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esktop\IWMDP\RURAL WATER\Nyamugashani\WORKS\Final DOCs\Lot 1\"/>
    </mc:Choice>
  </mc:AlternateContent>
  <bookViews>
    <workbookView xWindow="0" yWindow="0" windowWidth="12890" windowHeight="3610" activeTab="2"/>
  </bookViews>
  <sheets>
    <sheet name="Cover" sheetId="2" r:id="rId1"/>
    <sheet name="Preamble" sheetId="3" r:id="rId2"/>
    <sheet name="1.0 General Items" sheetId="4" r:id="rId3"/>
    <sheet name="2.0 DayWorks" sheetId="5" r:id="rId4"/>
    <sheet name="3.2 R Nyamurushege Intake" sheetId="6" r:id="rId5"/>
    <sheet name="4.2 Nyamurushege Raw Water Main" sheetId="7" r:id="rId6"/>
    <sheet name="5.1 Flocculation Units" sheetId="8" r:id="rId7"/>
    <sheet name="5.2 Sedimentation Basin" sheetId="9" r:id="rId8"/>
    <sheet name="5.3 Filters" sheetId="10" r:id="rId9"/>
    <sheet name="5.4 Chemical House" sheetId="11" r:id="rId10"/>
    <sheet name="5.5 Clear Water Tank" sheetId="12" r:id="rId11"/>
    <sheet name="5.6 Pump House" sheetId="13" r:id="rId12"/>
    <sheet name="5.7.1 Electromechanical_Flocc" sheetId="14" r:id="rId13"/>
    <sheet name="5.7.2 Electromechanical_Sed" sheetId="15" r:id="rId14"/>
    <sheet name="5.7.3 Electromechanical_Filter " sheetId="16" r:id="rId15"/>
    <sheet name="5.7.4 Electromech_Bwash Pump St" sheetId="17" r:id="rId16"/>
    <sheet name="5.7.5 Electromech_Chemical Dos" sheetId="18" r:id="rId17"/>
    <sheet name="5.8 Sludge Drying Beds" sheetId="19" r:id="rId18"/>
    <sheet name="5.9 Admin Building" sheetId="20" r:id="rId19"/>
    <sheet name="5.10 Staff Houses" sheetId="21" r:id="rId20"/>
    <sheet name="5.11 Treatment Plant Siteworks" sheetId="22" r:id="rId21"/>
    <sheet name="5.12 BackwashWater Gravity Main" sheetId="23" r:id="rId22"/>
    <sheet name="6.2 Kyarumba-Kisinga Trans" sheetId="93" r:id="rId23"/>
    <sheet name="6.2.1 Kyaruma-Kisinga Trans BPT" sheetId="92" r:id="rId24"/>
    <sheet name="7.1 Kyarumba Distribution" sheetId="26" r:id="rId25"/>
    <sheet name="7.1.1 Kyarumba Reservoir" sheetId="27" r:id="rId26"/>
    <sheet name="7.1.2 BPT1 Kyarumba Distributio" sheetId="28" r:id="rId27"/>
    <sheet name="7.1.3 BPT2 Kyarumba Distributio" sheetId="29" r:id="rId28"/>
    <sheet name="7.1.4 BPT3 Kyarumba Distributio" sheetId="30" r:id="rId29"/>
    <sheet name="7.2 Kaberere Distribution" sheetId="91" r:id="rId30"/>
    <sheet name="7.2.1 Kaberere Reservoir" sheetId="90" r:id="rId31"/>
    <sheet name="7.2.2 BPT 1 Kaberere Distributi" sheetId="89" r:id="rId32"/>
    <sheet name="7.2.3 BPT 2 Kaberere Distributi" sheetId="88" r:id="rId33"/>
    <sheet name="7.2.4 BPT3 Kaberere Distributio" sheetId="87" r:id="rId34"/>
    <sheet name="7.2.5 BPT4 Kaberere Distributio" sheetId="86" r:id="rId35"/>
    <sheet name="7.2.6 Kasokero Elev Tank" sheetId="85" r:id="rId36"/>
    <sheet name="7.3 Kisinga Distribution" sheetId="84" r:id="rId37"/>
    <sheet name="7.3.1 Lower Kisinga Reservoir" sheetId="83" r:id="rId38"/>
    <sheet name="7.3.2 Kabila Elev Tank" sheetId="82" r:id="rId39"/>
    <sheet name="7.3.3 BPT1 Kisinga Distribution" sheetId="81" r:id="rId40"/>
    <sheet name="7.3.4 BPT2 Kisinga Distribution" sheetId="80" r:id="rId41"/>
    <sheet name="7.3.5 BPT3 Kisinga Distribution" sheetId="79" r:id="rId42"/>
    <sheet name="7.3.6 BPT4 Kisinga Distribution" sheetId="78" r:id="rId43"/>
    <sheet name="7.3.7 BPT5 Kisinga Distribution" sheetId="77" r:id="rId44"/>
    <sheet name="7.3.8 BPT6 Kisinga Distribution" sheetId="76" r:id="rId45"/>
    <sheet name="Bill 8 A - NYA - WBT" sheetId="70" r:id="rId46"/>
    <sheet name="Bill 8B - NYA - SD-VIP BOYS" sheetId="72" r:id="rId47"/>
    <sheet name="Bill 8C - NYA-SD-VIP GIRLS" sheetId="71" r:id="rId48"/>
    <sheet name="Bill 9 NYA - ESS" sheetId="94" r:id="rId49"/>
    <sheet name="Summary" sheetId="66" r:id="rId50"/>
  </sheets>
  <externalReferences>
    <externalReference r:id="rId51"/>
    <externalReference r:id="rId52"/>
    <externalReference r:id="rId53"/>
  </externalReferences>
  <definedNames>
    <definedName name="_Toc248145367" localSheetId="0">Cover!$A$1</definedName>
    <definedName name="_xlnm.Print_Area" localSheetId="2">'1.0 General Items'!$A$1:$F$172</definedName>
    <definedName name="_xlnm.Print_Area" localSheetId="4">'3.2 R Nyamurushege Intake'!$A$1:$F$205</definedName>
    <definedName name="_xlnm.Print_Area" localSheetId="5">'4.2 Nyamurushege Raw Water Main'!$A$1:$F$252</definedName>
    <definedName name="_xlnm.Print_Area" localSheetId="6">'5.1 Flocculation Units'!$A$1:$F$166</definedName>
    <definedName name="_xlnm.Print_Area" localSheetId="19">'5.10 Staff Houses'!$A$1:$F$369</definedName>
    <definedName name="_xlnm.Print_Area" localSheetId="20">'5.11 Treatment Plant Siteworks'!$A$1:$F$194</definedName>
    <definedName name="_xlnm.Print_Area" localSheetId="21">'5.12 BackwashWater Gravity Main'!$A$1:$F$55</definedName>
    <definedName name="_xlnm.Print_Area" localSheetId="7">'5.2 Sedimentation Basin'!$A$1:$F$206</definedName>
    <definedName name="_xlnm.Print_Area" localSheetId="8">'5.3 Filters'!$A$1:$F$214</definedName>
    <definedName name="_xlnm.Print_Area" localSheetId="9">'5.4 Chemical House'!$A$1:$F$321</definedName>
    <definedName name="_xlnm.Print_Area" localSheetId="10">'5.5 Clear Water Tank'!$A$1:$F$317</definedName>
    <definedName name="_xlnm.Print_Area" localSheetId="11">'5.6 Pump House'!$A$1:$F$273</definedName>
    <definedName name="_xlnm.Print_Area" localSheetId="12">'5.7.1 Electromechanical_Flocc'!$A$1:$F$43</definedName>
    <definedName name="_xlnm.Print_Area" localSheetId="13">'5.7.2 Electromechanical_Sed'!$A$2:$F$35</definedName>
    <definedName name="_xlnm.Print_Area" localSheetId="14">'5.7.3 Electromechanical_Filter '!$A$1:$F$78</definedName>
    <definedName name="_xlnm.Print_Area" localSheetId="15">'5.7.4 Electromech_Bwash Pump St'!$A$1:$F$172</definedName>
    <definedName name="_xlnm.Print_Area" localSheetId="16">'5.7.5 Electromech_Chemical Dos'!$A$1:$F$36</definedName>
    <definedName name="_xlnm.Print_Area" localSheetId="17">'5.8 Sludge Drying Beds'!$A$1:$F$228</definedName>
    <definedName name="_xlnm.Print_Area" localSheetId="18">'5.9 Admin Building'!$A$1:$F$349</definedName>
    <definedName name="_xlnm.Print_Area" localSheetId="22">'6.2 Kyarumba-Kisinga Trans'!$A$1:$F$569</definedName>
    <definedName name="_xlnm.Print_Area" localSheetId="24">'7.1 Kyarumba Distribution'!$A$1:$F$441</definedName>
    <definedName name="_xlnm.Print_Area" localSheetId="29">'7.2 Kaberere Distribution'!$A$1:$F$445</definedName>
    <definedName name="_xlnm.Print_Area" localSheetId="36">'7.3 Kisinga Distribution'!$A$1:$F$492</definedName>
    <definedName name="_xlnm.Print_Area" localSheetId="45">'Bill 8 A - NYA - WBT'!$A$1:$F$378</definedName>
    <definedName name="_xlnm.Print_Area" localSheetId="0">Cover!$A$1:$A$47</definedName>
    <definedName name="_xlnm.Print_Area" localSheetId="1">Preamble!$A$1:$B$268</definedName>
    <definedName name="_xlnm.Print_Area" localSheetId="49">Summary!$A$1:$C$74</definedName>
    <definedName name="_xlnm.Print_Titles" localSheetId="6">'5.1 Flocculation Units'!$3:$4</definedName>
    <definedName name="_xlnm.Print_Titles" localSheetId="19">'5.10 Staff Houses'!$2:$7</definedName>
    <definedName name="_xlnm.Print_Titles" localSheetId="20">'5.11 Treatment Plant Siteworks'!$5:$7</definedName>
    <definedName name="_xlnm.Print_Titles" localSheetId="21">'5.12 BackwashWater Gravity Main'!$1:$10</definedName>
    <definedName name="_xlnm.Print_Titles" localSheetId="7">'5.2 Sedimentation Basin'!$5:$9</definedName>
    <definedName name="_xlnm.Print_Titles" localSheetId="8">'5.3 Filters'!$2:$5</definedName>
    <definedName name="_xlnm.Print_Titles" localSheetId="9">'5.4 Chemical House'!$5:$9</definedName>
    <definedName name="_xlnm.Print_Titles" localSheetId="10">'5.5 Clear Water Tank'!$5:$9</definedName>
    <definedName name="_xlnm.Print_Titles" localSheetId="11">'5.6 Pump House'!$5:$9</definedName>
    <definedName name="_xlnm.Print_Titles" localSheetId="14">'5.7.3 Electromechanical_Filter '!$2:$6</definedName>
    <definedName name="_xlnm.Print_Titles" localSheetId="15">'5.7.4 Electromech_Bwash Pump St'!$2:$7</definedName>
    <definedName name="_xlnm.Print_Titles" localSheetId="17">'5.8 Sludge Drying Beds'!$2:$8</definedName>
    <definedName name="_xlnm.Print_Titles" localSheetId="18">'5.9 Admin Building'!$7:$7</definedName>
    <definedName name="_xlnm.Print_Titles" localSheetId="25">'7.1.1 Kyarumba Reservoir'!$1:$5</definedName>
    <definedName name="xs" localSheetId="4">#REF!</definedName>
    <definedName name="xs" localSheetId="10">#REF!</definedName>
    <definedName name="x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9" i="6" l="1"/>
  <c r="F117" i="7" l="1"/>
  <c r="F115" i="7"/>
  <c r="F375" i="84"/>
  <c r="F373" i="84"/>
  <c r="F309" i="91"/>
  <c r="F307" i="91"/>
  <c r="F312" i="26"/>
  <c r="F310" i="26"/>
  <c r="F444" i="93"/>
  <c r="F442" i="93"/>
  <c r="F33" i="94" l="1"/>
  <c r="F31" i="94"/>
  <c r="F29" i="94"/>
  <c r="F27" i="94"/>
  <c r="F25" i="94"/>
  <c r="F23" i="94"/>
  <c r="F21" i="94"/>
  <c r="F19" i="94"/>
  <c r="F17" i="94"/>
  <c r="F15" i="94"/>
  <c r="F13" i="94"/>
  <c r="F11" i="94"/>
  <c r="F9" i="94"/>
  <c r="A286" i="85"/>
  <c r="A244" i="85"/>
  <c r="A199" i="85"/>
  <c r="A151" i="85"/>
  <c r="A102" i="85"/>
  <c r="A54" i="85"/>
  <c r="F260" i="85"/>
  <c r="F258" i="85"/>
  <c r="F256" i="85"/>
  <c r="F252" i="85"/>
  <c r="F279" i="85" s="1"/>
  <c r="F302" i="85" s="1"/>
  <c r="F234" i="85"/>
  <c r="F230" i="85"/>
  <c r="F226" i="85"/>
  <c r="F220" i="85"/>
  <c r="F214" i="85"/>
  <c r="F213" i="85"/>
  <c r="F212" i="85"/>
  <c r="F206" i="85"/>
  <c r="F205" i="85"/>
  <c r="F184" i="85"/>
  <c r="F183" i="85"/>
  <c r="F182" i="85"/>
  <c r="F178" i="85"/>
  <c r="F172" i="85"/>
  <c r="F166" i="85"/>
  <c r="F165" i="85"/>
  <c r="F159" i="85"/>
  <c r="F141" i="85"/>
  <c r="F137" i="85"/>
  <c r="F136" i="85"/>
  <c r="F126" i="85"/>
  <c r="F118" i="85"/>
  <c r="D110" i="85"/>
  <c r="F110" i="85" s="1"/>
  <c r="D90" i="85"/>
  <c r="F90" i="85" s="1"/>
  <c r="F82" i="85"/>
  <c r="F76" i="85"/>
  <c r="F64" i="85"/>
  <c r="F60" i="85"/>
  <c r="F43" i="85"/>
  <c r="F40" i="85"/>
  <c r="F36" i="85"/>
  <c r="F30" i="85"/>
  <c r="F29" i="85"/>
  <c r="F23" i="85"/>
  <c r="F22" i="85"/>
  <c r="F16" i="85"/>
  <c r="F237" i="85" l="1"/>
  <c r="F300" i="85" s="1"/>
  <c r="F192" i="85"/>
  <c r="F298" i="85" s="1"/>
  <c r="F144" i="85"/>
  <c r="F296" i="85" s="1"/>
  <c r="F95" i="85"/>
  <c r="F294" i="85" s="1"/>
  <c r="F47" i="85"/>
  <c r="F292" i="85" s="1"/>
  <c r="F335" i="85" l="1"/>
  <c r="F323" i="70"/>
  <c r="F322" i="70"/>
  <c r="F321" i="70"/>
  <c r="F320" i="70"/>
  <c r="F319" i="70"/>
  <c r="F318" i="70"/>
  <c r="F317" i="70"/>
  <c r="F316" i="70"/>
  <c r="F315" i="70"/>
  <c r="F314" i="70"/>
  <c r="F313" i="70"/>
  <c r="F312" i="70"/>
  <c r="F311" i="70"/>
  <c r="F310" i="70"/>
  <c r="F309" i="70"/>
  <c r="F308" i="70"/>
  <c r="F307" i="70"/>
  <c r="F306" i="70"/>
  <c r="F305" i="70"/>
  <c r="F304" i="70"/>
  <c r="F303" i="70"/>
  <c r="F302" i="70"/>
  <c r="F301" i="70"/>
  <c r="F300" i="70"/>
  <c r="F287" i="70"/>
  <c r="F286" i="70"/>
  <c r="F285" i="70"/>
  <c r="F284" i="70"/>
  <c r="F283" i="70"/>
  <c r="F282" i="70"/>
  <c r="F281" i="70"/>
  <c r="F280" i="70"/>
  <c r="F279" i="70"/>
  <c r="F278" i="70"/>
  <c r="F277" i="70"/>
  <c r="F276" i="70"/>
  <c r="F275" i="70"/>
  <c r="F274" i="70"/>
  <c r="F273" i="70"/>
  <c r="F272" i="70"/>
  <c r="F271" i="70"/>
  <c r="F270" i="70"/>
  <c r="F269" i="70"/>
  <c r="F268" i="70"/>
  <c r="F267" i="70"/>
  <c r="F266" i="70"/>
  <c r="F254" i="70"/>
  <c r="F253" i="70"/>
  <c r="F252" i="70"/>
  <c r="F251" i="70"/>
  <c r="F250" i="70"/>
  <c r="F249" i="70"/>
  <c r="F248" i="70"/>
  <c r="F247" i="70"/>
  <c r="F246" i="70"/>
  <c r="F245" i="70"/>
  <c r="F244" i="70"/>
  <c r="F243" i="70"/>
  <c r="F242" i="70"/>
  <c r="F241" i="70"/>
  <c r="F240" i="70"/>
  <c r="F239" i="70"/>
  <c r="F238" i="70"/>
  <c r="F237" i="70"/>
  <c r="F236" i="70"/>
  <c r="F222" i="70"/>
  <c r="F221" i="70"/>
  <c r="F220" i="70"/>
  <c r="F219" i="70"/>
  <c r="F218" i="70"/>
  <c r="F217" i="70"/>
  <c r="F216" i="70"/>
  <c r="F215" i="70"/>
  <c r="F214" i="70"/>
  <c r="F213" i="70"/>
  <c r="F212" i="70"/>
  <c r="F211" i="70"/>
  <c r="F210" i="70"/>
  <c r="F209" i="70"/>
  <c r="F208" i="70"/>
  <c r="F207" i="70"/>
  <c r="F206" i="70"/>
  <c r="F205" i="70"/>
  <c r="F204" i="70"/>
  <c r="F203" i="70"/>
  <c r="F202" i="70"/>
  <c r="F201" i="70"/>
  <c r="F200" i="70"/>
  <c r="F199" i="70"/>
  <c r="F198" i="70"/>
  <c r="F179" i="70"/>
  <c r="F178" i="70"/>
  <c r="F177" i="70"/>
  <c r="F176" i="70"/>
  <c r="F175" i="70"/>
  <c r="F174" i="70"/>
  <c r="F173" i="70"/>
  <c r="F172" i="70"/>
  <c r="F171" i="70"/>
  <c r="F170" i="70"/>
  <c r="F169" i="70"/>
  <c r="F168" i="70"/>
  <c r="F167" i="70"/>
  <c r="F166" i="70"/>
  <c r="F165" i="70"/>
  <c r="F164" i="70"/>
  <c r="F163" i="70"/>
  <c r="F162" i="70"/>
  <c r="F161" i="70"/>
  <c r="F160" i="70"/>
  <c r="F159" i="70"/>
  <c r="F158" i="70"/>
  <c r="F157" i="70"/>
  <c r="F156" i="70"/>
  <c r="F155" i="70"/>
  <c r="F154" i="70"/>
  <c r="F153" i="70"/>
  <c r="F152" i="70"/>
  <c r="F151" i="70"/>
  <c r="F150" i="70"/>
  <c r="F149" i="70"/>
  <c r="F148" i="70"/>
  <c r="F147" i="70"/>
  <c r="F129" i="70"/>
  <c r="F128" i="70"/>
  <c r="F127" i="70"/>
  <c r="F126" i="70"/>
  <c r="F125" i="70"/>
  <c r="F124" i="70"/>
  <c r="F123" i="70"/>
  <c r="F122" i="70"/>
  <c r="F121" i="70"/>
  <c r="F120" i="70"/>
  <c r="F119" i="70"/>
  <c r="F118" i="70"/>
  <c r="F117" i="70"/>
  <c r="F116" i="70"/>
  <c r="F115" i="70"/>
  <c r="F114" i="70"/>
  <c r="F113" i="70"/>
  <c r="F112" i="70"/>
  <c r="F111" i="70"/>
  <c r="F110" i="70"/>
  <c r="F109" i="70"/>
  <c r="F108" i="70"/>
  <c r="F107" i="70"/>
  <c r="F106" i="70"/>
  <c r="F105" i="70"/>
  <c r="F104" i="70"/>
  <c r="F103" i="70"/>
  <c r="F102" i="70"/>
  <c r="F101" i="70"/>
  <c r="F100" i="70"/>
  <c r="F99" i="70"/>
  <c r="F98" i="70"/>
  <c r="F84" i="70"/>
  <c r="F83" i="70"/>
  <c r="F82" i="70"/>
  <c r="F81" i="70"/>
  <c r="F80" i="70"/>
  <c r="F79" i="70"/>
  <c r="F78" i="70"/>
  <c r="F77" i="70"/>
  <c r="F76" i="70"/>
  <c r="F75" i="70"/>
  <c r="F74" i="70"/>
  <c r="F73" i="70"/>
  <c r="F72" i="70"/>
  <c r="F71" i="70"/>
  <c r="F70" i="70"/>
  <c r="F69" i="70"/>
  <c r="F68" i="70"/>
  <c r="F67" i="70"/>
  <c r="F66" i="70"/>
  <c r="F65" i="70"/>
  <c r="F64" i="70"/>
  <c r="F63" i="70"/>
  <c r="F62" i="70"/>
  <c r="F61" i="70"/>
  <c r="F60" i="70"/>
  <c r="F59" i="70"/>
  <c r="F58" i="70"/>
  <c r="F42" i="70"/>
  <c r="F41" i="70"/>
  <c r="F40" i="70"/>
  <c r="F39" i="70"/>
  <c r="F38" i="70"/>
  <c r="F37" i="70"/>
  <c r="F36" i="70"/>
  <c r="F35" i="70"/>
  <c r="F34" i="70"/>
  <c r="F33" i="70"/>
  <c r="F32" i="70"/>
  <c r="F31" i="70"/>
  <c r="F30" i="70"/>
  <c r="F29" i="70"/>
  <c r="F28" i="70"/>
  <c r="F27" i="70"/>
  <c r="F26" i="70"/>
  <c r="F25" i="70"/>
  <c r="F24" i="70"/>
  <c r="F23" i="70"/>
  <c r="F22" i="70"/>
  <c r="F21" i="70"/>
  <c r="F20" i="70"/>
  <c r="F19" i="70"/>
  <c r="F18" i="70"/>
  <c r="F17" i="70"/>
  <c r="F16" i="70"/>
  <c r="F258" i="76"/>
  <c r="F257" i="76"/>
  <c r="F256" i="76"/>
  <c r="F255" i="76"/>
  <c r="F254" i="76"/>
  <c r="F237" i="76"/>
  <c r="F236" i="76"/>
  <c r="F235" i="76"/>
  <c r="F234" i="76"/>
  <c r="F233" i="76"/>
  <c r="F232" i="76"/>
  <c r="F231" i="76"/>
  <c r="F230" i="76"/>
  <c r="F229" i="76"/>
  <c r="F228" i="76"/>
  <c r="F227" i="76"/>
  <c r="F226" i="76"/>
  <c r="F225" i="76"/>
  <c r="F224" i="76"/>
  <c r="F223" i="76"/>
  <c r="F222" i="76"/>
  <c r="F221" i="76"/>
  <c r="F220" i="76"/>
  <c r="F219" i="76"/>
  <c r="F218" i="76"/>
  <c r="F217" i="76"/>
  <c r="F216" i="76"/>
  <c r="F215" i="76"/>
  <c r="F214" i="76"/>
  <c r="F213" i="76"/>
  <c r="F212" i="76"/>
  <c r="F211" i="76"/>
  <c r="F210" i="76"/>
  <c r="F188" i="76"/>
  <c r="F187" i="76"/>
  <c r="F186" i="76"/>
  <c r="F185" i="76"/>
  <c r="F184" i="76"/>
  <c r="F183" i="76"/>
  <c r="F182" i="76"/>
  <c r="F181" i="76"/>
  <c r="F180" i="76"/>
  <c r="F179" i="76"/>
  <c r="F178" i="76"/>
  <c r="F177" i="76"/>
  <c r="F176" i="76"/>
  <c r="F175" i="76"/>
  <c r="F174" i="76"/>
  <c r="F173" i="76"/>
  <c r="F172" i="76"/>
  <c r="F171" i="76"/>
  <c r="F170" i="76"/>
  <c r="F169" i="76"/>
  <c r="F168" i="76"/>
  <c r="F167" i="76"/>
  <c r="F166" i="76"/>
  <c r="F165" i="76"/>
  <c r="F164" i="76"/>
  <c r="F163" i="76"/>
  <c r="F162" i="76"/>
  <c r="F138" i="76"/>
  <c r="F137" i="76"/>
  <c r="F136" i="76"/>
  <c r="F135" i="76"/>
  <c r="F134" i="76"/>
  <c r="F133" i="76"/>
  <c r="F132" i="76"/>
  <c r="F131" i="76"/>
  <c r="F130" i="76"/>
  <c r="F129" i="76"/>
  <c r="F128" i="76"/>
  <c r="F127" i="76"/>
  <c r="F126" i="76"/>
  <c r="F125" i="76"/>
  <c r="F124" i="76"/>
  <c r="F123" i="76"/>
  <c r="F122" i="76"/>
  <c r="F121" i="76"/>
  <c r="F120" i="76"/>
  <c r="F119" i="76"/>
  <c r="F118" i="76"/>
  <c r="F117" i="76"/>
  <c r="F116" i="76"/>
  <c r="F115" i="76"/>
  <c r="F114" i="76"/>
  <c r="F113" i="76"/>
  <c r="F112" i="76"/>
  <c r="F111" i="76"/>
  <c r="F90" i="76"/>
  <c r="F89" i="76"/>
  <c r="F88" i="76"/>
  <c r="F87" i="76"/>
  <c r="F86" i="76"/>
  <c r="F85" i="76"/>
  <c r="F84" i="76"/>
  <c r="F83" i="76"/>
  <c r="F82" i="76"/>
  <c r="F81" i="76"/>
  <c r="F80" i="76"/>
  <c r="F79" i="76"/>
  <c r="F78" i="76"/>
  <c r="F77" i="76"/>
  <c r="F76" i="76"/>
  <c r="F75" i="76"/>
  <c r="F74" i="76"/>
  <c r="F73" i="76"/>
  <c r="F72" i="76"/>
  <c r="F71" i="76"/>
  <c r="F70" i="76"/>
  <c r="F69" i="76"/>
  <c r="F68" i="76"/>
  <c r="F67" i="76"/>
  <c r="F66" i="76"/>
  <c r="F65" i="76"/>
  <c r="F64" i="76"/>
  <c r="F63" i="76"/>
  <c r="F62" i="76"/>
  <c r="F61" i="76"/>
  <c r="F44" i="76"/>
  <c r="F43" i="76"/>
  <c r="F42" i="76"/>
  <c r="F41" i="76"/>
  <c r="F40" i="76"/>
  <c r="F39" i="76"/>
  <c r="F38" i="76"/>
  <c r="F37" i="76"/>
  <c r="F36" i="76"/>
  <c r="F35" i="76"/>
  <c r="F34" i="76"/>
  <c r="F33" i="76"/>
  <c r="F32" i="76"/>
  <c r="F31" i="76"/>
  <c r="F30" i="76"/>
  <c r="F29" i="76"/>
  <c r="F28" i="76"/>
  <c r="F27" i="76"/>
  <c r="F26" i="76"/>
  <c r="F25" i="76"/>
  <c r="F24" i="76"/>
  <c r="F23" i="76"/>
  <c r="F22" i="76"/>
  <c r="F21" i="76"/>
  <c r="F20" i="76"/>
  <c r="F19" i="76"/>
  <c r="F18" i="76"/>
  <c r="F17" i="76"/>
  <c r="F16" i="76"/>
  <c r="F258" i="77"/>
  <c r="F257" i="77"/>
  <c r="F256" i="77"/>
  <c r="F255" i="77"/>
  <c r="F254" i="77"/>
  <c r="F236" i="77"/>
  <c r="F235" i="77"/>
  <c r="F234" i="77"/>
  <c r="F233" i="77"/>
  <c r="F232" i="77"/>
  <c r="F231" i="77"/>
  <c r="F230" i="77"/>
  <c r="F229" i="77"/>
  <c r="F228" i="77"/>
  <c r="F227" i="77"/>
  <c r="F226" i="77"/>
  <c r="F225" i="77"/>
  <c r="F224" i="77"/>
  <c r="F223" i="77"/>
  <c r="F222" i="77"/>
  <c r="F221" i="77"/>
  <c r="F220" i="77"/>
  <c r="F219" i="77"/>
  <c r="F218" i="77"/>
  <c r="F217" i="77"/>
  <c r="F216" i="77"/>
  <c r="F215" i="77"/>
  <c r="F214" i="77"/>
  <c r="F213" i="77"/>
  <c r="F212" i="77"/>
  <c r="F211" i="77"/>
  <c r="F210" i="77"/>
  <c r="F186" i="77"/>
  <c r="F185" i="77"/>
  <c r="F184" i="77"/>
  <c r="F183" i="77"/>
  <c r="F182" i="77"/>
  <c r="F181" i="77"/>
  <c r="F180" i="77"/>
  <c r="F179" i="77"/>
  <c r="F178" i="77"/>
  <c r="F177" i="77"/>
  <c r="F176" i="77"/>
  <c r="F175" i="77"/>
  <c r="F174" i="77"/>
  <c r="F173" i="77"/>
  <c r="F172" i="77"/>
  <c r="F171" i="77"/>
  <c r="F170" i="77"/>
  <c r="F169" i="77"/>
  <c r="F168" i="77"/>
  <c r="F167" i="77"/>
  <c r="F166" i="77"/>
  <c r="F165" i="77"/>
  <c r="F164" i="77"/>
  <c r="F163" i="77"/>
  <c r="F162"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308" i="78"/>
  <c r="F307" i="78"/>
  <c r="F306" i="78"/>
  <c r="F305" i="78"/>
  <c r="F304" i="78"/>
  <c r="F303" i="78"/>
  <c r="F302" i="78"/>
  <c r="F301" i="78"/>
  <c r="F300" i="78"/>
  <c r="F299" i="78"/>
  <c r="F298" i="78"/>
  <c r="F284" i="78"/>
  <c r="F283" i="78"/>
  <c r="F282" i="78"/>
  <c r="F281" i="78"/>
  <c r="F280" i="78"/>
  <c r="F279" i="78"/>
  <c r="F278" i="78"/>
  <c r="F277" i="78"/>
  <c r="F276" i="78"/>
  <c r="F275" i="78"/>
  <c r="F274" i="78"/>
  <c r="F273" i="78"/>
  <c r="F272" i="78"/>
  <c r="F271" i="78"/>
  <c r="F270" i="78"/>
  <c r="F269" i="78"/>
  <c r="F268" i="78"/>
  <c r="F267" i="78"/>
  <c r="F266" i="78"/>
  <c r="F265" i="78"/>
  <c r="F264" i="78"/>
  <c r="F263" i="78"/>
  <c r="F262" i="78"/>
  <c r="F261" i="78"/>
  <c r="F260" i="78"/>
  <c r="F259" i="78"/>
  <c r="F258" i="78"/>
  <c r="F234" i="78"/>
  <c r="F233" i="78"/>
  <c r="F232" i="78"/>
  <c r="F231" i="78"/>
  <c r="F230" i="78"/>
  <c r="F229" i="78"/>
  <c r="F228" i="78"/>
  <c r="F227" i="78"/>
  <c r="F226" i="78"/>
  <c r="F225" i="78"/>
  <c r="F224" i="78"/>
  <c r="F223" i="78"/>
  <c r="F222" i="78"/>
  <c r="F221" i="78"/>
  <c r="F220" i="78"/>
  <c r="F219" i="78"/>
  <c r="F218" i="78"/>
  <c r="F217" i="78"/>
  <c r="F216" i="78"/>
  <c r="F215" i="78"/>
  <c r="F214" i="78"/>
  <c r="F213" i="78"/>
  <c r="F212" i="78"/>
  <c r="F211" i="78"/>
  <c r="F210" i="78"/>
  <c r="F194" i="78"/>
  <c r="F193" i="78"/>
  <c r="F192" i="78"/>
  <c r="F191" i="78"/>
  <c r="F190" i="78"/>
  <c r="F189" i="78"/>
  <c r="F188" i="78"/>
  <c r="F187" i="78"/>
  <c r="F186" i="78"/>
  <c r="F185" i="78"/>
  <c r="F184" i="78"/>
  <c r="F183" i="78"/>
  <c r="F182" i="78"/>
  <c r="F181" i="78"/>
  <c r="F180" i="78"/>
  <c r="F179" i="78"/>
  <c r="F178" i="78"/>
  <c r="F177" i="78"/>
  <c r="F176" i="78"/>
  <c r="F175" i="78"/>
  <c r="F174" i="78"/>
  <c r="F173" i="78"/>
  <c r="F172" i="78"/>
  <c r="F171" i="78"/>
  <c r="F170" i="78"/>
  <c r="F169" i="78"/>
  <c r="F168" i="78"/>
  <c r="F167" i="78"/>
  <c r="F166" i="78"/>
  <c r="F165" i="78"/>
  <c r="F164" i="78"/>
  <c r="F163" i="78"/>
  <c r="F139" i="78"/>
  <c r="F138" i="78"/>
  <c r="F137" i="78"/>
  <c r="F136" i="78"/>
  <c r="F135" i="78"/>
  <c r="F134" i="78"/>
  <c r="F133" i="78"/>
  <c r="F132" i="78"/>
  <c r="F131" i="78"/>
  <c r="F130" i="78"/>
  <c r="F129" i="78"/>
  <c r="F128" i="78"/>
  <c r="F127" i="78"/>
  <c r="F126" i="78"/>
  <c r="F125" i="78"/>
  <c r="F124" i="78"/>
  <c r="F123" i="78"/>
  <c r="F122" i="78"/>
  <c r="F121" i="78"/>
  <c r="F120" i="78"/>
  <c r="F119" i="78"/>
  <c r="F118" i="78"/>
  <c r="F117" i="78"/>
  <c r="F116" i="78"/>
  <c r="F115" i="78"/>
  <c r="F114" i="78"/>
  <c r="F113" i="78"/>
  <c r="F112" i="78"/>
  <c r="F91" i="78"/>
  <c r="F90" i="78"/>
  <c r="F89" i="78"/>
  <c r="F88" i="78"/>
  <c r="F87" i="78"/>
  <c r="F86" i="78"/>
  <c r="F85" i="78"/>
  <c r="F84" i="78"/>
  <c r="F83" i="78"/>
  <c r="F82" i="78"/>
  <c r="F81" i="78"/>
  <c r="F80" i="78"/>
  <c r="F79" i="78"/>
  <c r="F78" i="78"/>
  <c r="F77" i="78"/>
  <c r="F76" i="78"/>
  <c r="F75" i="78"/>
  <c r="F74" i="78"/>
  <c r="F73" i="78"/>
  <c r="F72" i="78"/>
  <c r="F71" i="78"/>
  <c r="F70" i="78"/>
  <c r="F69" i="78"/>
  <c r="F68" i="78"/>
  <c r="F67" i="78"/>
  <c r="F66" i="78"/>
  <c r="F65" i="78"/>
  <c r="F64" i="78"/>
  <c r="F63"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308" i="79"/>
  <c r="F307" i="79"/>
  <c r="F306" i="79"/>
  <c r="F305" i="79"/>
  <c r="F304" i="79"/>
  <c r="F303" i="79"/>
  <c r="F302" i="79"/>
  <c r="F301" i="79"/>
  <c r="F300" i="79"/>
  <c r="F299" i="79"/>
  <c r="F298" i="79"/>
  <c r="F284" i="79"/>
  <c r="F283" i="79"/>
  <c r="F282" i="79"/>
  <c r="F281" i="79"/>
  <c r="F280" i="79"/>
  <c r="F279" i="79"/>
  <c r="F278" i="79"/>
  <c r="F277" i="79"/>
  <c r="F276" i="79"/>
  <c r="F275" i="79"/>
  <c r="F274" i="79"/>
  <c r="F273" i="79"/>
  <c r="F272" i="79"/>
  <c r="F271" i="79"/>
  <c r="F270" i="79"/>
  <c r="F269" i="79"/>
  <c r="F268" i="79"/>
  <c r="F267" i="79"/>
  <c r="F266" i="79"/>
  <c r="F265" i="79"/>
  <c r="F264" i="79"/>
  <c r="F263" i="79"/>
  <c r="F262" i="79"/>
  <c r="F261" i="79"/>
  <c r="F260" i="79"/>
  <c r="F259" i="79"/>
  <c r="F258" i="79"/>
  <c r="F232" i="79"/>
  <c r="F231" i="79"/>
  <c r="F230" i="79"/>
  <c r="F229" i="79"/>
  <c r="F228" i="79"/>
  <c r="F227" i="79"/>
  <c r="F226" i="79"/>
  <c r="F225" i="79"/>
  <c r="F224" i="79"/>
  <c r="F223" i="79"/>
  <c r="F222" i="79"/>
  <c r="F221" i="79"/>
  <c r="F220" i="79"/>
  <c r="F219" i="79"/>
  <c r="F218" i="79"/>
  <c r="F217" i="79"/>
  <c r="F216" i="79"/>
  <c r="F215" i="79"/>
  <c r="F214" i="79"/>
  <c r="F213" i="79"/>
  <c r="F212" i="79"/>
  <c r="F211" i="79"/>
  <c r="F210" i="79"/>
  <c r="F191" i="79"/>
  <c r="F190" i="79"/>
  <c r="F189" i="79"/>
  <c r="F188" i="79"/>
  <c r="F187" i="79"/>
  <c r="F186" i="79"/>
  <c r="F185" i="79"/>
  <c r="F184" i="79"/>
  <c r="F183" i="79"/>
  <c r="F182" i="79"/>
  <c r="F181" i="79"/>
  <c r="F180" i="79"/>
  <c r="F179" i="79"/>
  <c r="F178" i="79"/>
  <c r="F177" i="79"/>
  <c r="F176" i="79"/>
  <c r="F175" i="79"/>
  <c r="F174" i="79"/>
  <c r="F173" i="79"/>
  <c r="F172" i="79"/>
  <c r="F171" i="79"/>
  <c r="F170" i="79"/>
  <c r="F169" i="79"/>
  <c r="F168" i="79"/>
  <c r="F167" i="79"/>
  <c r="F166" i="79"/>
  <c r="F165" i="79"/>
  <c r="F164" i="79"/>
  <c r="F163" i="79"/>
  <c r="F139" i="79"/>
  <c r="F138" i="79"/>
  <c r="F137" i="79"/>
  <c r="F136" i="79"/>
  <c r="F135" i="79"/>
  <c r="F134" i="79"/>
  <c r="F133" i="79"/>
  <c r="F132" i="79"/>
  <c r="F131" i="79"/>
  <c r="F130" i="79"/>
  <c r="F129" i="79"/>
  <c r="F128" i="79"/>
  <c r="F127" i="79"/>
  <c r="F126" i="79"/>
  <c r="F125" i="79"/>
  <c r="F124" i="79"/>
  <c r="F123" i="79"/>
  <c r="F122" i="79"/>
  <c r="F121" i="79"/>
  <c r="F120" i="79"/>
  <c r="F119" i="79"/>
  <c r="F118" i="79"/>
  <c r="F117" i="79"/>
  <c r="F116" i="79"/>
  <c r="F115" i="79"/>
  <c r="F114" i="79"/>
  <c r="F113" i="79"/>
  <c r="F11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306" i="80"/>
  <c r="F305" i="80"/>
  <c r="F304" i="80"/>
  <c r="F303" i="80"/>
  <c r="F302" i="80"/>
  <c r="F301" i="80"/>
  <c r="F300" i="80"/>
  <c r="F299" i="80"/>
  <c r="F298" i="80"/>
  <c r="F297" i="80"/>
  <c r="F296"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192" i="80"/>
  <c r="F191" i="80"/>
  <c r="F190" i="80"/>
  <c r="F189" i="80"/>
  <c r="F188" i="80"/>
  <c r="F187" i="80"/>
  <c r="F186" i="80"/>
  <c r="F185" i="80"/>
  <c r="F184" i="80"/>
  <c r="F183" i="80"/>
  <c r="F182" i="80"/>
  <c r="F181" i="80"/>
  <c r="F180" i="80"/>
  <c r="F179" i="80"/>
  <c r="F178" i="80"/>
  <c r="F177" i="80"/>
  <c r="F176" i="80"/>
  <c r="F175" i="80"/>
  <c r="F174" i="80"/>
  <c r="F173" i="80"/>
  <c r="F172" i="80"/>
  <c r="F171" i="80"/>
  <c r="F170" i="80"/>
  <c r="F169" i="80"/>
  <c r="F168" i="80"/>
  <c r="F167" i="80"/>
  <c r="F166" i="80"/>
  <c r="F165" i="80"/>
  <c r="F164" i="80"/>
  <c r="F163" i="80"/>
  <c r="F162" i="80"/>
  <c r="F161" i="80"/>
  <c r="F137" i="80"/>
  <c r="F136" i="80"/>
  <c r="F135" i="80"/>
  <c r="F134" i="80"/>
  <c r="F133" i="80"/>
  <c r="F132" i="80"/>
  <c r="F131" i="80"/>
  <c r="F130" i="80"/>
  <c r="F129" i="80"/>
  <c r="F128" i="80"/>
  <c r="F127" i="80"/>
  <c r="F126" i="80"/>
  <c r="F125" i="80"/>
  <c r="F124" i="80"/>
  <c r="F123" i="80"/>
  <c r="F122" i="80"/>
  <c r="F121" i="80"/>
  <c r="F120" i="80"/>
  <c r="F119" i="80"/>
  <c r="F118" i="80"/>
  <c r="F117" i="80"/>
  <c r="F116" i="80"/>
  <c r="F115" i="80"/>
  <c r="F114" i="80"/>
  <c r="F113" i="80"/>
  <c r="F112" i="80"/>
  <c r="F111" i="80"/>
  <c r="F110" i="80"/>
  <c r="F89" i="80"/>
  <c r="F88" i="80"/>
  <c r="F87" i="80"/>
  <c r="F86" i="80"/>
  <c r="F85" i="80"/>
  <c r="F84" i="80"/>
  <c r="F83" i="80"/>
  <c r="F82" i="80"/>
  <c r="F81" i="80"/>
  <c r="F80" i="80"/>
  <c r="F79" i="80"/>
  <c r="F78" i="80"/>
  <c r="F77" i="80"/>
  <c r="F76" i="80"/>
  <c r="F75" i="80"/>
  <c r="F74" i="80"/>
  <c r="F73" i="80"/>
  <c r="F72" i="80"/>
  <c r="F71" i="80"/>
  <c r="F70" i="80"/>
  <c r="F69" i="80"/>
  <c r="F68" i="80"/>
  <c r="F67" i="80"/>
  <c r="F66" i="80"/>
  <c r="F65" i="80"/>
  <c r="F64" i="80"/>
  <c r="F63" i="80"/>
  <c r="F62" i="80"/>
  <c r="F61"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306" i="81"/>
  <c r="F305" i="81"/>
  <c r="F304" i="81"/>
  <c r="F303" i="81"/>
  <c r="F302" i="81"/>
  <c r="F301" i="81"/>
  <c r="F300" i="81"/>
  <c r="F299" i="81"/>
  <c r="F298" i="81"/>
  <c r="F297" i="81"/>
  <c r="F296" i="81"/>
  <c r="F282" i="81"/>
  <c r="F281" i="81"/>
  <c r="F280" i="81"/>
  <c r="F279" i="81"/>
  <c r="F278" i="81"/>
  <c r="F277" i="81"/>
  <c r="F276" i="81"/>
  <c r="F275" i="81"/>
  <c r="F274" i="81"/>
  <c r="F273" i="81"/>
  <c r="F272" i="81"/>
  <c r="F271" i="81"/>
  <c r="F270" i="81"/>
  <c r="F269" i="81"/>
  <c r="F268" i="81"/>
  <c r="F267" i="81"/>
  <c r="F266" i="81"/>
  <c r="F265" i="81"/>
  <c r="F264" i="81"/>
  <c r="F263" i="81"/>
  <c r="F262" i="81"/>
  <c r="F261" i="81"/>
  <c r="F260" i="81"/>
  <c r="F259" i="81"/>
  <c r="F258" i="81"/>
  <c r="F257" i="81"/>
  <c r="F256" i="81"/>
  <c r="F232" i="81"/>
  <c r="F231" i="81"/>
  <c r="F230" i="81"/>
  <c r="F229" i="81"/>
  <c r="F228" i="81"/>
  <c r="F227" i="81"/>
  <c r="F226" i="81"/>
  <c r="F225" i="81"/>
  <c r="F224" i="81"/>
  <c r="F223" i="81"/>
  <c r="F222" i="81"/>
  <c r="F221" i="81"/>
  <c r="F220" i="81"/>
  <c r="F219" i="81"/>
  <c r="F218" i="81"/>
  <c r="F217" i="81"/>
  <c r="F216" i="81"/>
  <c r="F215" i="81"/>
  <c r="F214" i="81"/>
  <c r="F213" i="81"/>
  <c r="F212" i="81"/>
  <c r="F211" i="81"/>
  <c r="F210" i="81"/>
  <c r="F209" i="81"/>
  <c r="F208" i="81"/>
  <c r="F192" i="81"/>
  <c r="F191" i="81"/>
  <c r="F190" i="81"/>
  <c r="F189" i="81"/>
  <c r="F188" i="81"/>
  <c r="F187" i="81"/>
  <c r="F186" i="81"/>
  <c r="F185" i="81"/>
  <c r="F184" i="81"/>
  <c r="F183" i="81"/>
  <c r="F182" i="81"/>
  <c r="F181" i="81"/>
  <c r="F180" i="81"/>
  <c r="F179" i="81"/>
  <c r="F178" i="81"/>
  <c r="F177" i="81"/>
  <c r="F176" i="81"/>
  <c r="F175" i="81"/>
  <c r="F174" i="81"/>
  <c r="F173" i="81"/>
  <c r="F172" i="81"/>
  <c r="F171" i="81"/>
  <c r="F170" i="81"/>
  <c r="F169" i="81"/>
  <c r="F168" i="81"/>
  <c r="F167" i="81"/>
  <c r="F166" i="81"/>
  <c r="F165" i="81"/>
  <c r="F164" i="81"/>
  <c r="F163" i="81"/>
  <c r="F162" i="81"/>
  <c r="F161" i="81"/>
  <c r="F137" i="81"/>
  <c r="F136" i="81"/>
  <c r="F135" i="81"/>
  <c r="F134" i="81"/>
  <c r="F133" i="81"/>
  <c r="F132" i="81"/>
  <c r="F131" i="81"/>
  <c r="F130" i="81"/>
  <c r="F129" i="81"/>
  <c r="F128" i="81"/>
  <c r="F127" i="81"/>
  <c r="F126" i="81"/>
  <c r="F125" i="81"/>
  <c r="F124" i="81"/>
  <c r="F123" i="81"/>
  <c r="F122" i="81"/>
  <c r="F121" i="81"/>
  <c r="F120" i="81"/>
  <c r="F119" i="81"/>
  <c r="F118" i="81"/>
  <c r="F117" i="81"/>
  <c r="F116" i="81"/>
  <c r="F115" i="81"/>
  <c r="F114" i="81"/>
  <c r="F113" i="81"/>
  <c r="F112" i="81"/>
  <c r="F111" i="81"/>
  <c r="F110" i="81"/>
  <c r="F89" i="81"/>
  <c r="F88" i="81"/>
  <c r="F87" i="81"/>
  <c r="F86" i="81"/>
  <c r="F85" i="81"/>
  <c r="F84" i="81"/>
  <c r="F83" i="81"/>
  <c r="F82" i="81"/>
  <c r="F81" i="81"/>
  <c r="F80" i="81"/>
  <c r="F79" i="81"/>
  <c r="F78" i="81"/>
  <c r="F77" i="81"/>
  <c r="F76" i="81"/>
  <c r="F75" i="81"/>
  <c r="F74" i="81"/>
  <c r="F73" i="81"/>
  <c r="F72" i="81"/>
  <c r="F71" i="81"/>
  <c r="F70" i="81"/>
  <c r="F69" i="81"/>
  <c r="F68" i="81"/>
  <c r="F67" i="81"/>
  <c r="F66" i="81"/>
  <c r="F65" i="81"/>
  <c r="F64" i="81"/>
  <c r="F63" i="81"/>
  <c r="F62" i="81"/>
  <c r="F61"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259" i="82"/>
  <c r="F258" i="82"/>
  <c r="F257" i="82"/>
  <c r="F256" i="82"/>
  <c r="F255" i="82"/>
  <c r="F254" i="82"/>
  <c r="F253" i="82"/>
  <c r="F252" i="82"/>
  <c r="F251" i="82"/>
  <c r="F232" i="82"/>
  <c r="F231" i="82"/>
  <c r="F230" i="82"/>
  <c r="F229" i="82"/>
  <c r="F228" i="82"/>
  <c r="F227" i="82"/>
  <c r="F226" i="82"/>
  <c r="F225" i="82"/>
  <c r="F224" i="82"/>
  <c r="F223" i="82"/>
  <c r="F222" i="82"/>
  <c r="F221" i="82"/>
  <c r="F220" i="82"/>
  <c r="F219" i="82"/>
  <c r="F218" i="82"/>
  <c r="F217" i="82"/>
  <c r="F216" i="82"/>
  <c r="F215" i="82"/>
  <c r="F214" i="82"/>
  <c r="F213" i="82"/>
  <c r="F212" i="82"/>
  <c r="F211" i="82"/>
  <c r="F210" i="82"/>
  <c r="F209" i="82"/>
  <c r="F208" i="82"/>
  <c r="F207" i="82"/>
  <c r="F206" i="82"/>
  <c r="F205" i="82"/>
  <c r="F204" i="82"/>
  <c r="F183" i="82"/>
  <c r="F182" i="82"/>
  <c r="F181" i="82"/>
  <c r="F180" i="82"/>
  <c r="F179" i="82"/>
  <c r="F178" i="82"/>
  <c r="F177" i="82"/>
  <c r="F176" i="82"/>
  <c r="F175" i="82"/>
  <c r="F174" i="82"/>
  <c r="F173" i="82"/>
  <c r="F172" i="82"/>
  <c r="F171" i="82"/>
  <c r="F170" i="82"/>
  <c r="F169" i="82"/>
  <c r="F168" i="82"/>
  <c r="F167" i="82"/>
  <c r="F166" i="82"/>
  <c r="F165" i="82"/>
  <c r="F164" i="82"/>
  <c r="F163" i="82"/>
  <c r="F162" i="82"/>
  <c r="F161" i="82"/>
  <c r="F160" i="82"/>
  <c r="F159" i="82"/>
  <c r="F158" i="82"/>
  <c r="F140" i="82"/>
  <c r="F139" i="82"/>
  <c r="F138" i="82"/>
  <c r="F137" i="82"/>
  <c r="F136" i="82"/>
  <c r="F135" i="82"/>
  <c r="F134" i="82"/>
  <c r="F133" i="82"/>
  <c r="F132" i="82"/>
  <c r="F131" i="82"/>
  <c r="F130" i="82"/>
  <c r="F129" i="82"/>
  <c r="F128" i="82"/>
  <c r="F127" i="82"/>
  <c r="F126" i="82"/>
  <c r="F125" i="82"/>
  <c r="F124" i="82"/>
  <c r="F123" i="82"/>
  <c r="F122" i="82"/>
  <c r="F121" i="82"/>
  <c r="F120" i="82"/>
  <c r="F119" i="82"/>
  <c r="F118" i="82"/>
  <c r="F117" i="82"/>
  <c r="F116" i="82"/>
  <c r="F115" i="82"/>
  <c r="F114" i="82"/>
  <c r="F113" i="82"/>
  <c r="F112" i="82"/>
  <c r="F111" i="82"/>
  <c r="F110" i="82"/>
  <c r="F109" i="82"/>
  <c r="F89" i="82"/>
  <c r="F88" i="82"/>
  <c r="F87" i="82"/>
  <c r="F86" i="82"/>
  <c r="F85" i="82"/>
  <c r="F84" i="82"/>
  <c r="F83" i="82"/>
  <c r="F82" i="82"/>
  <c r="F81" i="82"/>
  <c r="F80" i="82"/>
  <c r="F79" i="82"/>
  <c r="F78" i="82"/>
  <c r="F77" i="82"/>
  <c r="F76" i="82"/>
  <c r="F75" i="82"/>
  <c r="F74" i="82"/>
  <c r="F73" i="82"/>
  <c r="F72" i="82"/>
  <c r="F71" i="82"/>
  <c r="F70" i="82"/>
  <c r="F69" i="82"/>
  <c r="F68" i="82"/>
  <c r="F67" i="82"/>
  <c r="F66" i="82"/>
  <c r="F65" i="82"/>
  <c r="F64" i="82"/>
  <c r="F63" i="82"/>
  <c r="F62" i="82"/>
  <c r="F61" i="82"/>
  <c r="F60" i="82"/>
  <c r="F59" i="82"/>
  <c r="F42" i="82"/>
  <c r="F41" i="82"/>
  <c r="F40" i="82"/>
  <c r="F39" i="82"/>
  <c r="F38" i="82"/>
  <c r="F37" i="82"/>
  <c r="F36" i="82"/>
  <c r="F35" i="82"/>
  <c r="F34" i="82"/>
  <c r="F33" i="82"/>
  <c r="F32" i="82"/>
  <c r="F31" i="82"/>
  <c r="F30" i="82"/>
  <c r="F29" i="82"/>
  <c r="F28" i="82"/>
  <c r="F27" i="82"/>
  <c r="F26" i="82"/>
  <c r="F25" i="82"/>
  <c r="F24" i="82"/>
  <c r="F23" i="82"/>
  <c r="F22" i="82"/>
  <c r="F21" i="82"/>
  <c r="F20" i="82"/>
  <c r="F19" i="82"/>
  <c r="F18" i="82"/>
  <c r="F17" i="82"/>
  <c r="F16" i="82"/>
  <c r="F221" i="83"/>
  <c r="F220" i="83"/>
  <c r="F219" i="83"/>
  <c r="F218" i="83"/>
  <c r="F217" i="83"/>
  <c r="F216" i="83"/>
  <c r="F215" i="83"/>
  <c r="F203" i="83"/>
  <c r="F202" i="83"/>
  <c r="F201" i="83"/>
  <c r="F200" i="83"/>
  <c r="F199" i="83"/>
  <c r="F198" i="83"/>
  <c r="F197" i="83"/>
  <c r="F196" i="83"/>
  <c r="F195" i="83"/>
  <c r="F194" i="83"/>
  <c r="F193" i="83"/>
  <c r="F192" i="83"/>
  <c r="F191" i="83"/>
  <c r="F190" i="83"/>
  <c r="F189" i="83"/>
  <c r="F188" i="83"/>
  <c r="F187" i="83"/>
  <c r="F186" i="83"/>
  <c r="F185" i="83"/>
  <c r="F184" i="83"/>
  <c r="F183" i="83"/>
  <c r="F162" i="83"/>
  <c r="F161" i="83"/>
  <c r="F160" i="83"/>
  <c r="F159" i="83"/>
  <c r="F158" i="83"/>
  <c r="F157" i="83"/>
  <c r="F156" i="83"/>
  <c r="F155" i="83"/>
  <c r="F154" i="83"/>
  <c r="F153" i="83"/>
  <c r="F152" i="83"/>
  <c r="F151" i="83"/>
  <c r="F150" i="83"/>
  <c r="F149" i="83"/>
  <c r="F148" i="83"/>
  <c r="F147" i="83"/>
  <c r="F146" i="83"/>
  <c r="F136" i="83"/>
  <c r="F135" i="83"/>
  <c r="F134" i="83"/>
  <c r="F133" i="83"/>
  <c r="F132" i="83"/>
  <c r="F131" i="83"/>
  <c r="F130" i="83"/>
  <c r="F129" i="83"/>
  <c r="F128" i="83"/>
  <c r="F127" i="83"/>
  <c r="F126" i="83"/>
  <c r="F125" i="83"/>
  <c r="F124" i="83"/>
  <c r="F123" i="83"/>
  <c r="F122" i="83"/>
  <c r="F121" i="83"/>
  <c r="F120" i="83"/>
  <c r="F119" i="83"/>
  <c r="F118" i="83"/>
  <c r="F117" i="83"/>
  <c r="F116" i="83"/>
  <c r="F115" i="83"/>
  <c r="F88" i="83"/>
  <c r="F87" i="83"/>
  <c r="F86" i="83"/>
  <c r="F85" i="83"/>
  <c r="F84" i="83"/>
  <c r="F83" i="83"/>
  <c r="F82" i="83"/>
  <c r="F81" i="83"/>
  <c r="F80" i="83"/>
  <c r="F79" i="83"/>
  <c r="F78" i="83"/>
  <c r="F77" i="83"/>
  <c r="F76" i="83"/>
  <c r="F75" i="83"/>
  <c r="F74" i="83"/>
  <c r="F73" i="83"/>
  <c r="F72" i="83"/>
  <c r="F71" i="83"/>
  <c r="F70" i="83"/>
  <c r="F69" i="83"/>
  <c r="F68" i="83"/>
  <c r="F67" i="83"/>
  <c r="F66"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422" i="84"/>
  <c r="F421" i="84"/>
  <c r="F420" i="84"/>
  <c r="F419" i="84"/>
  <c r="F418" i="84"/>
  <c r="F417" i="84"/>
  <c r="F416" i="84"/>
  <c r="F415" i="84"/>
  <c r="F414" i="84"/>
  <c r="F413" i="84"/>
  <c r="F412" i="84"/>
  <c r="F411" i="84"/>
  <c r="F410" i="84"/>
  <c r="F409" i="84"/>
  <c r="F408" i="84"/>
  <c r="F407" i="84"/>
  <c r="F406" i="84"/>
  <c r="F405" i="84"/>
  <c r="F404" i="84"/>
  <c r="F403" i="84"/>
  <c r="F385" i="84"/>
  <c r="F384" i="84"/>
  <c r="F383" i="84"/>
  <c r="F382" i="84"/>
  <c r="F381" i="84"/>
  <c r="F380" i="84"/>
  <c r="F379" i="84"/>
  <c r="F378" i="84"/>
  <c r="F377" i="84"/>
  <c r="F371" i="84"/>
  <c r="F370" i="84"/>
  <c r="F369" i="84"/>
  <c r="F368" i="84"/>
  <c r="F367" i="84"/>
  <c r="F366" i="84"/>
  <c r="F365" i="84"/>
  <c r="F364" i="84"/>
  <c r="F363" i="84"/>
  <c r="F362" i="84"/>
  <c r="F361" i="84"/>
  <c r="F360" i="84"/>
  <c r="F359" i="84"/>
  <c r="F358" i="84"/>
  <c r="F357" i="84"/>
  <c r="F356" i="84"/>
  <c r="F355" i="84"/>
  <c r="F354" i="84"/>
  <c r="F353" i="84"/>
  <c r="F352" i="84"/>
  <c r="F351" i="84"/>
  <c r="F350" i="84"/>
  <c r="F328" i="84"/>
  <c r="F327" i="84"/>
  <c r="F326" i="84"/>
  <c r="F325" i="84"/>
  <c r="F324" i="84"/>
  <c r="F323" i="84"/>
  <c r="F322" i="84"/>
  <c r="F321" i="84"/>
  <c r="F320" i="84"/>
  <c r="F319" i="84"/>
  <c r="F318" i="84"/>
  <c r="F317" i="84"/>
  <c r="F316" i="84"/>
  <c r="F315" i="84"/>
  <c r="F314" i="84"/>
  <c r="F313" i="84"/>
  <c r="F312" i="84"/>
  <c r="F311" i="84"/>
  <c r="F310" i="84"/>
  <c r="F309" i="84"/>
  <c r="F308" i="84"/>
  <c r="F307" i="84"/>
  <c r="F306" i="84"/>
  <c r="F305" i="84"/>
  <c r="F304" i="84"/>
  <c r="F303" i="84"/>
  <c r="F302" i="84"/>
  <c r="F301" i="84"/>
  <c r="F284" i="84"/>
  <c r="F283" i="84"/>
  <c r="F282" i="84"/>
  <c r="F281" i="84"/>
  <c r="F280" i="84"/>
  <c r="F279" i="84"/>
  <c r="F278" i="84"/>
  <c r="F277" i="84"/>
  <c r="F276" i="84"/>
  <c r="F275" i="84"/>
  <c r="F274" i="84"/>
  <c r="F273" i="84"/>
  <c r="F272" i="84"/>
  <c r="F271" i="84"/>
  <c r="F270" i="84"/>
  <c r="F269" i="84"/>
  <c r="F268" i="84"/>
  <c r="F267" i="84"/>
  <c r="F266" i="84"/>
  <c r="F265" i="84"/>
  <c r="F264" i="84"/>
  <c r="F263" i="84"/>
  <c r="F262" i="84"/>
  <c r="F261" i="84"/>
  <c r="F260" i="84"/>
  <c r="F259" i="84"/>
  <c r="F258" i="84"/>
  <c r="F257" i="84"/>
  <c r="F256" i="84"/>
  <c r="F255" i="84"/>
  <c r="F254" i="84"/>
  <c r="F253" i="84"/>
  <c r="F252" i="84"/>
  <c r="F251" i="84"/>
  <c r="F250" i="84"/>
  <c r="F249" i="84"/>
  <c r="F248" i="84"/>
  <c r="F247" i="84"/>
  <c r="F246" i="84"/>
  <c r="F245" i="84"/>
  <c r="F233" i="84"/>
  <c r="F232" i="84"/>
  <c r="F231" i="84"/>
  <c r="F230" i="84"/>
  <c r="F229" i="84"/>
  <c r="F228" i="84"/>
  <c r="F227" i="84"/>
  <c r="F226" i="84"/>
  <c r="F225" i="84"/>
  <c r="F224" i="84"/>
  <c r="F223" i="84"/>
  <c r="F222" i="84"/>
  <c r="F221" i="84"/>
  <c r="F220" i="84"/>
  <c r="F219" i="84"/>
  <c r="F218" i="84"/>
  <c r="F217" i="84"/>
  <c r="F216" i="84"/>
  <c r="F215" i="84"/>
  <c r="F214" i="84"/>
  <c r="F213" i="84"/>
  <c r="F212" i="84"/>
  <c r="F211" i="84"/>
  <c r="F210" i="84"/>
  <c r="F209" i="84"/>
  <c r="F208" i="84"/>
  <c r="F207" i="84"/>
  <c r="F206" i="84"/>
  <c r="F205" i="84"/>
  <c r="F204" i="84"/>
  <c r="F203" i="84"/>
  <c r="F202" i="84"/>
  <c r="F201" i="84"/>
  <c r="F182" i="84"/>
  <c r="F181" i="84"/>
  <c r="F180" i="84"/>
  <c r="F179" i="84"/>
  <c r="F178" i="84"/>
  <c r="F177" i="84"/>
  <c r="F176" i="84"/>
  <c r="F175" i="84"/>
  <c r="F174" i="84"/>
  <c r="F173" i="84"/>
  <c r="F172" i="84"/>
  <c r="F171" i="84"/>
  <c r="F170" i="84"/>
  <c r="F169" i="84"/>
  <c r="F168" i="84"/>
  <c r="F167" i="84"/>
  <c r="F166" i="84"/>
  <c r="F165" i="84"/>
  <c r="F164" i="84"/>
  <c r="F163" i="84"/>
  <c r="F162" i="84"/>
  <c r="F161" i="84"/>
  <c r="F160" i="84"/>
  <c r="F159" i="84"/>
  <c r="F158" i="84"/>
  <c r="F157" i="84"/>
  <c r="F156" i="84"/>
  <c r="F155" i="84"/>
  <c r="F154" i="84"/>
  <c r="F153" i="84"/>
  <c r="F152" i="84"/>
  <c r="F151" i="84"/>
  <c r="F150" i="84"/>
  <c r="F149" i="84"/>
  <c r="F148" i="84"/>
  <c r="F135" i="84"/>
  <c r="F134" i="84"/>
  <c r="F133" i="84"/>
  <c r="F132" i="84"/>
  <c r="F131" i="84"/>
  <c r="F130" i="84"/>
  <c r="F129" i="84"/>
  <c r="F128" i="84"/>
  <c r="F127" i="84"/>
  <c r="F126" i="84"/>
  <c r="F125" i="84"/>
  <c r="F124" i="84"/>
  <c r="F123" i="84"/>
  <c r="F122" i="84"/>
  <c r="F121" i="84"/>
  <c r="F120" i="84"/>
  <c r="F119" i="84"/>
  <c r="F118" i="84"/>
  <c r="F117" i="84"/>
  <c r="F116" i="84"/>
  <c r="F115" i="84"/>
  <c r="F114" i="84"/>
  <c r="F113" i="84"/>
  <c r="F112" i="84"/>
  <c r="F111" i="84"/>
  <c r="F110" i="84"/>
  <c r="F109" i="84"/>
  <c r="F108" i="84"/>
  <c r="F107" i="84"/>
  <c r="F106" i="84"/>
  <c r="F105" i="84"/>
  <c r="F104" i="84"/>
  <c r="F103" i="84"/>
  <c r="F102" i="84"/>
  <c r="F87" i="84"/>
  <c r="F86" i="84"/>
  <c r="F85" i="84"/>
  <c r="F84" i="84"/>
  <c r="F83" i="84"/>
  <c r="F82" i="84"/>
  <c r="F81" i="84"/>
  <c r="F80" i="84"/>
  <c r="F79" i="84"/>
  <c r="F78" i="84"/>
  <c r="F77" i="84"/>
  <c r="F76" i="84"/>
  <c r="F75" i="84"/>
  <c r="F74" i="84"/>
  <c r="F73" i="84"/>
  <c r="F72" i="84"/>
  <c r="F71" i="84"/>
  <c r="F70" i="84"/>
  <c r="F69" i="84"/>
  <c r="F68" i="84"/>
  <c r="F67" i="84"/>
  <c r="F66" i="84"/>
  <c r="F65" i="84"/>
  <c r="F64" i="84"/>
  <c r="F63" i="84"/>
  <c r="F62" i="84"/>
  <c r="F61" i="84"/>
  <c r="F60" i="84"/>
  <c r="F59" i="84"/>
  <c r="F58" i="84"/>
  <c r="F57" i="84"/>
  <c r="F56" i="84"/>
  <c r="F55"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255" i="86"/>
  <c r="F254" i="86"/>
  <c r="F253" i="86"/>
  <c r="F252" i="86"/>
  <c r="F251" i="86"/>
  <c r="F235" i="86"/>
  <c r="F234" i="86"/>
  <c r="F233" i="86"/>
  <c r="F232" i="86"/>
  <c r="F231" i="86"/>
  <c r="F230" i="86"/>
  <c r="F229" i="86"/>
  <c r="F228" i="86"/>
  <c r="F227" i="86"/>
  <c r="F226" i="86"/>
  <c r="F225" i="86"/>
  <c r="F224" i="86"/>
  <c r="F223" i="86"/>
  <c r="F222" i="86"/>
  <c r="F221" i="86"/>
  <c r="F220" i="86"/>
  <c r="F219" i="86"/>
  <c r="F218" i="86"/>
  <c r="F217" i="86"/>
  <c r="F216" i="86"/>
  <c r="F215" i="86"/>
  <c r="F214" i="86"/>
  <c r="F213" i="86"/>
  <c r="F212" i="86"/>
  <c r="F211" i="86"/>
  <c r="F210" i="86"/>
  <c r="F209" i="86"/>
  <c r="F208" i="86"/>
  <c r="F207" i="86"/>
  <c r="F189" i="86"/>
  <c r="F188" i="86"/>
  <c r="F187" i="86"/>
  <c r="F186" i="86"/>
  <c r="F185" i="86"/>
  <c r="F184" i="86"/>
  <c r="F183" i="86"/>
  <c r="F182" i="86"/>
  <c r="F181" i="86"/>
  <c r="F180" i="86"/>
  <c r="F179" i="86"/>
  <c r="F178" i="86"/>
  <c r="F177" i="86"/>
  <c r="F176" i="86"/>
  <c r="F175" i="86"/>
  <c r="F174" i="86"/>
  <c r="F173" i="86"/>
  <c r="F172" i="86"/>
  <c r="F171" i="86"/>
  <c r="F170" i="86"/>
  <c r="F169" i="86"/>
  <c r="F168" i="86"/>
  <c r="F167" i="86"/>
  <c r="F166" i="86"/>
  <c r="F165" i="86"/>
  <c r="F164" i="86"/>
  <c r="F163" i="86"/>
  <c r="F162" i="86"/>
  <c r="F161" i="86"/>
  <c r="F160" i="86"/>
  <c r="F159" i="86"/>
  <c r="F141" i="86"/>
  <c r="F140" i="86"/>
  <c r="F139" i="86"/>
  <c r="F138" i="86"/>
  <c r="F137" i="86"/>
  <c r="F136" i="86"/>
  <c r="F135" i="86"/>
  <c r="F134" i="86"/>
  <c r="F133" i="86"/>
  <c r="F132" i="86"/>
  <c r="F131" i="86"/>
  <c r="F130" i="86"/>
  <c r="F129" i="86"/>
  <c r="F128" i="86"/>
  <c r="F127" i="86"/>
  <c r="F126" i="86"/>
  <c r="F125" i="86"/>
  <c r="F124" i="86"/>
  <c r="F123" i="86"/>
  <c r="F122" i="86"/>
  <c r="F121" i="86"/>
  <c r="F120" i="86"/>
  <c r="F119" i="86"/>
  <c r="F118" i="86"/>
  <c r="F117" i="86"/>
  <c r="F116" i="86"/>
  <c r="F115" i="86"/>
  <c r="F114" i="86"/>
  <c r="F113" i="86"/>
  <c r="F112" i="86"/>
  <c r="F111" i="86"/>
  <c r="F110" i="86"/>
  <c r="F89" i="86"/>
  <c r="F88" i="86"/>
  <c r="F87" i="86"/>
  <c r="F86" i="86"/>
  <c r="F85" i="86"/>
  <c r="F84" i="86"/>
  <c r="F83" i="86"/>
  <c r="F82" i="86"/>
  <c r="F81" i="86"/>
  <c r="F80" i="86"/>
  <c r="F79" i="86"/>
  <c r="F78" i="86"/>
  <c r="F77" i="86"/>
  <c r="F76" i="86"/>
  <c r="F75" i="86"/>
  <c r="F74" i="86"/>
  <c r="F73" i="86"/>
  <c r="F72" i="86"/>
  <c r="F71" i="86"/>
  <c r="F70" i="86"/>
  <c r="F69" i="86"/>
  <c r="F68" i="86"/>
  <c r="F67" i="86"/>
  <c r="F66" i="86"/>
  <c r="F65" i="86"/>
  <c r="F64" i="86"/>
  <c r="F63" i="86"/>
  <c r="F62" i="86"/>
  <c r="F61" i="86"/>
  <c r="F60"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254" i="87"/>
  <c r="F253" i="87"/>
  <c r="F252" i="87"/>
  <c r="F251" i="87"/>
  <c r="F250" i="87"/>
  <c r="F234" i="87"/>
  <c r="F233" i="87"/>
  <c r="F232" i="87"/>
  <c r="F231" i="87"/>
  <c r="F230" i="87"/>
  <c r="F229" i="87"/>
  <c r="F228" i="87"/>
  <c r="F227" i="87"/>
  <c r="F226" i="87"/>
  <c r="F225" i="87"/>
  <c r="F224" i="87"/>
  <c r="F223" i="87"/>
  <c r="F222" i="87"/>
  <c r="F221" i="87"/>
  <c r="F220" i="87"/>
  <c r="F219" i="87"/>
  <c r="F218" i="87"/>
  <c r="F217" i="87"/>
  <c r="F216" i="87"/>
  <c r="F215" i="87"/>
  <c r="F214" i="87"/>
  <c r="F213" i="87"/>
  <c r="F212" i="87"/>
  <c r="F211" i="87"/>
  <c r="F210" i="87"/>
  <c r="F209" i="87"/>
  <c r="F208" i="87"/>
  <c r="F207" i="87"/>
  <c r="F206"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F114" i="87"/>
  <c r="F113" i="87"/>
  <c r="F112" i="87"/>
  <c r="F111" i="87"/>
  <c r="F110" i="87"/>
  <c r="F109" i="87"/>
  <c r="F88" i="87"/>
  <c r="F87" i="87"/>
  <c r="F86" i="87"/>
  <c r="F85" i="87"/>
  <c r="F84" i="87"/>
  <c r="F83" i="87"/>
  <c r="F82" i="87"/>
  <c r="F81" i="87"/>
  <c r="F80" i="87"/>
  <c r="F79" i="87"/>
  <c r="F78" i="87"/>
  <c r="F77" i="87"/>
  <c r="F76" i="87"/>
  <c r="F75" i="87"/>
  <c r="F74" i="87"/>
  <c r="F73" i="87"/>
  <c r="F72" i="87"/>
  <c r="F71" i="87"/>
  <c r="F70" i="87"/>
  <c r="F69" i="87"/>
  <c r="F68" i="87"/>
  <c r="F67" i="87"/>
  <c r="F66" i="87"/>
  <c r="F65" i="87"/>
  <c r="F64" i="87"/>
  <c r="F63" i="87"/>
  <c r="F62" i="87"/>
  <c r="F61" i="87"/>
  <c r="F60" i="87"/>
  <c r="F59" i="87"/>
  <c r="F42" i="87"/>
  <c r="F41" i="87"/>
  <c r="F40" i="87"/>
  <c r="F39" i="87"/>
  <c r="F38" i="87"/>
  <c r="F37" i="87"/>
  <c r="F36" i="87"/>
  <c r="F35" i="87"/>
  <c r="F34" i="87"/>
  <c r="F33" i="87"/>
  <c r="F32" i="87"/>
  <c r="F31" i="87"/>
  <c r="F30" i="87"/>
  <c r="F29" i="87"/>
  <c r="F28" i="87"/>
  <c r="F27" i="87"/>
  <c r="F26" i="87"/>
  <c r="F25" i="87"/>
  <c r="F24" i="87"/>
  <c r="F23" i="87"/>
  <c r="F22" i="87"/>
  <c r="F21" i="87"/>
  <c r="F20" i="87"/>
  <c r="F19" i="87"/>
  <c r="F18" i="87"/>
  <c r="F17" i="87"/>
  <c r="F16" i="87"/>
  <c r="F308" i="88"/>
  <c r="F307" i="88"/>
  <c r="F306" i="88"/>
  <c r="F305" i="88"/>
  <c r="F304" i="88"/>
  <c r="F303" i="88"/>
  <c r="F302" i="88"/>
  <c r="F301" i="88"/>
  <c r="F300" i="88"/>
  <c r="F299" i="88"/>
  <c r="F298" i="88"/>
  <c r="F284" i="88"/>
  <c r="F283" i="88"/>
  <c r="F282" i="88"/>
  <c r="F281" i="88"/>
  <c r="F280" i="88"/>
  <c r="F279" i="88"/>
  <c r="F278" i="88"/>
  <c r="F277" i="88"/>
  <c r="F276" i="88"/>
  <c r="F275" i="88"/>
  <c r="F274" i="88"/>
  <c r="F273" i="88"/>
  <c r="F272" i="88"/>
  <c r="F271" i="88"/>
  <c r="F270" i="88"/>
  <c r="F269" i="88"/>
  <c r="F268" i="88"/>
  <c r="F267" i="88"/>
  <c r="F266" i="88"/>
  <c r="F265" i="88"/>
  <c r="F264" i="88"/>
  <c r="F263" i="88"/>
  <c r="F262" i="88"/>
  <c r="F261" i="88"/>
  <c r="F260" i="88"/>
  <c r="F259" i="88"/>
  <c r="F258" i="88"/>
  <c r="F234" i="88"/>
  <c r="F233" i="88"/>
  <c r="F232" i="88"/>
  <c r="F231" i="88"/>
  <c r="F230" i="88"/>
  <c r="F229" i="88"/>
  <c r="F228" i="88"/>
  <c r="F227" i="88"/>
  <c r="F226" i="88"/>
  <c r="F225" i="88"/>
  <c r="F224" i="88"/>
  <c r="F223" i="88"/>
  <c r="F222" i="88"/>
  <c r="F221" i="88"/>
  <c r="F220" i="88"/>
  <c r="F219" i="88"/>
  <c r="F218" i="88"/>
  <c r="F217" i="88"/>
  <c r="F216" i="88"/>
  <c r="F215" i="88"/>
  <c r="F214" i="88"/>
  <c r="F213" i="88"/>
  <c r="F212" i="88"/>
  <c r="F211" i="88"/>
  <c r="F210" i="88"/>
  <c r="F194" i="88"/>
  <c r="F193" i="88"/>
  <c r="F192" i="88"/>
  <c r="F191" i="88"/>
  <c r="F190" i="88"/>
  <c r="F189" i="88"/>
  <c r="F188" i="88"/>
  <c r="F187" i="88"/>
  <c r="F186" i="88"/>
  <c r="F185" i="88"/>
  <c r="F184" i="88"/>
  <c r="F183" i="88"/>
  <c r="F182" i="88"/>
  <c r="F181" i="88"/>
  <c r="F180" i="88"/>
  <c r="F179" i="88"/>
  <c r="F178" i="88"/>
  <c r="F177" i="88"/>
  <c r="F176" i="88"/>
  <c r="F175" i="88"/>
  <c r="F174" i="88"/>
  <c r="F173" i="88"/>
  <c r="F172" i="88"/>
  <c r="F171" i="88"/>
  <c r="F170" i="88"/>
  <c r="F169" i="88"/>
  <c r="F168" i="88"/>
  <c r="F167" i="88"/>
  <c r="F166" i="88"/>
  <c r="F165" i="88"/>
  <c r="F164" i="88"/>
  <c r="F163" i="88"/>
  <c r="F139" i="88"/>
  <c r="F138" i="88"/>
  <c r="F137" i="88"/>
  <c r="F136" i="88"/>
  <c r="F135" i="88"/>
  <c r="F134" i="88"/>
  <c r="F133" i="88"/>
  <c r="F132" i="88"/>
  <c r="F131" i="88"/>
  <c r="F130" i="88"/>
  <c r="F129" i="88"/>
  <c r="F128" i="88"/>
  <c r="F127" i="88"/>
  <c r="F126" i="88"/>
  <c r="F125" i="88"/>
  <c r="F124" i="88"/>
  <c r="F123" i="88"/>
  <c r="F122" i="88"/>
  <c r="F121" i="88"/>
  <c r="F120" i="88"/>
  <c r="F119" i="88"/>
  <c r="F118" i="88"/>
  <c r="F117" i="88"/>
  <c r="F116" i="88"/>
  <c r="F115" i="88"/>
  <c r="F114" i="88"/>
  <c r="F113" i="88"/>
  <c r="F112" i="88"/>
  <c r="F91" i="88"/>
  <c r="F90" i="88"/>
  <c r="F89" i="88"/>
  <c r="F88" i="88"/>
  <c r="F87" i="88"/>
  <c r="F86" i="88"/>
  <c r="F85" i="88"/>
  <c r="F84" i="88"/>
  <c r="F83" i="88"/>
  <c r="F82" i="88"/>
  <c r="F81" i="88"/>
  <c r="F80" i="88"/>
  <c r="F79" i="88"/>
  <c r="F78" i="88"/>
  <c r="F77" i="88"/>
  <c r="F76" i="88"/>
  <c r="F75" i="88"/>
  <c r="F74" i="88"/>
  <c r="F73" i="88"/>
  <c r="F72" i="88"/>
  <c r="F71" i="88"/>
  <c r="F70" i="88"/>
  <c r="F69" i="88"/>
  <c r="F68" i="88"/>
  <c r="F67" i="88"/>
  <c r="F66" i="88"/>
  <c r="F65" i="88"/>
  <c r="F64" i="88"/>
  <c r="F63" i="88"/>
  <c r="F44" i="88"/>
  <c r="F43" i="88"/>
  <c r="F42" i="88"/>
  <c r="F41" i="88"/>
  <c r="F40" i="88"/>
  <c r="F39" i="88"/>
  <c r="F38" i="88"/>
  <c r="F37" i="88"/>
  <c r="F36" i="88"/>
  <c r="F35" i="88"/>
  <c r="F34" i="88"/>
  <c r="F33" i="88"/>
  <c r="F32" i="88"/>
  <c r="F31" i="88"/>
  <c r="F30" i="88"/>
  <c r="F29" i="88"/>
  <c r="F28" i="88"/>
  <c r="F27" i="88"/>
  <c r="F26" i="88"/>
  <c r="F25" i="88"/>
  <c r="F24" i="88"/>
  <c r="F23" i="88"/>
  <c r="F22" i="88"/>
  <c r="F21" i="88"/>
  <c r="F20" i="88"/>
  <c r="F19" i="88"/>
  <c r="F18" i="88"/>
  <c r="F17" i="88"/>
  <c r="F306" i="89"/>
  <c r="F305" i="89"/>
  <c r="F304" i="89"/>
  <c r="F303" i="89"/>
  <c r="F302" i="89"/>
  <c r="F301" i="89"/>
  <c r="F300" i="89"/>
  <c r="F299" i="89"/>
  <c r="F298" i="89"/>
  <c r="F297" i="89"/>
  <c r="F296" i="89"/>
  <c r="F282" i="89"/>
  <c r="F281" i="89"/>
  <c r="F280" i="89"/>
  <c r="F279" i="89"/>
  <c r="F278" i="89"/>
  <c r="F277" i="89"/>
  <c r="F276" i="89"/>
  <c r="F275" i="89"/>
  <c r="F274" i="89"/>
  <c r="F273" i="89"/>
  <c r="F272" i="89"/>
  <c r="F271" i="89"/>
  <c r="F270" i="89"/>
  <c r="F269" i="89"/>
  <c r="F268" i="89"/>
  <c r="F267" i="89"/>
  <c r="F266" i="89"/>
  <c r="F265" i="89"/>
  <c r="F264" i="89"/>
  <c r="F263" i="89"/>
  <c r="F262" i="89"/>
  <c r="F261" i="89"/>
  <c r="F260" i="89"/>
  <c r="F259" i="89"/>
  <c r="F258" i="89"/>
  <c r="F257" i="89"/>
  <c r="F256" i="89"/>
  <c r="F232" i="89"/>
  <c r="F231" i="89"/>
  <c r="F230" i="89"/>
  <c r="F229" i="89"/>
  <c r="F228" i="89"/>
  <c r="F227" i="89"/>
  <c r="F226" i="89"/>
  <c r="F225" i="89"/>
  <c r="F224" i="89"/>
  <c r="F223" i="89"/>
  <c r="F222" i="89"/>
  <c r="F221" i="89"/>
  <c r="F220" i="89"/>
  <c r="F219" i="89"/>
  <c r="F218" i="89"/>
  <c r="F217" i="89"/>
  <c r="F216" i="89"/>
  <c r="F215" i="89"/>
  <c r="F214" i="89"/>
  <c r="F213" i="89"/>
  <c r="F212" i="89"/>
  <c r="F211" i="89"/>
  <c r="F210" i="89"/>
  <c r="F209" i="89"/>
  <c r="F208" i="89"/>
  <c r="F192" i="89"/>
  <c r="F191" i="89"/>
  <c r="F190" i="89"/>
  <c r="F189" i="89"/>
  <c r="F188" i="89"/>
  <c r="F187" i="89"/>
  <c r="F186" i="89"/>
  <c r="F185" i="89"/>
  <c r="F184" i="89"/>
  <c r="F183" i="89"/>
  <c r="F182" i="89"/>
  <c r="F181" i="89"/>
  <c r="F180" i="89"/>
  <c r="F179" i="89"/>
  <c r="F178" i="89"/>
  <c r="F177" i="89"/>
  <c r="F176" i="89"/>
  <c r="F175" i="89"/>
  <c r="F174" i="89"/>
  <c r="F173" i="89"/>
  <c r="F172" i="89"/>
  <c r="F171" i="89"/>
  <c r="F170" i="89"/>
  <c r="F169" i="89"/>
  <c r="F168" i="89"/>
  <c r="F167" i="89"/>
  <c r="F166" i="89"/>
  <c r="F165" i="89"/>
  <c r="F164" i="89"/>
  <c r="F163" i="89"/>
  <c r="F162" i="89"/>
  <c r="F161" i="89"/>
  <c r="F137" i="89"/>
  <c r="F136" i="89"/>
  <c r="F135" i="89"/>
  <c r="F134" i="89"/>
  <c r="F133" i="89"/>
  <c r="F132" i="89"/>
  <c r="F131" i="89"/>
  <c r="F130" i="89"/>
  <c r="F129" i="89"/>
  <c r="F128" i="89"/>
  <c r="F127" i="89"/>
  <c r="F126" i="89"/>
  <c r="F125" i="89"/>
  <c r="F124" i="89"/>
  <c r="F123" i="89"/>
  <c r="F122" i="89"/>
  <c r="F121" i="89"/>
  <c r="F120" i="89"/>
  <c r="F119" i="89"/>
  <c r="F118" i="89"/>
  <c r="F117" i="89"/>
  <c r="F116" i="89"/>
  <c r="F115" i="89"/>
  <c r="F114" i="89"/>
  <c r="F113" i="89"/>
  <c r="F112" i="89"/>
  <c r="F111" i="89"/>
  <c r="F110" i="89"/>
  <c r="F89" i="89"/>
  <c r="F88" i="89"/>
  <c r="F87" i="89"/>
  <c r="F86" i="89"/>
  <c r="F85" i="89"/>
  <c r="F84" i="89"/>
  <c r="F83" i="89"/>
  <c r="F82" i="89"/>
  <c r="F81" i="89"/>
  <c r="F80" i="89"/>
  <c r="F79" i="89"/>
  <c r="F78" i="89"/>
  <c r="F77" i="89"/>
  <c r="F76" i="89"/>
  <c r="F75" i="89"/>
  <c r="F74" i="89"/>
  <c r="F73" i="89"/>
  <c r="F72" i="89"/>
  <c r="F71" i="89"/>
  <c r="F70" i="89"/>
  <c r="F69" i="89"/>
  <c r="F68" i="89"/>
  <c r="F67" i="89"/>
  <c r="F66" i="89"/>
  <c r="F65" i="89"/>
  <c r="F64" i="89"/>
  <c r="F63" i="89"/>
  <c r="F62" i="89"/>
  <c r="F61" i="89"/>
  <c r="F42" i="89"/>
  <c r="F41" i="89"/>
  <c r="F40" i="89"/>
  <c r="F39" i="89"/>
  <c r="F38" i="89"/>
  <c r="F37" i="89"/>
  <c r="F36" i="89"/>
  <c r="F35" i="89"/>
  <c r="F34" i="89"/>
  <c r="F33" i="89"/>
  <c r="F32" i="89"/>
  <c r="F31" i="89"/>
  <c r="F30" i="89"/>
  <c r="F29" i="89"/>
  <c r="F28" i="89"/>
  <c r="F27" i="89"/>
  <c r="F26" i="89"/>
  <c r="F25" i="89"/>
  <c r="F24" i="89"/>
  <c r="F23" i="89"/>
  <c r="F22" i="89"/>
  <c r="F21" i="89"/>
  <c r="F20" i="89"/>
  <c r="F19" i="89"/>
  <c r="F18" i="89"/>
  <c r="F17" i="89"/>
  <c r="F16" i="89"/>
  <c r="F221" i="90"/>
  <c r="F220" i="90"/>
  <c r="F219" i="90"/>
  <c r="F218" i="90"/>
  <c r="F217" i="90"/>
  <c r="F216" i="90"/>
  <c r="F215" i="90"/>
  <c r="F203" i="90"/>
  <c r="F202" i="90"/>
  <c r="F201" i="90"/>
  <c r="F200" i="90"/>
  <c r="F199" i="90"/>
  <c r="F198" i="90"/>
  <c r="F197" i="90"/>
  <c r="F196" i="90"/>
  <c r="F195" i="90"/>
  <c r="F194" i="90"/>
  <c r="F193" i="90"/>
  <c r="F192" i="90"/>
  <c r="F191" i="90"/>
  <c r="F190" i="90"/>
  <c r="F189" i="90"/>
  <c r="F188" i="90"/>
  <c r="F187" i="90"/>
  <c r="F186" i="90"/>
  <c r="F185" i="90"/>
  <c r="F184" i="90"/>
  <c r="F183" i="90"/>
  <c r="F162" i="90"/>
  <c r="F161" i="90"/>
  <c r="F160" i="90"/>
  <c r="F159" i="90"/>
  <c r="F158" i="90"/>
  <c r="F157" i="90"/>
  <c r="F156" i="90"/>
  <c r="F155" i="90"/>
  <c r="F154" i="90"/>
  <c r="F153" i="90"/>
  <c r="F152" i="90"/>
  <c r="F151" i="90"/>
  <c r="F150" i="90"/>
  <c r="F149" i="90"/>
  <c r="F148" i="90"/>
  <c r="F147" i="90"/>
  <c r="F146" i="90"/>
  <c r="F136" i="90"/>
  <c r="F135" i="90"/>
  <c r="F134" i="90"/>
  <c r="F133" i="90"/>
  <c r="F132" i="90"/>
  <c r="F131" i="90"/>
  <c r="F130" i="90"/>
  <c r="F129" i="90"/>
  <c r="F128" i="90"/>
  <c r="F127" i="90"/>
  <c r="F126" i="90"/>
  <c r="F125" i="90"/>
  <c r="F124" i="90"/>
  <c r="F123" i="90"/>
  <c r="F122" i="90"/>
  <c r="F121" i="90"/>
  <c r="F120" i="90"/>
  <c r="F119" i="90"/>
  <c r="F118" i="90"/>
  <c r="F117" i="90"/>
  <c r="F116" i="90"/>
  <c r="F115" i="90"/>
  <c r="F88" i="90"/>
  <c r="F87" i="90"/>
  <c r="F86" i="90"/>
  <c r="F85" i="90"/>
  <c r="F84" i="90"/>
  <c r="F83" i="90"/>
  <c r="F82" i="90"/>
  <c r="F81" i="90"/>
  <c r="F80" i="90"/>
  <c r="F79" i="90"/>
  <c r="F78" i="90"/>
  <c r="F77" i="90"/>
  <c r="F76" i="90"/>
  <c r="F75" i="90"/>
  <c r="F74" i="90"/>
  <c r="F73" i="90"/>
  <c r="F72" i="90"/>
  <c r="F71" i="90"/>
  <c r="F70" i="90"/>
  <c r="F69" i="90"/>
  <c r="F68" i="90"/>
  <c r="F67" i="90"/>
  <c r="F66" i="90"/>
  <c r="F51" i="90"/>
  <c r="F50" i="90"/>
  <c r="F49" i="90"/>
  <c r="F48" i="90"/>
  <c r="F47" i="90"/>
  <c r="F46" i="90"/>
  <c r="F45" i="90"/>
  <c r="F44" i="90"/>
  <c r="F43" i="90"/>
  <c r="F42" i="90"/>
  <c r="F41" i="90"/>
  <c r="F40" i="90"/>
  <c r="F39" i="90"/>
  <c r="F38" i="90"/>
  <c r="F37" i="90"/>
  <c r="F36" i="90"/>
  <c r="F35" i="90"/>
  <c r="F34" i="90"/>
  <c r="F33" i="90"/>
  <c r="F32" i="90"/>
  <c r="F31" i="90"/>
  <c r="F30" i="90"/>
  <c r="F29" i="90"/>
  <c r="F28" i="90"/>
  <c r="F27" i="90"/>
  <c r="F26" i="90"/>
  <c r="F25" i="90"/>
  <c r="F24" i="90"/>
  <c r="F23" i="90"/>
  <c r="F22" i="90"/>
  <c r="F21" i="90"/>
  <c r="F20" i="90"/>
  <c r="F19" i="90"/>
  <c r="F18" i="90"/>
  <c r="F17" i="90"/>
  <c r="F16" i="90"/>
  <c r="F363" i="91"/>
  <c r="F362" i="91"/>
  <c r="F361" i="91"/>
  <c r="F360" i="91"/>
  <c r="F359" i="91"/>
  <c r="F358" i="91"/>
  <c r="F357" i="91"/>
  <c r="F356" i="91"/>
  <c r="F355" i="91"/>
  <c r="F354" i="91"/>
  <c r="F327" i="91"/>
  <c r="F326" i="91"/>
  <c r="F325" i="91"/>
  <c r="F324" i="91"/>
  <c r="F323" i="91"/>
  <c r="F322" i="91"/>
  <c r="F321" i="91"/>
  <c r="F320" i="91"/>
  <c r="F319" i="91"/>
  <c r="F318" i="91"/>
  <c r="F317" i="91"/>
  <c r="F316" i="91"/>
  <c r="F315" i="91"/>
  <c r="F314" i="91"/>
  <c r="F313" i="91"/>
  <c r="F312" i="91"/>
  <c r="F311" i="91"/>
  <c r="F310" i="91"/>
  <c r="F305" i="91"/>
  <c r="F304" i="91"/>
  <c r="F303" i="91"/>
  <c r="F302" i="91"/>
  <c r="F301" i="91"/>
  <c r="F300" i="91"/>
  <c r="F299" i="91"/>
  <c r="F283" i="91"/>
  <c r="F282" i="91"/>
  <c r="F281" i="91"/>
  <c r="F280" i="91"/>
  <c r="F279" i="91"/>
  <c r="F278" i="91"/>
  <c r="F277" i="91"/>
  <c r="F276" i="91"/>
  <c r="F275" i="91"/>
  <c r="F274" i="91"/>
  <c r="F273" i="91"/>
  <c r="F272" i="91"/>
  <c r="F271" i="91"/>
  <c r="F270" i="91"/>
  <c r="F269" i="91"/>
  <c r="F268" i="91"/>
  <c r="F267" i="91"/>
  <c r="F266" i="91"/>
  <c r="F265" i="91"/>
  <c r="F264" i="91"/>
  <c r="F263" i="91"/>
  <c r="F262" i="91"/>
  <c r="F261" i="91"/>
  <c r="F260" i="91"/>
  <c r="F259" i="91"/>
  <c r="F258" i="91"/>
  <c r="F257" i="91"/>
  <c r="F256" i="91"/>
  <c r="F255" i="91"/>
  <c r="F254" i="91"/>
  <c r="F253" i="91"/>
  <c r="F234" i="91"/>
  <c r="F233" i="91"/>
  <c r="F232" i="91"/>
  <c r="F231" i="91"/>
  <c r="F230" i="91"/>
  <c r="F229" i="91"/>
  <c r="F228" i="91"/>
  <c r="F227" i="91"/>
  <c r="F226" i="91"/>
  <c r="F225" i="91"/>
  <c r="F224" i="91"/>
  <c r="F223" i="91"/>
  <c r="F222" i="91"/>
  <c r="F221" i="91"/>
  <c r="F220" i="91"/>
  <c r="F219" i="91"/>
  <c r="F218" i="91"/>
  <c r="F217" i="91"/>
  <c r="F216" i="91"/>
  <c r="F215" i="91"/>
  <c r="F214" i="91"/>
  <c r="F213" i="91"/>
  <c r="F212" i="91"/>
  <c r="F211" i="91"/>
  <c r="F210" i="91"/>
  <c r="F209" i="91"/>
  <c r="F208" i="91"/>
  <c r="F207" i="91"/>
  <c r="F206" i="91"/>
  <c r="F205" i="91"/>
  <c r="F204" i="91"/>
  <c r="F203" i="91"/>
  <c r="F202" i="91"/>
  <c r="F201" i="91"/>
  <c r="F181" i="91"/>
  <c r="F180" i="91"/>
  <c r="F179" i="91"/>
  <c r="F178" i="91"/>
  <c r="F177" i="91"/>
  <c r="F176" i="91"/>
  <c r="F175" i="91"/>
  <c r="F174" i="91"/>
  <c r="F173" i="91"/>
  <c r="F172" i="91"/>
  <c r="F171" i="91"/>
  <c r="F170" i="91"/>
  <c r="F169" i="91"/>
  <c r="F168" i="91"/>
  <c r="F167" i="91"/>
  <c r="F166" i="91"/>
  <c r="F165" i="91"/>
  <c r="F164" i="91"/>
  <c r="F163" i="91"/>
  <c r="F162" i="91"/>
  <c r="F161" i="91"/>
  <c r="F160" i="91"/>
  <c r="F159" i="91"/>
  <c r="F158" i="91"/>
  <c r="F157" i="91"/>
  <c r="F140" i="91"/>
  <c r="F139" i="91"/>
  <c r="F138" i="91"/>
  <c r="F137" i="91"/>
  <c r="F136" i="91"/>
  <c r="F135" i="91"/>
  <c r="F134" i="91"/>
  <c r="F133" i="91"/>
  <c r="F132" i="91"/>
  <c r="F131" i="91"/>
  <c r="F130" i="91"/>
  <c r="F129" i="91"/>
  <c r="F128" i="91"/>
  <c r="F127" i="91"/>
  <c r="F126" i="91"/>
  <c r="F125" i="91"/>
  <c r="F124" i="91"/>
  <c r="F123" i="91"/>
  <c r="F122" i="91"/>
  <c r="F121" i="91"/>
  <c r="F120" i="91"/>
  <c r="F119" i="91"/>
  <c r="F118" i="91"/>
  <c r="F117" i="91"/>
  <c r="F116" i="91"/>
  <c r="F115" i="91"/>
  <c r="F114" i="91"/>
  <c r="F113" i="91"/>
  <c r="F85" i="91"/>
  <c r="F84" i="91"/>
  <c r="F83" i="91"/>
  <c r="F82" i="91"/>
  <c r="F81" i="91"/>
  <c r="F80" i="91"/>
  <c r="F79" i="91"/>
  <c r="F78" i="91"/>
  <c r="F77" i="91"/>
  <c r="F76" i="91"/>
  <c r="F75" i="91"/>
  <c r="F74" i="91"/>
  <c r="F73" i="91"/>
  <c r="F72" i="91"/>
  <c r="F71" i="91"/>
  <c r="F70" i="91"/>
  <c r="F69" i="91"/>
  <c r="F68" i="91"/>
  <c r="F67" i="91"/>
  <c r="F66" i="91"/>
  <c r="F65" i="91"/>
  <c r="F64" i="91"/>
  <c r="F63" i="91"/>
  <c r="F62" i="91"/>
  <c r="F40" i="91"/>
  <c r="F39" i="91"/>
  <c r="F38" i="91"/>
  <c r="F37" i="91"/>
  <c r="F36" i="91"/>
  <c r="F35" i="91"/>
  <c r="F34" i="91"/>
  <c r="F33" i="91"/>
  <c r="F32" i="91"/>
  <c r="F31" i="91"/>
  <c r="F30" i="91"/>
  <c r="F29" i="91"/>
  <c r="F28" i="91"/>
  <c r="F27" i="91"/>
  <c r="F26" i="91"/>
  <c r="F25" i="91"/>
  <c r="F24" i="91"/>
  <c r="F23" i="91"/>
  <c r="F22" i="91"/>
  <c r="F21" i="91"/>
  <c r="F20" i="91"/>
  <c r="F19" i="91"/>
  <c r="F18" i="91"/>
  <c r="F17" i="91"/>
  <c r="F16" i="91"/>
  <c r="F15" i="91"/>
  <c r="F14" i="91"/>
  <c r="F13" i="91"/>
  <c r="F12" i="91"/>
  <c r="F256" i="30"/>
  <c r="F255" i="30"/>
  <c r="F254" i="30"/>
  <c r="F253" i="30"/>
  <c r="F252" i="30"/>
  <c r="F234" i="30"/>
  <c r="F233"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08"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306" i="29"/>
  <c r="F305" i="29"/>
  <c r="F304" i="29"/>
  <c r="F303" i="29"/>
  <c r="F302" i="29"/>
  <c r="F301" i="29"/>
  <c r="F300" i="29"/>
  <c r="F299" i="29"/>
  <c r="F298" i="29"/>
  <c r="F297" i="29"/>
  <c r="F296" i="29"/>
  <c r="F282" i="29"/>
  <c r="F281" i="29"/>
  <c r="F280" i="29"/>
  <c r="F279" i="29"/>
  <c r="F278" i="29"/>
  <c r="F277" i="29"/>
  <c r="F276" i="29"/>
  <c r="F275" i="29"/>
  <c r="F274" i="29"/>
  <c r="F273" i="29"/>
  <c r="F272" i="29"/>
  <c r="F271" i="29"/>
  <c r="F270" i="29"/>
  <c r="F269" i="29"/>
  <c r="F268" i="29"/>
  <c r="F267" i="29"/>
  <c r="F266" i="29"/>
  <c r="F265" i="29"/>
  <c r="F264" i="29"/>
  <c r="F263" i="29"/>
  <c r="F262" i="29"/>
  <c r="F261" i="29"/>
  <c r="F260" i="29"/>
  <c r="F259" i="29"/>
  <c r="F258" i="29"/>
  <c r="F257" i="29"/>
  <c r="F256" i="29"/>
  <c r="F232" i="29"/>
  <c r="F231" i="29"/>
  <c r="F230" i="29"/>
  <c r="F229" i="29"/>
  <c r="F228" i="29"/>
  <c r="F227" i="29"/>
  <c r="F226" i="29"/>
  <c r="F225" i="29"/>
  <c r="F224" i="29"/>
  <c r="F223" i="29"/>
  <c r="F222" i="29"/>
  <c r="F221" i="29"/>
  <c r="F220" i="29"/>
  <c r="F219" i="29"/>
  <c r="F218" i="29"/>
  <c r="F217" i="29"/>
  <c r="F216" i="29"/>
  <c r="F215" i="29"/>
  <c r="F214" i="29"/>
  <c r="F213" i="29"/>
  <c r="F212" i="29"/>
  <c r="F211" i="29"/>
  <c r="F210" i="29"/>
  <c r="F209" i="29"/>
  <c r="F208" i="29"/>
  <c r="F192" i="29"/>
  <c r="F191" i="29"/>
  <c r="F190" i="29"/>
  <c r="F189" i="29"/>
  <c r="F188" i="29"/>
  <c r="F187" i="29"/>
  <c r="F186" i="29"/>
  <c r="F185" i="29"/>
  <c r="F184" i="29"/>
  <c r="F183" i="29"/>
  <c r="F182" i="29"/>
  <c r="F181" i="29"/>
  <c r="F180" i="29"/>
  <c r="F179" i="29"/>
  <c r="F178" i="29"/>
  <c r="F177" i="29"/>
  <c r="F176" i="29"/>
  <c r="F175" i="29"/>
  <c r="F174" i="29"/>
  <c r="F173" i="29"/>
  <c r="F172" i="29"/>
  <c r="F171" i="29"/>
  <c r="F170" i="29"/>
  <c r="F169" i="29"/>
  <c r="F168" i="29"/>
  <c r="F167" i="29"/>
  <c r="F166" i="29"/>
  <c r="F165" i="29"/>
  <c r="F164" i="29"/>
  <c r="F163" i="29"/>
  <c r="F162" i="29"/>
  <c r="F161"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306" i="28"/>
  <c r="F305" i="28"/>
  <c r="F304" i="28"/>
  <c r="F303" i="28"/>
  <c r="F302" i="28"/>
  <c r="F301" i="28"/>
  <c r="F300" i="28"/>
  <c r="F299" i="28"/>
  <c r="F298" i="28"/>
  <c r="F297" i="28"/>
  <c r="F296"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F169" i="28"/>
  <c r="F168" i="28"/>
  <c r="F167" i="28"/>
  <c r="F166" i="28"/>
  <c r="F165" i="28"/>
  <c r="F164" i="28"/>
  <c r="F163" i="28"/>
  <c r="F162" i="28"/>
  <c r="F161"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223" i="27"/>
  <c r="F222" i="27"/>
  <c r="F221" i="27"/>
  <c r="F220" i="27"/>
  <c r="F219" i="27"/>
  <c r="F218" i="27"/>
  <c r="F217" i="27"/>
  <c r="F205" i="27"/>
  <c r="F204" i="27"/>
  <c r="F203" i="27"/>
  <c r="F202" i="27"/>
  <c r="F201" i="27"/>
  <c r="F200" i="27"/>
  <c r="F199" i="27"/>
  <c r="F198" i="27"/>
  <c r="F197" i="27"/>
  <c r="F196" i="27"/>
  <c r="F195" i="27"/>
  <c r="F194" i="27"/>
  <c r="F193" i="27"/>
  <c r="F192" i="27"/>
  <c r="F191" i="27"/>
  <c r="F190" i="27"/>
  <c r="F189" i="27"/>
  <c r="F188" i="27"/>
  <c r="F187" i="27"/>
  <c r="F186" i="27"/>
  <c r="F185" i="27"/>
  <c r="F164" i="27"/>
  <c r="F163" i="27"/>
  <c r="F162" i="27"/>
  <c r="F161" i="27"/>
  <c r="F160" i="27"/>
  <c r="F159" i="27"/>
  <c r="F158" i="27"/>
  <c r="F157" i="27"/>
  <c r="F156" i="27"/>
  <c r="F155" i="27"/>
  <c r="F154" i="27"/>
  <c r="F153" i="27"/>
  <c r="F152" i="27"/>
  <c r="F151" i="27"/>
  <c r="F150" i="27"/>
  <c r="F149" i="27"/>
  <c r="F14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88" i="27"/>
  <c r="F87" i="27"/>
  <c r="F86" i="27"/>
  <c r="F85" i="27"/>
  <c r="F84" i="27"/>
  <c r="F83" i="27"/>
  <c r="F82" i="27"/>
  <c r="F81" i="27"/>
  <c r="F80" i="27"/>
  <c r="F79" i="27"/>
  <c r="F78" i="27"/>
  <c r="F77" i="27"/>
  <c r="F76" i="27"/>
  <c r="F75" i="27"/>
  <c r="F74" i="27"/>
  <c r="F73" i="27"/>
  <c r="F72" i="27"/>
  <c r="F71" i="27"/>
  <c r="F70" i="27"/>
  <c r="F69" i="27"/>
  <c r="F68" i="27"/>
  <c r="F67" i="27"/>
  <c r="F66"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361" i="26"/>
  <c r="F360" i="26"/>
  <c r="F359" i="26"/>
  <c r="F358" i="26"/>
  <c r="F357" i="26"/>
  <c r="F356" i="26"/>
  <c r="F355" i="26"/>
  <c r="F354" i="26"/>
  <c r="F353" i="26"/>
  <c r="F352" i="26"/>
  <c r="F351" i="26"/>
  <c r="F350" i="26"/>
  <c r="F330" i="26"/>
  <c r="F329" i="26"/>
  <c r="F328" i="26"/>
  <c r="F327" i="26"/>
  <c r="F326" i="26"/>
  <c r="F325" i="26"/>
  <c r="F324" i="26"/>
  <c r="F323" i="26"/>
  <c r="F322" i="26"/>
  <c r="F321" i="26"/>
  <c r="F320" i="26"/>
  <c r="F319" i="26"/>
  <c r="F318" i="26"/>
  <c r="F317" i="26"/>
  <c r="F316" i="26"/>
  <c r="F315" i="26"/>
  <c r="F314" i="26"/>
  <c r="F309" i="26"/>
  <c r="F308" i="26"/>
  <c r="F307" i="26"/>
  <c r="F306" i="26"/>
  <c r="F305" i="26"/>
  <c r="F304" i="26"/>
  <c r="F303" i="26"/>
  <c r="F302" i="26"/>
  <c r="F301" i="26"/>
  <c r="F300" i="26"/>
  <c r="F299" i="26"/>
  <c r="F298" i="26"/>
  <c r="F282" i="26"/>
  <c r="F281" i="26"/>
  <c r="F280" i="26"/>
  <c r="F279" i="26"/>
  <c r="F278" i="26"/>
  <c r="F277" i="26"/>
  <c r="F276" i="26"/>
  <c r="F275" i="26"/>
  <c r="F274" i="26"/>
  <c r="F273" i="26"/>
  <c r="F272" i="26"/>
  <c r="F271" i="26"/>
  <c r="F270" i="26"/>
  <c r="F269" i="26"/>
  <c r="F268" i="26"/>
  <c r="F267" i="26"/>
  <c r="F266" i="26"/>
  <c r="F265" i="26"/>
  <c r="F264" i="26"/>
  <c r="F263" i="26"/>
  <c r="F262" i="26"/>
  <c r="F261" i="26"/>
  <c r="F260" i="26"/>
  <c r="F259" i="26"/>
  <c r="F258" i="26"/>
  <c r="F257" i="26"/>
  <c r="F256" i="26"/>
  <c r="F255" i="26"/>
  <c r="F254" i="26"/>
  <c r="F253" i="26"/>
  <c r="F252" i="26"/>
  <c r="F251" i="26"/>
  <c r="F250" i="26"/>
  <c r="F249" i="26"/>
  <c r="F233" i="26"/>
  <c r="F232" i="26"/>
  <c r="F231" i="26"/>
  <c r="F230" i="26"/>
  <c r="F229" i="26"/>
  <c r="F228" i="26"/>
  <c r="F227" i="26"/>
  <c r="F226" i="26"/>
  <c r="F225" i="26"/>
  <c r="F224" i="26"/>
  <c r="F223" i="26"/>
  <c r="F222" i="26"/>
  <c r="F221" i="26"/>
  <c r="F220" i="26"/>
  <c r="F219" i="26"/>
  <c r="F218" i="26"/>
  <c r="F217" i="26"/>
  <c r="F216" i="26"/>
  <c r="F215" i="26"/>
  <c r="F214" i="26"/>
  <c r="F213" i="26"/>
  <c r="F212" i="26"/>
  <c r="F211" i="26"/>
  <c r="F210" i="26"/>
  <c r="F209" i="26"/>
  <c r="F208" i="26"/>
  <c r="F207" i="26"/>
  <c r="F206" i="26"/>
  <c r="F205" i="26"/>
  <c r="F204" i="26"/>
  <c r="F203" i="26"/>
  <c r="F202" i="26"/>
  <c r="F201" i="26"/>
  <c r="F200" i="26"/>
  <c r="F199" i="26"/>
  <c r="F198" i="26"/>
  <c r="F184" i="26"/>
  <c r="F183" i="26"/>
  <c r="F182" i="26"/>
  <c r="F181" i="26"/>
  <c r="F180" i="26"/>
  <c r="F179" i="26"/>
  <c r="F178" i="26"/>
  <c r="F177" i="26"/>
  <c r="F176" i="26"/>
  <c r="F175" i="26"/>
  <c r="F174" i="26"/>
  <c r="F173" i="26"/>
  <c r="F172" i="26"/>
  <c r="F171" i="26"/>
  <c r="F170" i="26"/>
  <c r="F169" i="26"/>
  <c r="F168" i="26"/>
  <c r="F167" i="26"/>
  <c r="F166" i="26"/>
  <c r="F165" i="26"/>
  <c r="F164" i="26"/>
  <c r="F163" i="26"/>
  <c r="F162" i="26"/>
  <c r="F161" i="26"/>
  <c r="F160" i="26"/>
  <c r="F159" i="26"/>
  <c r="F158" i="26"/>
  <c r="F157"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F107" i="26"/>
  <c r="F106" i="26"/>
  <c r="F105" i="26"/>
  <c r="F104" i="26"/>
  <c r="F91" i="26"/>
  <c r="F90" i="26"/>
  <c r="F89" i="26"/>
  <c r="F88" i="26"/>
  <c r="F87" i="26"/>
  <c r="F86" i="26"/>
  <c r="F85" i="26"/>
  <c r="F84" i="26"/>
  <c r="F83" i="26"/>
  <c r="F82" i="26"/>
  <c r="F81" i="26"/>
  <c r="F80" i="26"/>
  <c r="F79" i="26"/>
  <c r="F78" i="26"/>
  <c r="F77" i="26"/>
  <c r="F76" i="26"/>
  <c r="F75" i="26"/>
  <c r="F74" i="26"/>
  <c r="F73" i="26"/>
  <c r="F72" i="26"/>
  <c r="F71" i="26"/>
  <c r="F70" i="26"/>
  <c r="F69" i="26"/>
  <c r="F68" i="26"/>
  <c r="F67" i="26"/>
  <c r="F66" i="26"/>
  <c r="F65" i="26"/>
  <c r="F64" i="26"/>
  <c r="F63" i="26"/>
  <c r="F62" i="26"/>
  <c r="F61" i="26"/>
  <c r="F60" i="26"/>
  <c r="F40" i="26"/>
  <c r="F39" i="26"/>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335" i="92"/>
  <c r="F334" i="92"/>
  <c r="F333" i="92"/>
  <c r="F315" i="92"/>
  <c r="F314" i="92"/>
  <c r="F313" i="92"/>
  <c r="F312" i="92"/>
  <c r="F311" i="92"/>
  <c r="F310" i="92"/>
  <c r="F309" i="92"/>
  <c r="F308" i="92"/>
  <c r="F307" i="92"/>
  <c r="F306" i="92"/>
  <c r="F305" i="92"/>
  <c r="F304" i="92"/>
  <c r="F303" i="92"/>
  <c r="F302" i="92"/>
  <c r="F301" i="92"/>
  <c r="F300" i="92"/>
  <c r="F299" i="92"/>
  <c r="F298" i="92"/>
  <c r="F297" i="92"/>
  <c r="F296" i="92"/>
  <c r="F295" i="92"/>
  <c r="F281" i="92"/>
  <c r="F280" i="92"/>
  <c r="F279" i="92"/>
  <c r="F278" i="92"/>
  <c r="F277" i="92"/>
  <c r="F276" i="92"/>
  <c r="F275" i="92"/>
  <c r="F274" i="92"/>
  <c r="F273" i="92"/>
  <c r="F272" i="92"/>
  <c r="F271" i="92"/>
  <c r="F270" i="92"/>
  <c r="F269" i="92"/>
  <c r="F268" i="92"/>
  <c r="F267" i="92"/>
  <c r="F266" i="92"/>
  <c r="F265" i="92"/>
  <c r="F264" i="92"/>
  <c r="F263" i="92"/>
  <c r="F262" i="92"/>
  <c r="F261" i="92"/>
  <c r="F260" i="92"/>
  <c r="F259" i="92"/>
  <c r="F258" i="92"/>
  <c r="F257" i="92"/>
  <c r="F256" i="92"/>
  <c r="F255" i="92"/>
  <c r="F254" i="92"/>
  <c r="F253" i="92"/>
  <c r="F252" i="92"/>
  <c r="F251" i="92"/>
  <c r="F236" i="92"/>
  <c r="F235" i="92"/>
  <c r="F234" i="92"/>
  <c r="F233" i="92"/>
  <c r="F232" i="92"/>
  <c r="F231" i="92"/>
  <c r="F230" i="92"/>
  <c r="F229" i="92"/>
  <c r="F228" i="92"/>
  <c r="F227" i="92"/>
  <c r="F226" i="92"/>
  <c r="F225" i="92"/>
  <c r="F224" i="92"/>
  <c r="F223" i="92"/>
  <c r="F222" i="92"/>
  <c r="F221" i="92"/>
  <c r="F220" i="92"/>
  <c r="F219" i="92"/>
  <c r="F218" i="92"/>
  <c r="F217" i="92"/>
  <c r="F216" i="92"/>
  <c r="F215" i="92"/>
  <c r="F214" i="92"/>
  <c r="F213" i="92"/>
  <c r="F212" i="92"/>
  <c r="F211" i="92"/>
  <c r="F190" i="92"/>
  <c r="F189" i="92"/>
  <c r="F188" i="92"/>
  <c r="F187" i="92"/>
  <c r="F186" i="92"/>
  <c r="F185" i="92"/>
  <c r="F184" i="92"/>
  <c r="F183" i="92"/>
  <c r="F182" i="92"/>
  <c r="F181" i="92"/>
  <c r="F180" i="92"/>
  <c r="F179" i="92"/>
  <c r="F178" i="92"/>
  <c r="F177" i="92"/>
  <c r="F176" i="92"/>
  <c r="F175" i="92"/>
  <c r="F174" i="92"/>
  <c r="F173" i="92"/>
  <c r="F172" i="92"/>
  <c r="F171" i="92"/>
  <c r="F170" i="92"/>
  <c r="F169" i="92"/>
  <c r="F168" i="92"/>
  <c r="F167" i="92"/>
  <c r="F166" i="92"/>
  <c r="F165" i="92"/>
  <c r="F164" i="92"/>
  <c r="F163" i="92"/>
  <c r="F139" i="92"/>
  <c r="F138" i="92"/>
  <c r="F137" i="92"/>
  <c r="F136" i="92"/>
  <c r="F135" i="92"/>
  <c r="F134" i="92"/>
  <c r="F133" i="92"/>
  <c r="F132" i="92"/>
  <c r="F131" i="92"/>
  <c r="F130" i="92"/>
  <c r="F129" i="92"/>
  <c r="F128" i="92"/>
  <c r="F127" i="92"/>
  <c r="F126" i="92"/>
  <c r="F125" i="92"/>
  <c r="F124" i="92"/>
  <c r="F123" i="92"/>
  <c r="F122" i="92"/>
  <c r="F121" i="92"/>
  <c r="F120" i="92"/>
  <c r="F119" i="92"/>
  <c r="F118" i="92"/>
  <c r="F117" i="92"/>
  <c r="F116" i="92"/>
  <c r="F115" i="92"/>
  <c r="F114" i="92"/>
  <c r="F113" i="92"/>
  <c r="F112" i="92"/>
  <c r="F91" i="92"/>
  <c r="F90" i="92"/>
  <c r="F89" i="92"/>
  <c r="F88" i="92"/>
  <c r="F87" i="92"/>
  <c r="F86" i="92"/>
  <c r="F85" i="92"/>
  <c r="F84" i="92"/>
  <c r="F83" i="92"/>
  <c r="F82" i="92"/>
  <c r="F81" i="92"/>
  <c r="F80" i="92"/>
  <c r="F79" i="92"/>
  <c r="F78" i="92"/>
  <c r="F77" i="92"/>
  <c r="F76" i="92"/>
  <c r="F75" i="92"/>
  <c r="F74" i="92"/>
  <c r="F73" i="92"/>
  <c r="F72" i="92"/>
  <c r="F71" i="92"/>
  <c r="F70" i="92"/>
  <c r="F69" i="92"/>
  <c r="F68" i="92"/>
  <c r="F67" i="92"/>
  <c r="F66" i="92"/>
  <c r="F65" i="92"/>
  <c r="F64" i="92"/>
  <c r="F63" i="92"/>
  <c r="F44" i="92"/>
  <c r="F43" i="92"/>
  <c r="F42" i="92"/>
  <c r="F41" i="92"/>
  <c r="F40" i="92"/>
  <c r="F39" i="92"/>
  <c r="F38" i="92"/>
  <c r="F37" i="92"/>
  <c r="F36" i="92"/>
  <c r="F35" i="92"/>
  <c r="F34" i="92"/>
  <c r="F33" i="92"/>
  <c r="F32" i="92"/>
  <c r="F31" i="92"/>
  <c r="F30" i="92"/>
  <c r="F29" i="92"/>
  <c r="F28" i="92"/>
  <c r="F27" i="92"/>
  <c r="F26" i="92"/>
  <c r="F25" i="92"/>
  <c r="F24" i="92"/>
  <c r="F23" i="92"/>
  <c r="F22" i="92"/>
  <c r="F21" i="92"/>
  <c r="F20" i="92"/>
  <c r="F19" i="92"/>
  <c r="F18" i="92"/>
  <c r="F17" i="92"/>
  <c r="F16" i="92"/>
  <c r="F489" i="93"/>
  <c r="F488" i="93"/>
  <c r="F487" i="93"/>
  <c r="F486" i="93"/>
  <c r="F462" i="93"/>
  <c r="F461" i="93"/>
  <c r="F460" i="93"/>
  <c r="F459" i="93"/>
  <c r="F458" i="93"/>
  <c r="F457" i="93"/>
  <c r="F456" i="93"/>
  <c r="F455" i="93"/>
  <c r="F454" i="93"/>
  <c r="F453" i="93"/>
  <c r="F452" i="93"/>
  <c r="F451" i="93"/>
  <c r="F450" i="93"/>
  <c r="F449" i="93"/>
  <c r="F448" i="93"/>
  <c r="F447" i="93"/>
  <c r="F446" i="93"/>
  <c r="F445" i="93"/>
  <c r="F440" i="93"/>
  <c r="F439" i="93"/>
  <c r="F438" i="93"/>
  <c r="F437" i="93"/>
  <c r="F436" i="93"/>
  <c r="F435" i="93"/>
  <c r="F434" i="93"/>
  <c r="F433" i="93"/>
  <c r="F432" i="93"/>
  <c r="F431" i="93"/>
  <c r="F430" i="93"/>
  <c r="F413" i="93"/>
  <c r="F412" i="93"/>
  <c r="F411" i="93"/>
  <c r="F410" i="93"/>
  <c r="F409" i="93"/>
  <c r="F408" i="93"/>
  <c r="F407" i="93"/>
  <c r="F406" i="93"/>
  <c r="F405" i="93"/>
  <c r="F404" i="93"/>
  <c r="F403" i="93"/>
  <c r="F402" i="93"/>
  <c r="F401" i="93"/>
  <c r="F400" i="93"/>
  <c r="F399" i="93"/>
  <c r="F398" i="93"/>
  <c r="F397" i="93"/>
  <c r="F396" i="93"/>
  <c r="F395" i="93"/>
  <c r="F394" i="93"/>
  <c r="F393" i="93"/>
  <c r="F392" i="93"/>
  <c r="F391" i="93"/>
  <c r="F390" i="93"/>
  <c r="F389" i="93"/>
  <c r="F388" i="93"/>
  <c r="F387" i="93"/>
  <c r="F386" i="93"/>
  <c r="F385" i="93"/>
  <c r="F366" i="93"/>
  <c r="F365" i="93"/>
  <c r="F364" i="93"/>
  <c r="F363" i="93"/>
  <c r="F362" i="93"/>
  <c r="F361" i="93"/>
  <c r="F360" i="93"/>
  <c r="F359" i="93"/>
  <c r="F358" i="93"/>
  <c r="F357" i="93"/>
  <c r="F356" i="93"/>
  <c r="F355" i="93"/>
  <c r="F354" i="93"/>
  <c r="F353" i="93"/>
  <c r="F352" i="93"/>
  <c r="F351" i="93"/>
  <c r="F350" i="93"/>
  <c r="F349" i="93"/>
  <c r="F348" i="93"/>
  <c r="F347" i="93"/>
  <c r="F346" i="93"/>
  <c r="F345" i="93"/>
  <c r="F344" i="93"/>
  <c r="F343" i="93"/>
  <c r="F342" i="93"/>
  <c r="F341" i="93"/>
  <c r="F329" i="93"/>
  <c r="F328" i="93"/>
  <c r="F327" i="93"/>
  <c r="F326" i="93"/>
  <c r="F325" i="93"/>
  <c r="F324" i="93"/>
  <c r="F323" i="93"/>
  <c r="F322" i="93"/>
  <c r="F321" i="93"/>
  <c r="F320" i="93"/>
  <c r="F319" i="93"/>
  <c r="F318" i="93"/>
  <c r="F317" i="93"/>
  <c r="F316" i="93"/>
  <c r="F315" i="93"/>
  <c r="F314" i="93"/>
  <c r="F313" i="93"/>
  <c r="F312" i="93"/>
  <c r="F311" i="93"/>
  <c r="F310" i="93"/>
  <c r="F309" i="93"/>
  <c r="F308" i="93"/>
  <c r="F307" i="93"/>
  <c r="F306" i="93"/>
  <c r="F305" i="93"/>
  <c r="F304" i="93"/>
  <c r="F303" i="93"/>
  <c r="F302" i="93"/>
  <c r="F288" i="93"/>
  <c r="F287" i="93"/>
  <c r="F286" i="93"/>
  <c r="F285" i="93"/>
  <c r="F284" i="93"/>
  <c r="F283" i="93"/>
  <c r="F282" i="93"/>
  <c r="F281" i="93"/>
  <c r="F280" i="93"/>
  <c r="F279" i="93"/>
  <c r="F278" i="93"/>
  <c r="F277" i="93"/>
  <c r="F276" i="93"/>
  <c r="F275" i="93"/>
  <c r="F274" i="93"/>
  <c r="F273" i="93"/>
  <c r="F272" i="93"/>
  <c r="F271" i="93"/>
  <c r="F270" i="93"/>
  <c r="F269" i="93"/>
  <c r="F268" i="93"/>
  <c r="F267" i="93"/>
  <c r="F266" i="93"/>
  <c r="F265" i="93"/>
  <c r="F264" i="93"/>
  <c r="F263" i="93"/>
  <c r="F262" i="93"/>
  <c r="F261" i="93"/>
  <c r="F260" i="93"/>
  <c r="F259" i="93"/>
  <c r="F244" i="93"/>
  <c r="F243" i="93"/>
  <c r="F242" i="93"/>
  <c r="F241" i="93"/>
  <c r="F240" i="93"/>
  <c r="F239" i="93"/>
  <c r="F238" i="93"/>
  <c r="F237" i="93"/>
  <c r="F236" i="93"/>
  <c r="F235" i="93"/>
  <c r="F234" i="93"/>
  <c r="F233" i="93"/>
  <c r="F232" i="93"/>
  <c r="F231" i="93"/>
  <c r="F230" i="93"/>
  <c r="F229" i="93"/>
  <c r="F228" i="93"/>
  <c r="F227" i="93"/>
  <c r="F226" i="93"/>
  <c r="F225" i="93"/>
  <c r="F224" i="93"/>
  <c r="F223" i="93"/>
  <c r="F222" i="93"/>
  <c r="F221" i="93"/>
  <c r="F220" i="93"/>
  <c r="F219" i="93"/>
  <c r="F218" i="93"/>
  <c r="F217" i="93"/>
  <c r="F216" i="93"/>
  <c r="F215" i="93"/>
  <c r="F214" i="93"/>
  <c r="F213" i="93"/>
  <c r="F201" i="93"/>
  <c r="F200" i="93"/>
  <c r="F199" i="93"/>
  <c r="F198" i="93"/>
  <c r="F197" i="93"/>
  <c r="F196" i="93"/>
  <c r="F195" i="93"/>
  <c r="F194" i="93"/>
  <c r="F193" i="93"/>
  <c r="F192" i="93"/>
  <c r="F191" i="93"/>
  <c r="F190" i="93"/>
  <c r="F189" i="93"/>
  <c r="F188" i="93"/>
  <c r="F187" i="93"/>
  <c r="F186" i="93"/>
  <c r="F185" i="93"/>
  <c r="F184" i="93"/>
  <c r="F183" i="93"/>
  <c r="F182" i="93"/>
  <c r="F181" i="93"/>
  <c r="F180" i="93"/>
  <c r="F179" i="93"/>
  <c r="F178" i="93"/>
  <c r="F177" i="93"/>
  <c r="F176" i="93"/>
  <c r="F175" i="93"/>
  <c r="F174" i="93"/>
  <c r="F173" i="93"/>
  <c r="F172" i="93"/>
  <c r="F153" i="93"/>
  <c r="F152" i="93"/>
  <c r="F151" i="93"/>
  <c r="F150" i="93"/>
  <c r="F149" i="93"/>
  <c r="F148" i="93"/>
  <c r="F147" i="93"/>
  <c r="F146" i="93"/>
  <c r="F145" i="93"/>
  <c r="F144" i="93"/>
  <c r="F143" i="93"/>
  <c r="F142" i="93"/>
  <c r="F141" i="93"/>
  <c r="F140" i="93"/>
  <c r="F139" i="93"/>
  <c r="F138" i="93"/>
  <c r="F137" i="93"/>
  <c r="F136" i="93"/>
  <c r="F135" i="93"/>
  <c r="F134" i="93"/>
  <c r="F133" i="93"/>
  <c r="F132" i="93"/>
  <c r="F109" i="93"/>
  <c r="F108" i="93"/>
  <c r="F107" i="93"/>
  <c r="F106" i="93"/>
  <c r="F105" i="93"/>
  <c r="F104" i="93"/>
  <c r="F103" i="93"/>
  <c r="F102" i="93"/>
  <c r="F101" i="93"/>
  <c r="F100" i="93"/>
  <c r="F99" i="93"/>
  <c r="F98" i="93"/>
  <c r="F97" i="93"/>
  <c r="F96" i="93"/>
  <c r="F95" i="93"/>
  <c r="F77" i="93"/>
  <c r="F76" i="93"/>
  <c r="F75" i="93"/>
  <c r="F74" i="93"/>
  <c r="F73" i="93"/>
  <c r="F72" i="93"/>
  <c r="F71" i="93"/>
  <c r="F70" i="93"/>
  <c r="F69" i="93"/>
  <c r="F68" i="93"/>
  <c r="F67" i="93"/>
  <c r="F66" i="93"/>
  <c r="F65" i="93"/>
  <c r="F64" i="93"/>
  <c r="F63"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F12" i="93"/>
  <c r="F122" i="22"/>
  <c r="F121" i="22"/>
  <c r="F119" i="22"/>
  <c r="F118" i="22"/>
  <c r="F117" i="22"/>
  <c r="F116" i="22"/>
  <c r="F115" i="22"/>
  <c r="F114" i="22"/>
  <c r="F113" i="22"/>
  <c r="F112" i="22"/>
  <c r="F111" i="22"/>
  <c r="F109" i="22"/>
  <c r="F108" i="22"/>
  <c r="F107" i="22"/>
  <c r="F105" i="22"/>
  <c r="F104" i="22"/>
  <c r="F103" i="22"/>
  <c r="F101" i="22"/>
  <c r="F100" i="22"/>
  <c r="F99" i="22"/>
  <c r="F98" i="22"/>
  <c r="F97" i="22"/>
  <c r="F95" i="22"/>
  <c r="F85" i="22"/>
  <c r="F84" i="22"/>
  <c r="F82" i="22"/>
  <c r="F81" i="22"/>
  <c r="F80" i="22"/>
  <c r="F79" i="22"/>
  <c r="F78" i="22"/>
  <c r="F76" i="22"/>
  <c r="F74" i="22"/>
  <c r="F73" i="22"/>
  <c r="F71" i="22"/>
  <c r="F69" i="22"/>
  <c r="F67" i="22"/>
  <c r="F65" i="22"/>
  <c r="F64" i="22"/>
  <c r="F63" i="22"/>
  <c r="F61" i="22"/>
  <c r="F59" i="22"/>
  <c r="F57" i="22"/>
  <c r="F55" i="22"/>
  <c r="F53" i="22"/>
  <c r="F51" i="22"/>
  <c r="F50" i="22"/>
  <c r="F49" i="22"/>
  <c r="F47" i="22"/>
  <c r="F46" i="22"/>
  <c r="F45" i="22"/>
  <c r="F44" i="22"/>
  <c r="F43" i="22"/>
  <c r="F41" i="22"/>
  <c r="F31" i="22"/>
  <c r="F30" i="22"/>
  <c r="F29" i="22"/>
  <c r="F28" i="22"/>
  <c r="F27" i="22"/>
  <c r="F26" i="22"/>
  <c r="F25" i="22"/>
  <c r="F22" i="22"/>
  <c r="F21" i="22"/>
  <c r="F20" i="22"/>
  <c r="F19" i="22"/>
  <c r="F18" i="22"/>
  <c r="F182" i="21"/>
  <c r="F181" i="21"/>
  <c r="F180" i="21"/>
  <c r="F179" i="21"/>
  <c r="F178" i="21"/>
  <c r="F177" i="21"/>
  <c r="F176" i="21"/>
  <c r="F175" i="21"/>
  <c r="F174" i="21"/>
  <c r="F173" i="21"/>
  <c r="F172" i="21"/>
  <c r="F171" i="21"/>
  <c r="F170" i="2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F90" i="21"/>
  <c r="F89" i="21"/>
  <c r="F88" i="21"/>
  <c r="F87" i="21"/>
  <c r="F86" i="21"/>
  <c r="F85" i="21"/>
  <c r="F84" i="21"/>
  <c r="F83" i="21"/>
  <c r="F82" i="21"/>
  <c r="F81" i="21"/>
  <c r="F80" i="21"/>
  <c r="F79" i="21"/>
  <c r="F61" i="21"/>
  <c r="F60" i="21"/>
  <c r="F59" i="2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46" i="20"/>
  <c r="F245" i="20"/>
  <c r="F244" i="20"/>
  <c r="F243" i="20"/>
  <c r="F242" i="20"/>
  <c r="F241" i="20"/>
  <c r="F240" i="20"/>
  <c r="F239" i="20"/>
  <c r="F238" i="20"/>
  <c r="F230" i="20"/>
  <c r="F229" i="20"/>
  <c r="F228" i="20"/>
  <c r="F227" i="20"/>
  <c r="F226" i="20"/>
  <c r="F225" i="20"/>
  <c r="F224" i="20"/>
  <c r="F223" i="20"/>
  <c r="F222" i="20"/>
  <c r="F221" i="20"/>
  <c r="F220" i="20"/>
  <c r="F219" i="20"/>
  <c r="F218" i="20"/>
  <c r="F217" i="20"/>
  <c r="F216" i="20"/>
  <c r="F215" i="20"/>
  <c r="F214" i="20"/>
  <c r="F213" i="20"/>
  <c r="F212" i="20"/>
  <c r="F211" i="20"/>
  <c r="F210" i="20"/>
  <c r="F209" i="20"/>
  <c r="F208" i="20"/>
  <c r="F207" i="20"/>
  <c r="F206" i="20"/>
  <c r="F205" i="20"/>
  <c r="F204" i="20"/>
  <c r="F203" i="20"/>
  <c r="F202" i="20"/>
  <c r="F201" i="20"/>
  <c r="F200" i="20"/>
  <c r="F199" i="20"/>
  <c r="F198" i="20"/>
  <c r="F197" i="20"/>
  <c r="F196" i="20"/>
  <c r="F195" i="20"/>
  <c r="F194" i="20"/>
  <c r="F193" i="20"/>
  <c r="F192" i="20"/>
  <c r="F191" i="20"/>
  <c r="F190" i="20"/>
  <c r="F189" i="20"/>
  <c r="F188" i="20"/>
  <c r="F187" i="20"/>
  <c r="F186" i="20"/>
  <c r="F185" i="20"/>
  <c r="F184" i="20"/>
  <c r="F18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F145" i="20"/>
  <c r="F144" i="20"/>
  <c r="F143" i="20"/>
  <c r="F142" i="20"/>
  <c r="F141" i="20"/>
  <c r="F140" i="20"/>
  <c r="F139" i="20"/>
  <c r="F138" i="20"/>
  <c r="F137" i="20"/>
  <c r="F136" i="20"/>
  <c r="F135" i="20"/>
  <c r="F134" i="20"/>
  <c r="F133" i="20"/>
  <c r="F132" i="20"/>
  <c r="F131" i="20"/>
  <c r="F130" i="20"/>
  <c r="F129" i="20"/>
  <c r="F128" i="20"/>
  <c r="F127" i="20"/>
  <c r="F126" i="20"/>
  <c r="F125" i="20"/>
  <c r="F124" i="20"/>
  <c r="F123"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8" i="19"/>
  <c r="F147" i="19"/>
  <c r="F146" i="19"/>
  <c r="F145" i="19"/>
  <c r="F144" i="19"/>
  <c r="F143" i="19"/>
  <c r="F142" i="19"/>
  <c r="F141" i="19"/>
  <c r="F140" i="19"/>
  <c r="F139" i="19"/>
  <c r="F138" i="19"/>
  <c r="F137" i="19"/>
  <c r="F136"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34" i="18"/>
  <c r="F33" i="18"/>
  <c r="F32" i="18"/>
  <c r="F31" i="18"/>
  <c r="F30" i="18"/>
  <c r="F29" i="18"/>
  <c r="F28" i="18"/>
  <c r="F27" i="18"/>
  <c r="F26" i="18"/>
  <c r="F25" i="18"/>
  <c r="F24" i="18"/>
  <c r="F23" i="18"/>
  <c r="F22" i="18"/>
  <c r="F21" i="18"/>
  <c r="F20" i="18"/>
  <c r="F19" i="18"/>
  <c r="F18" i="18"/>
  <c r="F17" i="18"/>
  <c r="F16" i="18"/>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3" i="17"/>
  <c r="F92" i="17"/>
  <c r="F91" i="17"/>
  <c r="F90" i="17"/>
  <c r="F89" i="17"/>
  <c r="F88" i="17"/>
  <c r="F87" i="17"/>
  <c r="F86" i="17"/>
  <c r="F85" i="17"/>
  <c r="F84" i="17"/>
  <c r="F83" i="17"/>
  <c r="F82" i="17"/>
  <c r="F81" i="17"/>
  <c r="F80" i="17"/>
  <c r="F79" i="17"/>
  <c r="F78" i="17"/>
  <c r="F77"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39" i="17"/>
  <c r="F38" i="17"/>
  <c r="F37" i="17"/>
  <c r="F36" i="17"/>
  <c r="F35" i="17"/>
  <c r="F34" i="17"/>
  <c r="F33" i="17"/>
  <c r="F32" i="17"/>
  <c r="F31" i="17"/>
  <c r="F30" i="17"/>
  <c r="F29" i="17"/>
  <c r="F28" i="17"/>
  <c r="F27" i="17"/>
  <c r="F26" i="17"/>
  <c r="F25" i="17"/>
  <c r="F24" i="17"/>
  <c r="F23" i="17"/>
  <c r="F22" i="17"/>
  <c r="F21" i="17"/>
  <c r="F20" i="17"/>
  <c r="F19" i="17"/>
  <c r="F18" i="17"/>
  <c r="F17" i="17"/>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32" i="15"/>
  <c r="F31" i="15"/>
  <c r="F30" i="15"/>
  <c r="F29" i="15"/>
  <c r="F28" i="15"/>
  <c r="F27" i="15"/>
  <c r="F26" i="15"/>
  <c r="F25" i="15"/>
  <c r="F24" i="15"/>
  <c r="F23" i="15"/>
  <c r="F22" i="15"/>
  <c r="F21" i="15"/>
  <c r="F20" i="15"/>
  <c r="F19" i="15"/>
  <c r="F18" i="15"/>
  <c r="F17" i="15"/>
  <c r="F16" i="15"/>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214" i="13"/>
  <c r="F213" i="13"/>
  <c r="F212" i="13"/>
  <c r="F211" i="13"/>
  <c r="F210" i="13"/>
  <c r="F209" i="13"/>
  <c r="F208" i="13"/>
  <c r="F207" i="13"/>
  <c r="F206" i="13"/>
  <c r="F205" i="13"/>
  <c r="F204" i="13"/>
  <c r="F203" i="13"/>
  <c r="F202" i="13"/>
  <c r="F201" i="13"/>
  <c r="F200" i="13"/>
  <c r="F199" i="13"/>
  <c r="F198" i="13"/>
  <c r="F191" i="13"/>
  <c r="F190" i="13"/>
  <c r="F189" i="13"/>
  <c r="F188" i="13"/>
  <c r="F187" i="13"/>
  <c r="F186" i="13"/>
  <c r="F185" i="13"/>
  <c r="F184" i="13"/>
  <c r="F183" i="13"/>
  <c r="F182" i="13"/>
  <c r="F181" i="13"/>
  <c r="F180"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249" i="12"/>
  <c r="F248" i="12"/>
  <c r="F247" i="12"/>
  <c r="F246" i="12"/>
  <c r="F245" i="12"/>
  <c r="F244" i="12"/>
  <c r="F243" i="12"/>
  <c r="F242" i="12"/>
  <c r="F241" i="12"/>
  <c r="F240" i="12"/>
  <c r="F239" i="12"/>
  <c r="F238" i="12"/>
  <c r="F237" i="12"/>
  <c r="F236" i="12"/>
  <c r="F235" i="12"/>
  <c r="F234" i="12"/>
  <c r="F233" i="12"/>
  <c r="F232" i="12"/>
  <c r="F231" i="12"/>
  <c r="F230" i="12"/>
  <c r="F229" i="12"/>
  <c r="F228" i="12"/>
  <c r="F227" i="12"/>
  <c r="F226" i="12"/>
  <c r="F225" i="12"/>
  <c r="F224" i="12"/>
  <c r="F223" i="12"/>
  <c r="F222" i="12"/>
  <c r="F221" i="12"/>
  <c r="F220" i="12"/>
  <c r="F219" i="12"/>
  <c r="F218" i="12"/>
  <c r="F217" i="12"/>
  <c r="F216" i="12"/>
  <c r="F215" i="12"/>
  <c r="F214" i="12"/>
  <c r="F213" i="12"/>
  <c r="F212" i="12"/>
  <c r="F211" i="12"/>
  <c r="F210" i="12"/>
  <c r="F209" i="12"/>
  <c r="F208" i="12"/>
  <c r="F207" i="12"/>
  <c r="F206" i="12"/>
  <c r="F205" i="12"/>
  <c r="F204" i="12"/>
  <c r="F203" i="12"/>
  <c r="F202" i="12"/>
  <c r="F201" i="12"/>
  <c r="F200" i="12"/>
  <c r="F199" i="12"/>
  <c r="F198" i="12"/>
  <c r="F197" i="12"/>
  <c r="F196" i="12"/>
  <c r="F195" i="12"/>
  <c r="F194" i="12"/>
  <c r="F193" i="12"/>
  <c r="F192" i="12"/>
  <c r="F191" i="12"/>
  <c r="F190" i="12"/>
  <c r="F189" i="12"/>
  <c r="F188" i="12"/>
  <c r="F187" i="12"/>
  <c r="F186" i="12"/>
  <c r="F185" i="12"/>
  <c r="F184" i="12"/>
  <c r="F183" i="12"/>
  <c r="F182" i="12"/>
  <c r="F175" i="12"/>
  <c r="F174" i="12"/>
  <c r="F173" i="12"/>
  <c r="F172" i="12"/>
  <c r="F171" i="12"/>
  <c r="F170" i="12"/>
  <c r="F169" i="12"/>
  <c r="F168" i="12"/>
  <c r="F167" i="12"/>
  <c r="F166" i="12"/>
  <c r="F165" i="12"/>
  <c r="F164" i="12"/>
  <c r="F163" i="12"/>
  <c r="F162" i="12"/>
  <c r="F161" i="12"/>
  <c r="F160" i="12"/>
  <c r="F159" i="12"/>
  <c r="F158" i="12"/>
  <c r="F157" i="12"/>
  <c r="F156" i="12"/>
  <c r="F155" i="12"/>
  <c r="F154" i="12"/>
  <c r="F153" i="12"/>
  <c r="F152" i="12"/>
  <c r="F151" i="12"/>
  <c r="F150" i="12"/>
  <c r="F149" i="12"/>
  <c r="F148" i="12"/>
  <c r="F147" i="12"/>
  <c r="F146" i="12"/>
  <c r="F145" i="12"/>
  <c r="F144" i="12"/>
  <c r="F143" i="12"/>
  <c r="F142" i="12"/>
  <c r="F141" i="12"/>
  <c r="F140" i="12"/>
  <c r="F139" i="12"/>
  <c r="F138" i="12"/>
  <c r="F137" i="12"/>
  <c r="F136" i="12"/>
  <c r="F135" i="12"/>
  <c r="F134" i="12"/>
  <c r="F133" i="12"/>
  <c r="F132" i="12"/>
  <c r="F131" i="12"/>
  <c r="F130" i="12"/>
  <c r="F129" i="12"/>
  <c r="F128"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47" i="10"/>
  <c r="F146" i="10"/>
  <c r="F145" i="10"/>
  <c r="F144" i="10"/>
  <c r="F143" i="10"/>
  <c r="F142" i="10"/>
  <c r="F141" i="10"/>
  <c r="F140" i="10"/>
  <c r="F139" i="10"/>
  <c r="F138" i="10"/>
  <c r="F137" i="10"/>
  <c r="F136" i="10"/>
  <c r="F135" i="10"/>
  <c r="F134" i="10"/>
  <c r="F133" i="10"/>
  <c r="F132" i="10"/>
  <c r="F131" i="10"/>
  <c r="F130" i="10"/>
  <c r="F129" i="10"/>
  <c r="F128"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32" i="9"/>
  <c r="F131" i="9"/>
  <c r="F130" i="9"/>
  <c r="F129" i="9"/>
  <c r="F128" i="9"/>
  <c r="F127" i="9"/>
  <c r="F126" i="9"/>
  <c r="F125" i="9"/>
  <c r="F124" i="9"/>
  <c r="F123" i="9"/>
  <c r="F122" i="9"/>
  <c r="F121" i="9"/>
  <c r="F120" i="9"/>
  <c r="F119" i="9"/>
  <c r="F118" i="9"/>
  <c r="F117" i="9"/>
  <c r="F116" i="9"/>
  <c r="F108" i="9"/>
  <c r="F107" i="9"/>
  <c r="F106" i="9"/>
  <c r="F105" i="9"/>
  <c r="F104" i="9"/>
  <c r="F103" i="9"/>
  <c r="F102" i="9"/>
  <c r="F101" i="9"/>
  <c r="F100" i="9"/>
  <c r="F99" i="9"/>
  <c r="F98" i="9"/>
  <c r="F97" i="9"/>
  <c r="F96" i="9"/>
  <c r="F95" i="9"/>
  <c r="F93" i="9"/>
  <c r="F91" i="9"/>
  <c r="F89" i="9"/>
  <c r="F88" i="9"/>
  <c r="F87" i="9"/>
  <c r="F86" i="9"/>
  <c r="F85" i="9"/>
  <c r="F84" i="9"/>
  <c r="F83" i="9"/>
  <c r="F82" i="9"/>
  <c r="F81" i="9"/>
  <c r="F80" i="9"/>
  <c r="F79" i="9"/>
  <c r="F78" i="9"/>
  <c r="F77" i="9"/>
  <c r="F76" i="9"/>
  <c r="F75" i="9"/>
  <c r="F74" i="9"/>
  <c r="F73" i="9"/>
  <c r="F72" i="9"/>
  <c r="F71" i="9"/>
  <c r="F70"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21" i="8"/>
  <c r="F120" i="8"/>
  <c r="F119" i="8"/>
  <c r="F118" i="8"/>
  <c r="F117" i="8"/>
  <c r="F116" i="8"/>
  <c r="F115" i="8"/>
  <c r="F114" i="8"/>
  <c r="F113" i="8"/>
  <c r="F112" i="8"/>
  <c r="F111" i="8"/>
  <c r="F110" i="8"/>
  <c r="F109" i="8"/>
  <c r="F108" i="8"/>
  <c r="F107" i="8"/>
  <c r="F105" i="8"/>
  <c r="F104" i="8"/>
  <c r="F103" i="8"/>
  <c r="F102" i="8"/>
  <c r="F101" i="8"/>
  <c r="F99" i="8"/>
  <c r="F98" i="8"/>
  <c r="F97" i="8"/>
  <c r="F95" i="8"/>
  <c r="F94" i="8"/>
  <c r="F93" i="8"/>
  <c r="F92" i="8"/>
  <c r="F91" i="8"/>
  <c r="F89" i="8"/>
  <c r="F87" i="8"/>
  <c r="F85" i="8"/>
  <c r="F83" i="8"/>
  <c r="F82" i="8"/>
  <c r="F81" i="8"/>
  <c r="F80" i="8"/>
  <c r="F79" i="8"/>
  <c r="F77" i="8"/>
  <c r="F37" i="8"/>
  <c r="F38" i="8"/>
  <c r="F39" i="8"/>
  <c r="F20" i="8"/>
  <c r="F69" i="8"/>
  <c r="F68" i="8"/>
  <c r="F67" i="8"/>
  <c r="F66" i="8"/>
  <c r="F65" i="8"/>
  <c r="F64" i="8"/>
  <c r="F63" i="8"/>
  <c r="F62" i="8"/>
  <c r="F61" i="8"/>
  <c r="F59" i="8"/>
  <c r="F57" i="8"/>
  <c r="F55" i="8"/>
  <c r="F53" i="8"/>
  <c r="F51" i="8"/>
  <c r="F50" i="8"/>
  <c r="F49" i="8"/>
  <c r="F47" i="8"/>
  <c r="F46" i="8"/>
  <c r="F45" i="8"/>
  <c r="F44" i="8"/>
  <c r="F43" i="8"/>
  <c r="F41" i="8"/>
  <c r="F35" i="8"/>
  <c r="F34" i="8"/>
  <c r="F33" i="8"/>
  <c r="F32" i="8"/>
  <c r="F31" i="8"/>
  <c r="F30" i="8"/>
  <c r="F29" i="8"/>
  <c r="F28" i="8"/>
  <c r="F27" i="8"/>
  <c r="F26" i="8"/>
  <c r="F24" i="8"/>
  <c r="F22" i="8"/>
  <c r="F156" i="7"/>
  <c r="F135" i="7"/>
  <c r="F134" i="7"/>
  <c r="F133" i="7"/>
  <c r="F132" i="7"/>
  <c r="F131" i="7"/>
  <c r="F130" i="7"/>
  <c r="F129" i="7"/>
  <c r="F128" i="7"/>
  <c r="F127" i="7"/>
  <c r="F126" i="7"/>
  <c r="F125" i="7"/>
  <c r="F124" i="7"/>
  <c r="F123" i="7"/>
  <c r="F122" i="7"/>
  <c r="F121" i="7"/>
  <c r="F120" i="7"/>
  <c r="F119" i="7"/>
  <c r="F118" i="7"/>
  <c r="F113" i="7"/>
  <c r="F112" i="7"/>
  <c r="F111" i="7"/>
  <c r="F110" i="7"/>
  <c r="F109" i="7"/>
  <c r="F108" i="7"/>
  <c r="F107" i="7"/>
  <c r="F78" i="7"/>
  <c r="F62" i="7"/>
  <c r="F77" i="7"/>
  <c r="F76" i="7"/>
  <c r="F75" i="7"/>
  <c r="F74" i="7"/>
  <c r="F73" i="7"/>
  <c r="F72" i="7"/>
  <c r="F71" i="7"/>
  <c r="F70" i="7"/>
  <c r="F69" i="7"/>
  <c r="F68" i="7"/>
  <c r="F67" i="7"/>
  <c r="F66" i="7"/>
  <c r="F65" i="7"/>
  <c r="F64" i="7"/>
  <c r="F63" i="7"/>
  <c r="F61" i="7"/>
  <c r="F60" i="7"/>
  <c r="F59" i="7"/>
  <c r="F58"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5" i="6"/>
  <c r="F61" i="6"/>
  <c r="F60" i="6"/>
  <c r="F59" i="6"/>
  <c r="F58" i="6"/>
  <c r="F57" i="6"/>
  <c r="F56" i="6"/>
  <c r="F55" i="6"/>
  <c r="F52" i="6"/>
  <c r="F51" i="6"/>
  <c r="F50" i="6"/>
  <c r="F49" i="6"/>
  <c r="F48" i="6"/>
  <c r="F47" i="6"/>
  <c r="F46" i="6"/>
  <c r="F45" i="6"/>
  <c r="F44" i="6"/>
  <c r="F43" i="6"/>
  <c r="F42" i="6"/>
  <c r="F41" i="6"/>
  <c r="F38" i="6"/>
  <c r="F37" i="6"/>
  <c r="F36" i="6"/>
  <c r="F35" i="6"/>
  <c r="F34" i="6"/>
  <c r="F32" i="6"/>
  <c r="F31" i="6"/>
  <c r="F27" i="6"/>
  <c r="F26" i="6"/>
  <c r="F24" i="6"/>
  <c r="F20" i="6"/>
  <c r="F19" i="6"/>
  <c r="F18" i="6"/>
  <c r="F17" i="6"/>
  <c r="F16" i="6"/>
  <c r="F15" i="6"/>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91" i="4"/>
  <c r="F90" i="4"/>
  <c r="F89" i="4"/>
  <c r="F88" i="4"/>
  <c r="F68" i="4"/>
  <c r="F67" i="4"/>
  <c r="F66" i="4"/>
  <c r="F65" i="4"/>
  <c r="F64" i="4"/>
  <c r="F63" i="4"/>
  <c r="F62" i="4"/>
  <c r="F61" i="4"/>
  <c r="F60" i="4"/>
  <c r="F59" i="4"/>
  <c r="F58" i="4"/>
  <c r="F57" i="4"/>
  <c r="F56" i="4"/>
  <c r="F55" i="4"/>
  <c r="F54" i="4"/>
  <c r="F53" i="4"/>
  <c r="F52" i="4"/>
  <c r="F51" i="4"/>
  <c r="F31" i="4"/>
  <c r="F29" i="4"/>
  <c r="F27" i="4"/>
  <c r="F26" i="4"/>
  <c r="F25" i="4"/>
  <c r="F24" i="4"/>
  <c r="F23" i="4"/>
  <c r="F22" i="4"/>
  <c r="F21" i="4"/>
  <c r="F20" i="4"/>
  <c r="F19" i="4"/>
  <c r="F18" i="4"/>
  <c r="F17" i="4"/>
  <c r="F16" i="4"/>
  <c r="F15" i="4"/>
  <c r="F14" i="4"/>
  <c r="F13" i="4"/>
  <c r="F12" i="4"/>
  <c r="F28" i="4"/>
  <c r="F92" i="4" l="1"/>
  <c r="F118" i="4" s="1"/>
  <c r="F41" i="94"/>
  <c r="C60" i="66" s="1"/>
  <c r="F513" i="93"/>
  <c r="F548" i="93" s="1"/>
  <c r="F284" i="77"/>
  <c r="F307" i="77" s="1"/>
  <c r="F48" i="78"/>
  <c r="F341" i="78" s="1"/>
  <c r="F328" i="79"/>
  <c r="F353" i="79" s="1"/>
  <c r="F195" i="79"/>
  <c r="F347" i="79" s="1"/>
  <c r="F247" i="83"/>
  <c r="F265" i="83" s="1"/>
  <c r="F259" i="83"/>
  <c r="F280" i="87"/>
  <c r="F303" i="87" s="1"/>
  <c r="F16" i="88"/>
  <c r="F285" i="89"/>
  <c r="F349" i="89" s="1"/>
  <c r="F207" i="90"/>
  <c r="F263" i="90" s="1"/>
  <c r="F259" i="90"/>
  <c r="F339" i="91"/>
  <c r="F414" i="91" s="1"/>
  <c r="F372" i="92"/>
  <c r="F399" i="92" s="1"/>
  <c r="F146" i="92"/>
  <c r="F389" i="92" s="1"/>
  <c r="F241" i="76" l="1"/>
  <c r="F305" i="76" s="1"/>
  <c r="F241" i="77"/>
  <c r="F305" i="77" s="1"/>
  <c r="F48" i="77"/>
  <c r="F297" i="77" s="1"/>
  <c r="F328" i="78"/>
  <c r="F353" i="78" s="1"/>
  <c r="F287" i="79"/>
  <c r="F351" i="79" s="1"/>
  <c r="F95" i="79"/>
  <c r="F343" i="79" s="1"/>
  <c r="F48" i="79"/>
  <c r="F341" i="79" s="1"/>
  <c r="F285" i="80"/>
  <c r="F349" i="80" s="1"/>
  <c r="F144" i="81"/>
  <c r="F343" i="81" s="1"/>
  <c r="F278" i="82"/>
  <c r="F301" i="82" s="1"/>
  <c r="F237" i="87"/>
  <c r="F301" i="87" s="1"/>
  <c r="F146" i="88"/>
  <c r="F345" i="88" s="1"/>
  <c r="F95" i="88"/>
  <c r="F343" i="88" s="1"/>
  <c r="F48" i="88"/>
  <c r="F341" i="88" s="1"/>
  <c r="F186" i="91"/>
  <c r="F408" i="91" s="1"/>
  <c r="F142" i="91"/>
  <c r="F406" i="91" s="1"/>
  <c r="F322" i="92"/>
  <c r="F397" i="92" s="1"/>
  <c r="F238" i="92"/>
  <c r="F393" i="92" s="1"/>
  <c r="F196" i="92"/>
  <c r="F391" i="92" s="1"/>
  <c r="F47" i="91"/>
  <c r="F402" i="91" s="1"/>
  <c r="F95" i="91"/>
  <c r="F404" i="91" s="1"/>
  <c r="F469" i="93"/>
  <c r="F546" i="93" s="1"/>
  <c r="F101" i="90"/>
  <c r="F257" i="90" s="1"/>
  <c r="F241" i="89"/>
  <c r="F347" i="89" s="1"/>
  <c r="F94" i="87"/>
  <c r="F295" i="87" s="1"/>
  <c r="F137" i="84"/>
  <c r="F453" i="84" s="1"/>
  <c r="F389" i="91"/>
  <c r="F416" i="91" s="1"/>
  <c r="F95" i="92"/>
  <c r="F387" i="92" s="1"/>
  <c r="F238" i="91"/>
  <c r="F410" i="91" s="1"/>
  <c r="F195" i="88"/>
  <c r="F347" i="88" s="1"/>
  <c r="F243" i="88"/>
  <c r="F349" i="88" s="1"/>
  <c r="F238" i="86"/>
  <c r="F302" i="86" s="1"/>
  <c r="F388" i="84"/>
  <c r="F463" i="84" s="1"/>
  <c r="F137" i="83"/>
  <c r="F207" i="83"/>
  <c r="F263" i="83" s="1"/>
  <c r="F146" i="79"/>
  <c r="F345" i="79" s="1"/>
  <c r="F147" i="76"/>
  <c r="F301" i="76" s="1"/>
  <c r="F113" i="93"/>
  <c r="F530" i="93" s="1"/>
  <c r="F202" i="93"/>
  <c r="F534" i="93" s="1"/>
  <c r="F286" i="91"/>
  <c r="F412" i="91" s="1"/>
  <c r="F46" i="89"/>
  <c r="F339" i="89" s="1"/>
  <c r="F46" i="87"/>
  <c r="F293" i="87" s="1"/>
  <c r="F89" i="84"/>
  <c r="F451" i="84" s="1"/>
  <c r="F285" i="81"/>
  <c r="F349" i="81" s="1"/>
  <c r="F282" i="92"/>
  <c r="F395" i="92" s="1"/>
  <c r="F173" i="90"/>
  <c r="F261" i="90" s="1"/>
  <c r="F93" i="89"/>
  <c r="F341" i="89" s="1"/>
  <c r="F287" i="88"/>
  <c r="F351" i="88" s="1"/>
  <c r="F192" i="86"/>
  <c r="F300" i="86" s="1"/>
  <c r="F186" i="84"/>
  <c r="F455" i="84" s="1"/>
  <c r="F234" i="84"/>
  <c r="F457" i="84" s="1"/>
  <c r="F436" i="84"/>
  <c r="F465" i="84" s="1"/>
  <c r="F191" i="82"/>
  <c r="F297" i="82" s="1"/>
  <c r="F236" i="82"/>
  <c r="F299" i="82" s="1"/>
  <c r="F193" i="81"/>
  <c r="F345" i="81" s="1"/>
  <c r="F287" i="78"/>
  <c r="F351" i="78" s="1"/>
  <c r="F195" i="77"/>
  <c r="F303" i="77" s="1"/>
  <c r="F159" i="93"/>
  <c r="F532" i="93" s="1"/>
  <c r="F48" i="93"/>
  <c r="F526" i="93" s="1"/>
  <c r="F246" i="93"/>
  <c r="F536" i="93" s="1"/>
  <c r="F289" i="93"/>
  <c r="F538" i="93" s="1"/>
  <c r="F193" i="89"/>
  <c r="F345" i="89" s="1"/>
  <c r="F144" i="86"/>
  <c r="F298" i="86" s="1"/>
  <c r="F335" i="84"/>
  <c r="F461" i="84" s="1"/>
  <c r="F143" i="82"/>
  <c r="F295" i="82" s="1"/>
  <c r="F326" i="81"/>
  <c r="F351" i="81" s="1"/>
  <c r="F193" i="80"/>
  <c r="F345" i="80" s="1"/>
  <c r="F95" i="78"/>
  <c r="F343" i="78" s="1"/>
  <c r="F48" i="76"/>
  <c r="F297" i="76" s="1"/>
  <c r="F330" i="93"/>
  <c r="F540" i="93" s="1"/>
  <c r="F417" i="93"/>
  <c r="F544" i="93" s="1"/>
  <c r="F137" i="90"/>
  <c r="F326" i="89"/>
  <c r="F351" i="89" s="1"/>
  <c r="F328" i="88"/>
  <c r="F353" i="88" s="1"/>
  <c r="F191" i="87"/>
  <c r="F299" i="87" s="1"/>
  <c r="F286" i="84"/>
  <c r="F459" i="84" s="1"/>
  <c r="F144" i="80"/>
  <c r="F343" i="80" s="1"/>
  <c r="F96" i="76"/>
  <c r="F299" i="76" s="1"/>
  <c r="F372" i="93"/>
  <c r="F542" i="93" s="1"/>
  <c r="F143" i="87"/>
  <c r="F297" i="87" s="1"/>
  <c r="F47" i="86"/>
  <c r="F294" i="86" s="1"/>
  <c r="F95" i="86"/>
  <c r="F296" i="86" s="1"/>
  <c r="F46" i="82"/>
  <c r="F291" i="82" s="1"/>
  <c r="F94" i="82"/>
  <c r="F293" i="82" s="1"/>
  <c r="F46" i="81"/>
  <c r="F339" i="81" s="1"/>
  <c r="F93" i="81"/>
  <c r="F341" i="81" s="1"/>
  <c r="F241" i="80"/>
  <c r="F347" i="80" s="1"/>
  <c r="F326" i="80"/>
  <c r="F351" i="80" s="1"/>
  <c r="F147" i="77"/>
  <c r="F301" i="77" s="1"/>
  <c r="F284" i="76"/>
  <c r="F307" i="76" s="1"/>
  <c r="F44" i="84"/>
  <c r="F449" i="84" s="1"/>
  <c r="F173" i="83"/>
  <c r="F261" i="83" s="1"/>
  <c r="F48" i="92"/>
  <c r="F385" i="92" s="1"/>
  <c r="F281" i="86"/>
  <c r="F304" i="86" s="1"/>
  <c r="F46" i="80"/>
  <c r="F339" i="80" s="1"/>
  <c r="F93" i="80"/>
  <c r="F341" i="80" s="1"/>
  <c r="F243" i="79"/>
  <c r="F349" i="79" s="1"/>
  <c r="F146" i="78"/>
  <c r="F345" i="78" s="1"/>
  <c r="F195" i="78"/>
  <c r="F347" i="78" s="1"/>
  <c r="F243" i="78"/>
  <c r="F349" i="78" s="1"/>
  <c r="F96" i="77"/>
  <c r="F299" i="77" s="1"/>
  <c r="F82" i="93"/>
  <c r="F528" i="93" s="1"/>
  <c r="F195" i="76"/>
  <c r="F303" i="76" s="1"/>
  <c r="F241" i="81"/>
  <c r="F347" i="81" s="1"/>
  <c r="F101" i="83"/>
  <c r="F257" i="83" s="1"/>
  <c r="F54" i="83"/>
  <c r="F255" i="83" s="1"/>
  <c r="F144" i="89"/>
  <c r="F343" i="89" s="1"/>
  <c r="F247" i="90"/>
  <c r="F265" i="90" s="1"/>
  <c r="F334" i="82" l="1"/>
  <c r="C50" i="66" s="1"/>
  <c r="F340" i="76"/>
  <c r="C56" i="66" s="1"/>
  <c r="F340" i="77"/>
  <c r="C55" i="66" s="1"/>
  <c r="F384" i="78"/>
  <c r="C54" i="66" s="1"/>
  <c r="F384" i="79"/>
  <c r="C53" i="66" s="1"/>
  <c r="F382" i="80"/>
  <c r="C52" i="66" s="1"/>
  <c r="F305" i="83"/>
  <c r="C49" i="66" s="1"/>
  <c r="C47" i="66"/>
  <c r="F337" i="86"/>
  <c r="C46" i="66" s="1"/>
  <c r="F336" i="87"/>
  <c r="C45" i="66" s="1"/>
  <c r="F384" i="88"/>
  <c r="C44" i="66" s="1"/>
  <c r="F54" i="90"/>
  <c r="F255" i="90" s="1"/>
  <c r="F305" i="90" s="1"/>
  <c r="C42" i="66" s="1"/>
  <c r="F445" i="91"/>
  <c r="C41" i="66" s="1"/>
  <c r="F569" i="93"/>
  <c r="C34" i="66" s="1"/>
  <c r="F382" i="89"/>
  <c r="C43" i="66" s="1"/>
  <c r="F382" i="81"/>
  <c r="C51" i="66" s="1"/>
  <c r="F428" i="92"/>
  <c r="C35" i="66" s="1"/>
  <c r="F492" i="84"/>
  <c r="C48" i="66" s="1"/>
  <c r="F316" i="71"/>
  <c r="F314" i="71"/>
  <c r="F312" i="71"/>
  <c r="F310" i="71"/>
  <c r="F308" i="71"/>
  <c r="F306" i="71"/>
  <c r="F304" i="71"/>
  <c r="F302" i="71"/>
  <c r="F297" i="71"/>
  <c r="F295" i="71"/>
  <c r="F293" i="71"/>
  <c r="F291" i="71"/>
  <c r="F287" i="71"/>
  <c r="F283" i="71"/>
  <c r="F281" i="71"/>
  <c r="F275" i="71"/>
  <c r="F271" i="71"/>
  <c r="F261" i="71"/>
  <c r="F252" i="71"/>
  <c r="F244" i="71"/>
  <c r="F240" i="71"/>
  <c r="F233" i="71"/>
  <c r="F227" i="71"/>
  <c r="F222" i="71"/>
  <c r="F212" i="71"/>
  <c r="F208" i="71"/>
  <c r="F204" i="71"/>
  <c r="F195" i="71"/>
  <c r="F187" i="71"/>
  <c r="F186" i="71"/>
  <c r="F178" i="71"/>
  <c r="F172" i="71"/>
  <c r="F164" i="71"/>
  <c r="F158" i="71"/>
  <c r="F156" i="71"/>
  <c r="F146" i="71"/>
  <c r="F140" i="71"/>
  <c r="F131" i="71"/>
  <c r="F127" i="71"/>
  <c r="F121" i="71"/>
  <c r="F113" i="71"/>
  <c r="F107" i="71"/>
  <c r="F95" i="71"/>
  <c r="F91" i="71"/>
  <c r="F89" i="71"/>
  <c r="F81" i="71"/>
  <c r="F79" i="71"/>
  <c r="F73" i="71"/>
  <c r="F68" i="71"/>
  <c r="F63" i="71"/>
  <c r="F61" i="71"/>
  <c r="F54" i="71"/>
  <c r="F53" i="71"/>
  <c r="F52" i="71"/>
  <c r="F46" i="71"/>
  <c r="F45" i="71"/>
  <c r="F44" i="71"/>
  <c r="F43" i="71"/>
  <c r="F37" i="71"/>
  <c r="F29" i="71"/>
  <c r="F23" i="71"/>
  <c r="F17" i="71"/>
  <c r="F320" i="72"/>
  <c r="F318" i="72"/>
  <c r="F316" i="72"/>
  <c r="F314" i="72"/>
  <c r="F312" i="72"/>
  <c r="F310" i="72"/>
  <c r="F306" i="72"/>
  <c r="F304" i="72"/>
  <c r="F298" i="72"/>
  <c r="F296" i="72"/>
  <c r="F292" i="72"/>
  <c r="F288" i="72"/>
  <c r="F286" i="72"/>
  <c r="F280" i="72"/>
  <c r="F276" i="72"/>
  <c r="F266" i="72"/>
  <c r="F260" i="72"/>
  <c r="F248" i="72"/>
  <c r="F244" i="72"/>
  <c r="F237" i="72"/>
  <c r="F231" i="72"/>
  <c r="F226" i="72"/>
  <c r="F216" i="72"/>
  <c r="F212" i="72"/>
  <c r="F208" i="72"/>
  <c r="F204" i="72"/>
  <c r="F190" i="72"/>
  <c r="F189" i="72"/>
  <c r="F181" i="72"/>
  <c r="F175" i="72"/>
  <c r="F167" i="72"/>
  <c r="F161" i="72"/>
  <c r="F159" i="72"/>
  <c r="F149" i="72"/>
  <c r="F143" i="72"/>
  <c r="F135" i="72"/>
  <c r="F127" i="72"/>
  <c r="F121" i="72"/>
  <c r="F113" i="72"/>
  <c r="F107" i="72"/>
  <c r="F95" i="72"/>
  <c r="F91" i="72"/>
  <c r="F89" i="72"/>
  <c r="F81" i="72"/>
  <c r="F79" i="72"/>
  <c r="F73" i="72"/>
  <c r="F68" i="72"/>
  <c r="F63" i="72"/>
  <c r="F61" i="72"/>
  <c r="F54" i="72"/>
  <c r="F53" i="72"/>
  <c r="F52" i="72"/>
  <c r="F46" i="72"/>
  <c r="F45" i="72"/>
  <c r="F44" i="72"/>
  <c r="F43" i="72"/>
  <c r="F37" i="72"/>
  <c r="F29" i="72"/>
  <c r="F23" i="72"/>
  <c r="F17" i="72"/>
  <c r="F299" i="71" l="1"/>
  <c r="F331" i="71" s="1"/>
  <c r="F71" i="71"/>
  <c r="F327" i="71" s="1"/>
  <c r="F71" i="72"/>
  <c r="F344" i="72" s="1"/>
  <c r="F323" i="71"/>
  <c r="F332" i="71" s="1"/>
  <c r="F340" i="72"/>
  <c r="F349" i="72" s="1"/>
  <c r="F252" i="72"/>
  <c r="F347" i="72" s="1"/>
  <c r="F132" i="71"/>
  <c r="F328" i="71" s="1"/>
  <c r="F200" i="71"/>
  <c r="F329" i="71" s="1"/>
  <c r="F302" i="72"/>
  <c r="F348" i="72" s="1"/>
  <c r="F131" i="72"/>
  <c r="F345" i="72" s="1"/>
  <c r="F196" i="72"/>
  <c r="F346" i="72" s="1"/>
  <c r="F255" i="71"/>
  <c r="F330" i="71" s="1"/>
  <c r="F342" i="71" l="1"/>
  <c r="E345" i="71" s="1"/>
  <c r="F345" i="71" s="1"/>
  <c r="F394" i="71" s="1"/>
  <c r="C59" i="66" s="1"/>
  <c r="F359" i="72"/>
  <c r="E362" i="72" s="1"/>
  <c r="F362" i="72" s="1"/>
  <c r="F413" i="72" s="1"/>
  <c r="C58" i="66" s="1"/>
  <c r="F255" i="70"/>
  <c r="F347" i="70" s="1"/>
  <c r="F87" i="70"/>
  <c r="F339" i="70" s="1"/>
  <c r="F183" i="70" l="1"/>
  <c r="F343" i="70" s="1"/>
  <c r="F223" i="70"/>
  <c r="F345" i="70" s="1"/>
  <c r="F134" i="70"/>
  <c r="F341" i="70" s="1"/>
  <c r="F45" i="70"/>
  <c r="F337" i="70" s="1"/>
  <c r="F324" i="70"/>
  <c r="F351" i="70" s="1"/>
  <c r="F289" i="70"/>
  <c r="F349" i="70" s="1"/>
  <c r="F353" i="70" l="1"/>
  <c r="F356" i="70" s="1"/>
  <c r="F378" i="70" s="1"/>
  <c r="C57" i="66" s="1"/>
  <c r="A3" i="22"/>
  <c r="A2" i="22"/>
  <c r="F404" i="30" l="1"/>
  <c r="F433" i="30" s="1"/>
  <c r="F417" i="30"/>
  <c r="F419" i="30"/>
  <c r="F421" i="30"/>
  <c r="F423" i="30"/>
  <c r="F425" i="30"/>
  <c r="F427" i="30"/>
  <c r="F429" i="30"/>
  <c r="F431" i="30"/>
  <c r="F554" i="29"/>
  <c r="F587" i="29" s="1"/>
  <c r="F556" i="29"/>
  <c r="F558" i="29"/>
  <c r="F560" i="29"/>
  <c r="F562" i="29"/>
  <c r="F564" i="29"/>
  <c r="F566" i="29"/>
  <c r="A3" i="23"/>
  <c r="A4" i="23"/>
  <c r="F16" i="23"/>
  <c r="F20" i="23"/>
  <c r="F27" i="23"/>
  <c r="F41" i="23"/>
  <c r="F43" i="23"/>
  <c r="F49" i="23"/>
  <c r="F50" i="23"/>
  <c r="F51" i="23"/>
  <c r="F17" i="22"/>
  <c r="F23" i="22"/>
  <c r="F24" i="22"/>
  <c r="F40" i="22"/>
  <c r="F42" i="22"/>
  <c r="F48" i="22"/>
  <c r="F52" i="22"/>
  <c r="F54" i="22"/>
  <c r="F56" i="22"/>
  <c r="F58" i="22"/>
  <c r="F60" i="22"/>
  <c r="F62" i="22"/>
  <c r="F66" i="22"/>
  <c r="F70" i="22"/>
  <c r="F72" i="22"/>
  <c r="F75" i="22"/>
  <c r="F83" i="22"/>
  <c r="F86" i="22"/>
  <c r="F94" i="22"/>
  <c r="F96" i="22"/>
  <c r="F102" i="22"/>
  <c r="F106" i="22"/>
  <c r="F110" i="22"/>
  <c r="F120" i="22"/>
  <c r="F123" i="22"/>
  <c r="A2" i="21"/>
  <c r="A3" i="21"/>
  <c r="F190" i="21"/>
  <c r="F194" i="21"/>
  <c r="F197" i="21"/>
  <c r="F199" i="21"/>
  <c r="F201" i="21"/>
  <c r="F203" i="21"/>
  <c r="F205" i="21"/>
  <c r="F210" i="21"/>
  <c r="F212" i="21"/>
  <c r="F215" i="21"/>
  <c r="F217" i="21"/>
  <c r="F219" i="21"/>
  <c r="F222" i="21"/>
  <c r="F225" i="21"/>
  <c r="F227" i="21"/>
  <c r="F231" i="21"/>
  <c r="F233" i="21"/>
  <c r="F237" i="21"/>
  <c r="F241" i="21"/>
  <c r="F243" i="21"/>
  <c r="F245" i="21"/>
  <c r="F247" i="21"/>
  <c r="F249" i="21"/>
  <c r="F251" i="21"/>
  <c r="F257" i="21"/>
  <c r="F259" i="21"/>
  <c r="F261" i="21"/>
  <c r="F263" i="21"/>
  <c r="F265" i="21"/>
  <c r="F267" i="21"/>
  <c r="F269" i="21"/>
  <c r="F271" i="21"/>
  <c r="F275" i="21"/>
  <c r="F279" i="21"/>
  <c r="F281" i="21"/>
  <c r="F283" i="21"/>
  <c r="F285" i="21"/>
  <c r="F289" i="21"/>
  <c r="F291" i="21"/>
  <c r="F293" i="21"/>
  <c r="F295" i="21"/>
  <c r="A2" i="20"/>
  <c r="A3" i="20"/>
  <c r="A2" i="13"/>
  <c r="A2" i="14" s="1"/>
  <c r="A2" i="15" s="1"/>
  <c r="A2" i="16" s="1"/>
  <c r="A2" i="17" s="1"/>
  <c r="A2" i="18" s="1"/>
  <c r="A2" i="19" s="1"/>
  <c r="A3" i="13"/>
  <c r="A3" i="14" s="1"/>
  <c r="A3" i="15" s="1"/>
  <c r="A3" i="16" s="1"/>
  <c r="A3" i="17" s="1"/>
  <c r="A3" i="18" s="1"/>
  <c r="A3" i="19" s="1"/>
  <c r="A2" i="12"/>
  <c r="A3" i="12"/>
  <c r="A2" i="8"/>
  <c r="A2" i="9" s="1"/>
  <c r="A2" i="10" s="1"/>
  <c r="A2" i="11" s="1"/>
  <c r="A3" i="8"/>
  <c r="A3" i="9" s="1"/>
  <c r="A3" i="10" s="1"/>
  <c r="A3" i="11" s="1"/>
  <c r="N129" i="11"/>
  <c r="P129" i="11" s="1"/>
  <c r="D90" i="9"/>
  <c r="F90" i="9" s="1"/>
  <c r="D92" i="9"/>
  <c r="F92" i="9" s="1"/>
  <c r="D94" i="9"/>
  <c r="F94" i="9" s="1"/>
  <c r="F19" i="8"/>
  <c r="F36" i="8"/>
  <c r="F40" i="8"/>
  <c r="F42" i="8"/>
  <c r="F48" i="8"/>
  <c r="F70" i="8"/>
  <c r="F84" i="8"/>
  <c r="F96" i="8"/>
  <c r="F100" i="8"/>
  <c r="F106" i="8"/>
  <c r="D13" i="7"/>
  <c r="F13" i="7"/>
  <c r="F196" i="7"/>
  <c r="F215" i="7" s="1"/>
  <c r="D14" i="6"/>
  <c r="F14" i="6" s="1"/>
  <c r="F21" i="6"/>
  <c r="D22" i="6"/>
  <c r="D39" i="6"/>
  <c r="F39" i="6" s="1"/>
  <c r="D53" i="6"/>
  <c r="F53" i="6" s="1"/>
  <c r="D54" i="6"/>
  <c r="F54" i="6" s="1"/>
  <c r="D62" i="6"/>
  <c r="F62" i="6" s="1"/>
  <c r="D63" i="6"/>
  <c r="F63" i="6" s="1"/>
  <c r="D81" i="6"/>
  <c r="F81" i="6" s="1"/>
  <c r="D82" i="6"/>
  <c r="F82" i="6" s="1"/>
  <c r="D83" i="6"/>
  <c r="F83" i="6" s="1"/>
  <c r="D84" i="6"/>
  <c r="F84" i="6" s="1"/>
  <c r="D86" i="6"/>
  <c r="F86" i="6" s="1"/>
  <c r="F12" i="5"/>
  <c r="F13" i="5"/>
  <c r="F14" i="5"/>
  <c r="F15" i="5"/>
  <c r="F16" i="5"/>
  <c r="F17" i="5"/>
  <c r="F18" i="5"/>
  <c r="F22" i="5"/>
  <c r="F23" i="5"/>
  <c r="F24" i="5"/>
  <c r="F25" i="5"/>
  <c r="F26" i="5"/>
  <c r="F27" i="5"/>
  <c r="F28" i="5"/>
  <c r="F29" i="5"/>
  <c r="F30" i="5"/>
  <c r="F31" i="5"/>
  <c r="F32" i="5"/>
  <c r="F33" i="5"/>
  <c r="F34" i="5"/>
  <c r="F36" i="5"/>
  <c r="F38" i="5"/>
  <c r="F40" i="5"/>
  <c r="F41" i="5"/>
  <c r="F42" i="5"/>
  <c r="F43" i="5"/>
  <c r="F44" i="5"/>
  <c r="F48" i="5"/>
  <c r="F50" i="5"/>
  <c r="F51" i="5"/>
  <c r="F107" i="5"/>
  <c r="F122" i="5" s="1"/>
  <c r="F30" i="4"/>
  <c r="F32" i="4"/>
  <c r="N35" i="4"/>
  <c r="F22" i="6" l="1"/>
  <c r="F86" i="8"/>
  <c r="F23" i="8"/>
  <c r="F21" i="8"/>
  <c r="F78" i="8"/>
  <c r="F76" i="8"/>
  <c r="F54" i="8"/>
  <c r="F52" i="8"/>
  <c r="F460" i="30"/>
  <c r="F68" i="22"/>
  <c r="F193" i="30"/>
  <c r="F301" i="30" s="1"/>
  <c r="F193" i="29"/>
  <c r="F345" i="29" s="1"/>
  <c r="F193" i="28"/>
  <c r="F345" i="28" s="1"/>
  <c r="F93" i="28"/>
  <c r="F341" i="28" s="1"/>
  <c r="F135" i="17"/>
  <c r="F144" i="17" s="1"/>
  <c r="F36" i="23"/>
  <c r="F39" i="23"/>
  <c r="F38" i="23"/>
  <c r="F70" i="4"/>
  <c r="F133" i="4" s="1"/>
  <c r="F68" i="21"/>
  <c r="F318" i="21" s="1"/>
  <c r="F194" i="13"/>
  <c r="F30" i="6"/>
  <c r="F335" i="26"/>
  <c r="F410" i="26" s="1"/>
  <c r="D23" i="6"/>
  <c r="F23" i="6" s="1"/>
  <c r="F249" i="27"/>
  <c r="F267" i="27" s="1"/>
  <c r="F239" i="30"/>
  <c r="F303" i="30" s="1"/>
  <c r="F287" i="21"/>
  <c r="F44" i="23"/>
  <c r="F138" i="27"/>
  <c r="F261" i="27" s="1"/>
  <c r="F46" i="28"/>
  <c r="F339" i="28" s="1"/>
  <c r="F46" i="30"/>
  <c r="F295" i="30" s="1"/>
  <c r="F36" i="18"/>
  <c r="C28" i="66" s="1"/>
  <c r="F45" i="7"/>
  <c r="F209" i="7" s="1"/>
  <c r="F54" i="5"/>
  <c r="F120" i="5" s="1"/>
  <c r="F162" i="5" s="1"/>
  <c r="C13" i="66" s="1"/>
  <c r="F90" i="7"/>
  <c r="F211" i="7" s="1"/>
  <c r="F254" i="21"/>
  <c r="F324" i="21" s="1"/>
  <c r="F140" i="26"/>
  <c r="F402" i="26" s="1"/>
  <c r="F292" i="20"/>
  <c r="F306" i="20" s="1"/>
  <c r="F37" i="23"/>
  <c r="F285" i="29"/>
  <c r="F349" i="29" s="1"/>
  <c r="D40" i="6"/>
  <c r="F40" i="6" s="1"/>
  <c r="F149" i="10"/>
  <c r="F158" i="10" s="1"/>
  <c r="F33" i="22"/>
  <c r="F133" i="22" s="1"/>
  <c r="F40" i="23"/>
  <c r="F326" i="28"/>
  <c r="F351" i="28" s="1"/>
  <c r="F144" i="28"/>
  <c r="F343" i="28" s="1"/>
  <c r="F326" i="29"/>
  <c r="F351" i="29" s="1"/>
  <c r="F141" i="7"/>
  <c r="F213" i="7" s="1"/>
  <c r="D25" i="6"/>
  <c r="F25" i="6" s="1"/>
  <c r="F60" i="8"/>
  <c r="F77" i="22"/>
  <c r="F185" i="26"/>
  <c r="F404" i="26" s="1"/>
  <c r="F145" i="30"/>
  <c r="F299" i="30" s="1"/>
  <c r="F78" i="16"/>
  <c r="C26" i="66" s="1"/>
  <c r="F72" i="17"/>
  <c r="F140" i="17" s="1"/>
  <c r="F25" i="8"/>
  <c r="F160" i="9"/>
  <c r="F169" i="9" s="1"/>
  <c r="F56" i="8"/>
  <c r="F41" i="17"/>
  <c r="F138" i="17" s="1"/>
  <c r="F40" i="4"/>
  <c r="F131" i="4" s="1"/>
  <c r="F146" i="6"/>
  <c r="F161" i="6" s="1"/>
  <c r="F179" i="20"/>
  <c r="F302" i="20" s="1"/>
  <c r="F68" i="13"/>
  <c r="F228" i="13" s="1"/>
  <c r="F135" i="4"/>
  <c r="F58" i="8"/>
  <c r="F283" i="26"/>
  <c r="F408" i="26" s="1"/>
  <c r="F266" i="11"/>
  <c r="F280" i="11" s="1"/>
  <c r="F223" i="13"/>
  <c r="F236" i="13" s="1"/>
  <c r="F173" i="19"/>
  <c r="F183" i="19" s="1"/>
  <c r="F385" i="26"/>
  <c r="F412" i="26" s="1"/>
  <c r="F43" i="14"/>
  <c r="C24" i="66" s="1"/>
  <c r="F312" i="21"/>
  <c r="F326" i="21" s="1"/>
  <c r="F127" i="21"/>
  <c r="F320" i="21" s="1"/>
  <c r="F95" i="17"/>
  <c r="F142" i="17" s="1"/>
  <c r="F35" i="15"/>
  <c r="C25" i="66" s="1"/>
  <c r="F128" i="22"/>
  <c r="F137" i="22" s="1"/>
  <c r="F241" i="29"/>
  <c r="F347" i="29" s="1"/>
  <c r="F235" i="20"/>
  <c r="F304" i="20" s="1"/>
  <c r="F184" i="21"/>
  <c r="F322" i="21" s="1"/>
  <c r="F209" i="27"/>
  <c r="F265" i="27" s="1"/>
  <c r="F67" i="19"/>
  <c r="F179" i="19" s="1"/>
  <c r="F234" i="26"/>
  <c r="F406" i="26" s="1"/>
  <c r="F46" i="29"/>
  <c r="F339" i="29" s="1"/>
  <c r="F282" i="30"/>
  <c r="F305" i="30" s="1"/>
  <c r="F175" i="27"/>
  <c r="F263" i="27" s="1"/>
  <c r="F93" i="29"/>
  <c r="F341" i="29" s="1"/>
  <c r="F47" i="26"/>
  <c r="F398" i="26" s="1"/>
  <c r="F92" i="26"/>
  <c r="F400" i="26" s="1"/>
  <c r="F285" i="28"/>
  <c r="F349" i="28" s="1"/>
  <c r="F94" i="30"/>
  <c r="F297" i="30" s="1"/>
  <c r="F241" i="28"/>
  <c r="F347" i="28" s="1"/>
  <c r="F144" i="29"/>
  <c r="F343" i="29" s="1"/>
  <c r="F232" i="13" l="1"/>
  <c r="F234" i="13"/>
  <c r="F90" i="8"/>
  <c r="F88" i="8"/>
  <c r="F252" i="7"/>
  <c r="C17" i="66" s="1"/>
  <c r="F382" i="28"/>
  <c r="C38" i="66" s="1"/>
  <c r="F89" i="22"/>
  <c r="F135" i="22" s="1"/>
  <c r="F139" i="22" s="1"/>
  <c r="F368" i="21"/>
  <c r="C31" i="66" s="1"/>
  <c r="F116" i="20"/>
  <c r="F300" i="20" s="1"/>
  <c r="F123" i="10"/>
  <c r="F156" i="10" s="1"/>
  <c r="F58" i="10"/>
  <c r="F154" i="10" s="1"/>
  <c r="F338" i="30"/>
  <c r="C40" i="66" s="1"/>
  <c r="D33" i="6"/>
  <c r="F33" i="6" s="1"/>
  <c r="F65" i="6" s="1"/>
  <c r="F159" i="6" s="1"/>
  <c r="F205" i="6" s="1"/>
  <c r="C16" i="66" s="1"/>
  <c r="F172" i="17"/>
  <c r="C27" i="66" s="1"/>
  <c r="F215" i="11"/>
  <c r="F278" i="11" s="1"/>
  <c r="F72" i="8"/>
  <c r="F128" i="8" s="1"/>
  <c r="F110" i="9"/>
  <c r="F167" i="9" s="1"/>
  <c r="F28" i="23"/>
  <c r="F441" i="26"/>
  <c r="C36" i="66" s="1"/>
  <c r="F382" i="29"/>
  <c r="F45" i="23"/>
  <c r="F46" i="23"/>
  <c r="F172" i="4"/>
  <c r="C12" i="66" s="1"/>
  <c r="F62" i="11"/>
  <c r="F272" i="11" s="1"/>
  <c r="F123" i="8" l="1"/>
  <c r="F130" i="8" s="1"/>
  <c r="F193" i="22"/>
  <c r="C32" i="66" s="1"/>
  <c r="F214" i="10"/>
  <c r="C20" i="66" s="1"/>
  <c r="F166" i="8"/>
  <c r="C18" i="66" s="1"/>
  <c r="C39" i="66"/>
  <c r="F60" i="9"/>
  <c r="F165" i="9" s="1"/>
  <c r="F206" i="9" s="1"/>
  <c r="C19" i="66" s="1"/>
  <c r="F29" i="23"/>
  <c r="F31" i="23"/>
  <c r="F70" i="12"/>
  <c r="F261" i="12" s="1"/>
  <c r="F129" i="19"/>
  <c r="F181" i="19" s="1"/>
  <c r="F227" i="19" s="1"/>
  <c r="C29" i="66" s="1"/>
  <c r="F55" i="23" l="1"/>
  <c r="C33" i="66" s="1"/>
  <c r="F54" i="27"/>
  <c r="F257" i="27" s="1"/>
  <c r="F101" i="27"/>
  <c r="F259" i="27" s="1"/>
  <c r="F255" i="12"/>
  <c r="F267" i="12" s="1"/>
  <c r="F121" i="13"/>
  <c r="F230" i="13" s="1"/>
  <c r="F272" i="13" s="1"/>
  <c r="F60" i="20"/>
  <c r="F298" i="20" s="1"/>
  <c r="F348" i="20" s="1"/>
  <c r="C30" i="66" s="1"/>
  <c r="C23" i="66" l="1"/>
  <c r="F121" i="12"/>
  <c r="F263" i="12" s="1"/>
  <c r="F307" i="27"/>
  <c r="C37" i="66" s="1"/>
  <c r="F122" i="11" l="1"/>
  <c r="F274" i="11" s="1"/>
  <c r="F171" i="11"/>
  <c r="F276" i="11" s="1"/>
  <c r="F177" i="12"/>
  <c r="F265" i="12" s="1"/>
  <c r="F317" i="12" s="1"/>
  <c r="C22" i="66" s="1"/>
  <c r="F321" i="11" l="1"/>
  <c r="C21" i="66" s="1"/>
  <c r="C62" i="66" s="1"/>
  <c r="C64" i="66" s="1"/>
  <c r="C66" i="66" s="1"/>
  <c r="C68" i="66" l="1"/>
  <c r="C72" i="66" s="1"/>
</calcChain>
</file>

<file path=xl/comments1.xml><?xml version="1.0" encoding="utf-8"?>
<comments xmlns="http://schemas.openxmlformats.org/spreadsheetml/2006/main">
  <authors>
    <author>Grace Nakuya Musoke Munanura</author>
  </authors>
  <commentList>
    <comment ref="A48" authorId="0" shapeId="0">
      <text>
        <r>
          <rPr>
            <b/>
            <sz val="9"/>
            <color indexed="81"/>
            <rFont val="Tahoma"/>
            <family val="2"/>
          </rPr>
          <t>Grace Nakuya Musoke Munanura:</t>
        </r>
        <r>
          <rPr>
            <sz val="9"/>
            <color indexed="81"/>
            <rFont val="Tahoma"/>
            <family val="2"/>
          </rPr>
          <t xml:space="preserve">
VAT is 18%</t>
        </r>
      </text>
    </comment>
  </commentList>
</comments>
</file>

<file path=xl/sharedStrings.xml><?xml version="1.0" encoding="utf-8"?>
<sst xmlns="http://schemas.openxmlformats.org/spreadsheetml/2006/main" count="11774" uniqueCount="2633">
  <si>
    <t>Water Office (5No.)</t>
  </si>
  <si>
    <t>OFFICES</t>
  </si>
  <si>
    <t>Public Toilets (Waterborne toilets)</t>
  </si>
  <si>
    <t>SANITATION</t>
  </si>
  <si>
    <t>BPT-7 Kahokya-Nyateka Distribution</t>
  </si>
  <si>
    <t>7.11.9</t>
  </si>
  <si>
    <t>BPT-6 Kahokya-Nyateka Distribution</t>
  </si>
  <si>
    <t>7.11.8</t>
  </si>
  <si>
    <t>BPT-5 Kahokya-Nyateka Distribution</t>
  </si>
  <si>
    <t>7.11.7</t>
  </si>
  <si>
    <t>BPT-4 Kahokya-Nyateka Distribution</t>
  </si>
  <si>
    <t>7.11.6</t>
  </si>
  <si>
    <t>BPT-3 Kahokya-Nyateka Distribution</t>
  </si>
  <si>
    <t>7.11.5</t>
  </si>
  <si>
    <t>BPT-2 Kahokya-Nyateka Distribution</t>
  </si>
  <si>
    <t>7.11.4</t>
  </si>
  <si>
    <t>BPT-1 Kahokya-Nyateka Distribution</t>
  </si>
  <si>
    <t>7.11.3</t>
  </si>
  <si>
    <t>Murambi Reservoir</t>
  </si>
  <si>
    <t>7.11.2</t>
  </si>
  <si>
    <t>Kilhambaghiro Reservoir</t>
  </si>
  <si>
    <t>7.11.1</t>
  </si>
  <si>
    <t>Distribution Mains and Service Connections, Kahokya-Nyateka</t>
  </si>
  <si>
    <t>BPT-3 Muhokya Distribution</t>
  </si>
  <si>
    <t>7.10.4</t>
  </si>
  <si>
    <t>BPT-2 Muhokya Distribution</t>
  </si>
  <si>
    <t>7.10.3</t>
  </si>
  <si>
    <t>BPT-1 Muhokya Distribution</t>
  </si>
  <si>
    <t>7.10.2</t>
  </si>
  <si>
    <t>Muhokya Reservoir</t>
  </si>
  <si>
    <t>7.10.1</t>
  </si>
  <si>
    <t>Distribution and Service Connection, Muhokya</t>
  </si>
  <si>
    <t>BPT-3 Kinyabakazi - Kahendero Distribution</t>
  </si>
  <si>
    <t>7.9.4</t>
  </si>
  <si>
    <t>BPT-2 Kinyabakazi - Kahendero Distribution</t>
  </si>
  <si>
    <t>7.9.3</t>
  </si>
  <si>
    <t>BPT-1 Kinyabakazi - Kahendero Distribution</t>
  </si>
  <si>
    <t>7.9.2</t>
  </si>
  <si>
    <t>Kinyabakazi Reservoir</t>
  </si>
  <si>
    <t>7.9.1</t>
  </si>
  <si>
    <t>Distribution and Service Connection, Kinyabakazi- Kahendero</t>
  </si>
  <si>
    <t>BPT-7 Kikonrongo, Kabirizi &amp; Landing Sites Distribution</t>
  </si>
  <si>
    <t>7.8.8</t>
  </si>
  <si>
    <t>BPT-6 Kikonrongo, Kabirizi &amp; Landing Sites Distribution</t>
  </si>
  <si>
    <t>7.8.7</t>
  </si>
  <si>
    <t>BPT-5 Kikonrongo, Kabirizi &amp; Landing Sites Distribution</t>
  </si>
  <si>
    <t>7.8.6</t>
  </si>
  <si>
    <t>BPT-4 Kikonrongo, Kabirizi &amp; Landing Sites Distribution</t>
  </si>
  <si>
    <t>7.8.5</t>
  </si>
  <si>
    <t>BPT-3 Kikonrongo, Kabirizi &amp; Landing Sites Distribution</t>
  </si>
  <si>
    <t>7.8.4</t>
  </si>
  <si>
    <t>BPT-2 Kikonrongo, Kabirizi &amp; Landing Sites Distribution</t>
  </si>
  <si>
    <t>7.8.3</t>
  </si>
  <si>
    <t>BPT-1 Kikonrongo, Kabirizi &amp; Landing Sites Distribution</t>
  </si>
  <si>
    <t>7.8.2</t>
  </si>
  <si>
    <t>Kikorongo Reservoir</t>
  </si>
  <si>
    <t>7.8.1</t>
  </si>
  <si>
    <t>Distribution Mains and Service Connections, Kikorongo, Kabirizi &amp; Landing Sites</t>
  </si>
  <si>
    <t>BPT-2 Mughete Distribution</t>
  </si>
  <si>
    <t>7.7.3</t>
  </si>
  <si>
    <t>BPT-1 Mughete Distribution</t>
  </si>
  <si>
    <t>7.7.2</t>
  </si>
  <si>
    <t>Mughete Reservoir</t>
  </si>
  <si>
    <t>7.7.1</t>
  </si>
  <si>
    <t>Distribution and Service Connections, Mughete Kyarujumba</t>
  </si>
  <si>
    <t>BPT-1 Kitsutsu</t>
  </si>
  <si>
    <t>7.6.3</t>
  </si>
  <si>
    <t>7.6.2</t>
  </si>
  <si>
    <t>Kitsutsu Reservoir</t>
  </si>
  <si>
    <t>7.6.1</t>
  </si>
  <si>
    <t>Distribution and Service Connections, Kitsutsu</t>
  </si>
  <si>
    <t>BPT-2 Lower Mukunyu-Kinyamaseka</t>
  </si>
  <si>
    <t>7.5.3</t>
  </si>
  <si>
    <t>BPT-1 Lower Mukunyu-Kinyamaseka</t>
  </si>
  <si>
    <t>7.5.2</t>
  </si>
  <si>
    <t>Lower Mukunyu Reservoir</t>
  </si>
  <si>
    <t>7.5.1</t>
  </si>
  <si>
    <t>Distribution and Service Connection, Lower Mukunyu-Kinyamaseka</t>
  </si>
  <si>
    <t>BPT Distribution Mukunyu Kanyampaga</t>
  </si>
  <si>
    <t>7.4.2</t>
  </si>
  <si>
    <t>Upper Mukunyu Reservoir</t>
  </si>
  <si>
    <t>7.4.1</t>
  </si>
  <si>
    <t>Distribution and Service Connection, Upper Mukunyu-Kayampaga</t>
  </si>
  <si>
    <t>BPT-6 Kisinga Distribution</t>
  </si>
  <si>
    <t>7.3.8</t>
  </si>
  <si>
    <t>BPT-5 Kisinga Distribution</t>
  </si>
  <si>
    <t>7.3.7</t>
  </si>
  <si>
    <t>BPT-4 Kisinga Distribution</t>
  </si>
  <si>
    <t>7.3.6</t>
  </si>
  <si>
    <t>BPT-3 Kisinga Distribution</t>
  </si>
  <si>
    <t>7.3.5</t>
  </si>
  <si>
    <t>BPT-2 Kisinga Distribution</t>
  </si>
  <si>
    <t>7.3.4</t>
  </si>
  <si>
    <t>BPT-1 Kisinga Distribution</t>
  </si>
  <si>
    <t>7.3.3</t>
  </si>
  <si>
    <t>Upper Kisinga Resrvoir</t>
  </si>
  <si>
    <t>7.3.2</t>
  </si>
  <si>
    <t>Lower Kisinga Reservoir</t>
  </si>
  <si>
    <t>7.3.1</t>
  </si>
  <si>
    <t>Distribution and Service Connection, Kisinga</t>
  </si>
  <si>
    <t>Kasonkero Reservoir</t>
  </si>
  <si>
    <t>7.2.6</t>
  </si>
  <si>
    <t>BPT-4 Kaberere Distribution</t>
  </si>
  <si>
    <t>7.2.5</t>
  </si>
  <si>
    <t>BPT-3 Kaberere Distribution</t>
  </si>
  <si>
    <t>7.2.4</t>
  </si>
  <si>
    <t>BPT-2 Kaberere Distribution</t>
  </si>
  <si>
    <t>7.2.3</t>
  </si>
  <si>
    <t>BPT-1 Kaberere Distribution</t>
  </si>
  <si>
    <t>7.2.2</t>
  </si>
  <si>
    <t>Kaberere Reservoir</t>
  </si>
  <si>
    <t>7.2.1</t>
  </si>
  <si>
    <t>Distribution and Service Connection, Kaberere</t>
  </si>
  <si>
    <t>BPT-3 Kyarumba Distribution</t>
  </si>
  <si>
    <t>7.1.3</t>
  </si>
  <si>
    <t>BPT-2 Kyarumba Distribution</t>
  </si>
  <si>
    <t>7.1.2</t>
  </si>
  <si>
    <t>BPT-1 Kyarumba Distribution</t>
  </si>
  <si>
    <t>7.1.1</t>
  </si>
  <si>
    <t>Kyarumba Reservoir</t>
  </si>
  <si>
    <t>Distribution and Service Connection, Kyarumba</t>
  </si>
  <si>
    <t>DISTRIBUTION SYSTEM</t>
  </si>
  <si>
    <t xml:space="preserve">BPT Transmission Main to Kisinga - Mukunyu </t>
  </si>
  <si>
    <t>6.2.1</t>
  </si>
  <si>
    <t xml:space="preserve">Transmission Main to Kisinga - Mukunyu </t>
  </si>
  <si>
    <t xml:space="preserve">BPT Transmission Main to L.Katwe - Muhokya </t>
  </si>
  <si>
    <t>6.1.1</t>
  </si>
  <si>
    <t xml:space="preserve">Transmission Main to Kyarumba - L.Katwe - Muhokya </t>
  </si>
  <si>
    <t>TRANSMISSION MAINS</t>
  </si>
  <si>
    <t>Backwash Water Gravity Main</t>
  </si>
  <si>
    <t>Treatment Plant Site Works</t>
  </si>
  <si>
    <t>Staff Houses</t>
  </si>
  <si>
    <t>Administration Block</t>
  </si>
  <si>
    <t>Sludge Drying Beds</t>
  </si>
  <si>
    <t>Electro-Mechanical Works: Chemical Dosing Plant</t>
  </si>
  <si>
    <t>5.7.5</t>
  </si>
  <si>
    <t>Electro-Mechanical Works: Backwash Water Pumping Station</t>
  </si>
  <si>
    <t>5.7.4</t>
  </si>
  <si>
    <t>Electromechanical Works: Filters</t>
  </si>
  <si>
    <t>5.7.3</t>
  </si>
  <si>
    <t>Electro-Mechanical Works: Sedimentation</t>
  </si>
  <si>
    <t>5.7.2</t>
  </si>
  <si>
    <t>Electro-Mechanical Works: Flocculation and Mixing Chamber</t>
  </si>
  <si>
    <t>5.7.1</t>
  </si>
  <si>
    <t>Pump House</t>
  </si>
  <si>
    <t>Clear Water Tank</t>
  </si>
  <si>
    <t>Chemical House</t>
  </si>
  <si>
    <t>Rapid Sand Filters</t>
  </si>
  <si>
    <t>Sedimentation Basins</t>
  </si>
  <si>
    <t>Cascade Aerator, Inlet Chamber and Flocculation Units</t>
  </si>
  <si>
    <t>WATER TREATMENT WORKS</t>
  </si>
  <si>
    <t>R. Nyamuruseghe Intake Raw Water Main</t>
  </si>
  <si>
    <t>R. Nyamugasani Raw Water Main</t>
  </si>
  <si>
    <t>RAW WATER MAINS</t>
  </si>
  <si>
    <t>R. Nyamuruseghe Intake</t>
  </si>
  <si>
    <t>R. Nyamugasani Intake</t>
  </si>
  <si>
    <t>INTAKE WORKS</t>
  </si>
  <si>
    <t>WORKS ITEMS</t>
  </si>
  <si>
    <t>Dayworks</t>
  </si>
  <si>
    <t>General Items</t>
  </si>
  <si>
    <t>GENERAL</t>
  </si>
  <si>
    <t>DESCRIPTION</t>
  </si>
  <si>
    <t>BILL NO.</t>
  </si>
  <si>
    <t xml:space="preserve"> Works include: </t>
  </si>
  <si>
    <t xml:space="preserve">38.      Division of Works in BoQ </t>
  </si>
  <si>
    <t>36.3      Should materials be required to execute Day works which are not included in the schedule, these will be paid at Prime cost plus a percentage mark-up to cover all transport to site, handling, storage, wastage, on costs, supervision, administration and profits.  The percentage mark-up is to be entered by the Bidder against the appropriate item on an additional schedule to be joined to the Bills of Quantities.  The Contractor will, if required, obtain competitive quotations for the approval of the Engineer prior to ordering.  The quantities paid for will be measured net.  No payment will be made unless the Prime Cost is adequately substantiated with correct documentation.</t>
  </si>
  <si>
    <t>36.2         The rates for materials are to cover delivery at the usual points at which materials are received on the site but not distribution to the individual sites where day work is in progress, the cost of such distribution to be chargeable in addition.</t>
  </si>
  <si>
    <t>·    Profits, overheads and on costs.</t>
  </si>
  <si>
    <t>·    Staff, supervision and administration</t>
  </si>
  <si>
    <t>·    Wastage</t>
  </si>
  <si>
    <t>·    Handling and storage</t>
  </si>
  <si>
    <t>·    Transport to site</t>
  </si>
  <si>
    <t>·    Freight transport</t>
  </si>
  <si>
    <t>·    Purchase costs including taxes and duties</t>
  </si>
  <si>
    <t>36.1      The rates and prices inserted in the Schedules for the various materials shall cover:</t>
  </si>
  <si>
    <t>36.      Materials</t>
  </si>
  <si>
    <t>35.4      Only the actual time engaged upon constructive work will be paid for.</t>
  </si>
  <si>
    <t>35.3          In the event of the Contractor using items of plant to execute Daywork of different capacities to those given in the Dayworks Schedule, payment for the use of such plant on a daywork basis will be made at the rate quoted for similar plant below the actual capacity of the plant used.</t>
  </si>
  <si>
    <t>35.2          The rates for plant are exclusive of operator/driver.</t>
  </si>
  <si>
    <t>·    Overheads, on costs, administration, supervision and profits.</t>
  </si>
  <si>
    <t>·    In the case of hired plant all hire fees</t>
  </si>
  <si>
    <t>·    All other ownership and operating costs</t>
  </si>
  <si>
    <t>·    Wear and tear</t>
  </si>
  <si>
    <t>·    Insurances, registration fees, etc.</t>
  </si>
  <si>
    <t>·    Re-fuelling</t>
  </si>
  <si>
    <t>·    Maintenance</t>
  </si>
  <si>
    <t>·    Fuel, oil and other consumables</t>
  </si>
  <si>
    <t>35.1          The rates and prices inserted in the Schedules for the respective Classes of plant shall cover:</t>
  </si>
  <si>
    <t>35.      Equipment</t>
  </si>
  <si>
    <t>34.3          Additional rates for overtime will not be paid unless the Engineer specifically orders work to be conducted on overtime, in which case the rates will be reimbursed in the same proportion as payment made to the workforce – thus if a labourer works one hour of overtime for which 1.5 hours’ wages are paid the Contractor will be reimbursed 1.5 hours for such a labourer.</t>
  </si>
  <si>
    <t>34.2          Only the actual time engaged upon constructive work will be paid for.  The time for gangers or charge hands actually working with their gang will be paid for at the rate set out in the Schedule but the time of foremen and supervisors will be deemed to be included in the rates for workmen and will not be separately paid for.</t>
  </si>
  <si>
    <t>·    The use of small tools, hand tools and other non- mechanical appliances such as ladders, trestle scaffolding, etc.</t>
  </si>
  <si>
    <t>·    All government levies, taxes and duties</t>
  </si>
  <si>
    <t>·    All other emoluments and allowances payable</t>
  </si>
  <si>
    <t>·    Travelling allowance and all other costs in travelling to and from the normal place of work each day</t>
  </si>
  <si>
    <t>·    Housing allowance and all other accommodation charges</t>
  </si>
  <si>
    <t>·    Supervision, staff and administration</t>
  </si>
  <si>
    <t>·    Leave pay</t>
  </si>
  <si>
    <t>·    Insurances</t>
  </si>
  <si>
    <t>·    Overheads, on costs and profits</t>
  </si>
  <si>
    <t>·    Wages</t>
  </si>
  <si>
    <t>34.1          The rates and prices inserted in the Schedules for the respective classes of labour shall cover:</t>
  </si>
  <si>
    <t>34.      Labour</t>
  </si>
  <si>
    <t>Payment to the Contractor for Bill Items relating to Performance Bond and insurance shall be the actual sum expended by the Contractor as substantiated by receipts/invoices.  However, in each case such a sum shall not exceed the sum inserted by the Bidder against the corresponding item in the Bill of Quantities.</t>
  </si>
  <si>
    <t>33.      Payment for the Performance Bond and Insurance Items</t>
  </si>
  <si>
    <t>The Contractor shall be paid for work executed on a Day work basis at the rates and prices inserted in the Day work Schedules in accordance with Clause 14 of the Conditions of Contract.</t>
  </si>
  <si>
    <t>32.      Day works</t>
  </si>
  <si>
    <t>The Tenderer is to provide in his price for all temporary works required to complete the Works under Wet/Dry seasons as detailed within the Specification.</t>
  </si>
  <si>
    <t>31.      Climatic Conditions – detailing Wet / Dry seasons</t>
  </si>
  <si>
    <t>The Tenderer shall note that where Works are located in the vicinity of an open body of water, any costs associated with temporary works or construction methods adopted as a result of the close proximity of rivers, streams, ditches and culverts should be included under Method Related Charges. Alternatively, the rates in the Bill of Quantities will be deemed to include generally for working next to an open body of water.</t>
  </si>
  <si>
    <t>30.      Open Body of Water</t>
  </si>
  <si>
    <t>Tenderers shall note that some operations within the site may take place in constricted areas. Access may be restricted where operations are adjacent to existing structures, buildings or boundaries.  Tenderers shall include in their rates and prices for all necessary protection to same and for working in such areas in general.</t>
  </si>
  <si>
    <t>29.      Constricted Site</t>
  </si>
  <si>
    <t>The Tenderer shall be deemed to have included in his rates for all temporary access and haul roads which he may require for the execution of the Works.</t>
  </si>
  <si>
    <t>28.      Temporary Access/ Haul Roads</t>
  </si>
  <si>
    <t>Where permission is given for the Contractor to undertake Work at night or at weekends, the rates in the Bill of Quantities will be deemed to apply and no additional payment will be made unless the works are ordered in writing by the Engineer.</t>
  </si>
  <si>
    <t>27.      Night Work</t>
  </si>
  <si>
    <t>Items for the installation of miscellaneous metalwork include drilling and plugging concrete and blockwork as required.</t>
  </si>
  <si>
    <t>26.      Miscellaneous Metalwork</t>
  </si>
  <si>
    <t xml:space="preserve"> Servicing of the existing equipment in accordance with the Manufacturers’ instructions using relevant service manual and such genuine parts and/or goods recommended by the manufacturer and restore such equipment/plant to full working order.</t>
  </si>
  <si>
    <t>“Service”:</t>
  </si>
  <si>
    <t xml:space="preserve"> Repair the existing materials goods, cabling, equipment/plant using parts manufactured by the actual manufacturer or his successor and in accordance with</t>
  </si>
  <si>
    <t>“Repair”:</t>
  </si>
  <si>
    <t xml:space="preserve"> Replace the materials, goods, cabling, equipment/plant with identical materials, cabling, equipment/plant as that removed, and restore the works to full working order.</t>
  </si>
  <si>
    <t xml:space="preserve">“Replace”: </t>
  </si>
  <si>
    <t>The following definitions shall apply for the words used in describing the works:</t>
  </si>
  <si>
    <t>The Bidder should be aware that the requirement of this work is to leave the Mechanical and Electrical installations in full working order, and so is to allow for any such goods, materials, cabling, equipment/plant as deemed necessary to ensure that the installation is left in full working order.</t>
  </si>
  <si>
    <t>The Bidder is to refer to the General Specification for Mechanical and Electrical plant requirements and Special Specifications for Mechanical and Electrical Plant when pricing these works.</t>
  </si>
  <si>
    <t>CESMM3  is not applicable to Mechanical and Electrical works.</t>
  </si>
  <si>
    <t>25.     Mechanical and electrical Refurbishment to Plant, Pipework, Valves and Fittings, Electrical Supply Motors and Installation</t>
  </si>
  <si>
    <t>Items for windows are to include supply and fitting of frames, doors and windows glazing, glazing putty, approved mastic sealant around the frame and all associated ironmongery. Items for doors are to include frames, door, architrave, threshold, weatherboard for external doors, mastic sealant and locks to be approved ‘keyed alike’ type.</t>
  </si>
  <si>
    <t>24.      Doors &amp; Windows</t>
  </si>
  <si>
    <t>The Tenderer shall include for additional surface reinstatement works outside of the trench width in connection with Class K1**, K2** and K3** items and the cost is deemed to be included for in the rates for manholes, other chambers and gullies.</t>
  </si>
  <si>
    <t>23.      Reinstatement</t>
  </si>
  <si>
    <t>Where pipelines are to be laid in road margin, the clearance of this margin, including the removal of small trees, briars, bracken etc. Levelling of the ground and disposal of all material is deemed to be included within the rates and prices for the pipes themselves. i.e. the Class I items.</t>
  </si>
  <si>
    <t>22.         Clearance of Road Margin</t>
  </si>
  <si>
    <t>Separate items for Class L Items L3**, L4** and L5** for bed, haunch and surround have been used in this bill.  Instead where Class B or Class E bedding is specified the item shall include the bed, haunch and surround as specified for each class of bedding as shown in Miscellaneous Details Drawings.  Where concrete surround is specified the item shall include for bed, haunch and surround to the stated depth.</t>
  </si>
  <si>
    <t>21.      Pipe bedding</t>
  </si>
  <si>
    <t>Where linear inserts have been measured as above, the cost of all levelling of the ground and disposal of all material is deemed to be included with the rates and prices for the pipes themselves. i.e. the Class I items.</t>
  </si>
  <si>
    <t xml:space="preserve">G83* items have been measured including the pipe or fitting passing through the concrete base.  Item descriptions stating “including the supply of pipes or fittings” are deemed to include the cost of the pipes and for fittings indicated on the drawing at that particular location. </t>
  </si>
  <si>
    <t>20.      Inserts and Fittings</t>
  </si>
  <si>
    <t>Preparation of joints expressly required shall be deemed to be included in the Items listed at G61-7*.</t>
  </si>
  <si>
    <t>The cost of formwork for joints, including that necessary for the formation of grooves, shall be deemed to be included in the Items G6** covering the formation of and materials, if any, for joints with the exception of waterbars which are taken off separately.</t>
  </si>
  <si>
    <t>19.      Formation of Joints</t>
  </si>
  <si>
    <t>Items G65* shall include for the preparation and formation of the open joint to accommodate the water stop bar.</t>
  </si>
  <si>
    <t>Open surface plain joints have been measured to allow for the preparation and formation of a joint at kicker locations.</t>
  </si>
  <si>
    <t>18.      Wall kickers</t>
  </si>
  <si>
    <t>The unit rates inserted in the Bill of Quantities must include for supplying, storing, cutting, bending, supporting, fitting, all necessary additional bars which may be required as spacers or supports and lacings and also all soft iron tying wires and fixing clips of approved pattern and manufacture.</t>
  </si>
  <si>
    <t>Steel bar reinforcement will be paid for on the basis of its computed weight and fabric reinforcement per square meter without allowance for unscheduled laps in either case. In determining the mass of steel reinforcement, no allowance will be made for “rolling margins” and the mass will be based on the nominal diameter of bar.</t>
  </si>
  <si>
    <t>17.2          Reinforcement</t>
  </si>
  <si>
    <t>All cavity block walling shall include for, unless otherwise specified, reinforcing with one row of 20-gauge hoop iron 20mm wide built into every alternate course wall lapped at junctions and joints and carried at least 115 mm into abutting walls at intersections.</t>
  </si>
  <si>
    <t>17.1          Cavity Blockwork Walling</t>
  </si>
  <si>
    <t>17.      Building Works</t>
  </si>
  <si>
    <t>Rates for formwork are to include for a 25 x 25 mm angle fillet to finish the top and corners of all exposed walls.</t>
  </si>
  <si>
    <t>Fair finish is to be obtained from forms designed to produce a hard smooth surface with true, clean arises.</t>
  </si>
  <si>
    <t>16.      Formwork</t>
  </si>
  <si>
    <t>Where separate items have not been included under the “In-situ concrete” for the provision and placing of concrete, all costs of placing of concrete shall include for provision of concrete in the rates for the items which require In-situ concrete.</t>
  </si>
  <si>
    <t>15.      Concrete</t>
  </si>
  <si>
    <t>For the purpose of payment, rock shall be defined as any material which in the opinion of the Engineer cannot reasonably be excavated by means of picks or mechanical excavators and for which it is necessary to use explosives, wedges or percussion tools.  Boulders or isolated masses of hard material not exceeding 1 cubic metre in volume will not be classified as rock.</t>
  </si>
  <si>
    <t>14.      Rock</t>
  </si>
  <si>
    <t>Depth ranges in CESMM Class E items are for the total depth of excavation between the commencing and final surfaces (Class E; Earthworks refers).</t>
  </si>
  <si>
    <t>The Contractor shall also include in his rates for any trench support systems deemed necessary bearing in mind the site investigation results.</t>
  </si>
  <si>
    <t>The Tenderer shall include for any necessary measures to keep excavations free from water.  The cost shall be deemed to be included for in the rates for excavations if not priced by the Tenderer under Method Related Charges.</t>
  </si>
  <si>
    <t>13.      Excavations</t>
  </si>
  <si>
    <t>Demolition items include for securing of demolished material from pollution of the natural water course and disposal of material off-site unless otherwise specified and for the removal of foundations and any sub-structures.</t>
  </si>
  <si>
    <t>12.      Demolition</t>
  </si>
  <si>
    <t>The prices entered in the Bid by the Contractor shall include all taxes and charges imposed by the Government of the country of origin on the production, manufacture and sale of the equipment, plant and materials to be supplied under this contract. However, Value Added Tax (VAT) shall be included in the Grand Summary as 18% of the Sub-Total.</t>
  </si>
  <si>
    <t>11.      Taxation</t>
  </si>
  <si>
    <t>Provisional Sums inserted in the Schedule of Prices in respect of materials to be specially imported for the Contract by the Contractors shall be deemed to include insurance, freight, clearing and forwarding, and all other charges.  In the case of imported materials obtained through a manufacturer’s agent in Uganda, the Provisional Sum shall include the agent’s fees and charges.</t>
  </si>
  <si>
    <t>The values given in the Bills of Quantities for provisional items and Dayworks in the Preliminary and General section are only indicative.  Dayworks shall only be expended after prior approval of the Engineer and the actual quantities shall be limited to the extent authorised by the Engineer.</t>
  </si>
  <si>
    <t>Therefore, all works shall be subjected to re-measurement and certain items may be omitted from the Contract.  The Bidder is to take this into account when pricing each item and allow for this in his rates.</t>
  </si>
  <si>
    <t>The quantities given in the Bill of Quantities are estimated and provisional, and are given to provide a common basis for bidding.  The basis of payment will be the actual quantities of work ordered and carried out, as measured by the Contractor and verified by the Engineer and valued at the rates and prices bid in the priced Bill of Quantities, where applicable, and otherwise at such rates and prices as the Engineer may fix within the terms of the Contract.</t>
  </si>
  <si>
    <t>10.      Quantities and Sums in the Bills of Quantities</t>
  </si>
  <si>
    <t>The Bidder should refer to relevant drawings to familiarise himself with the extent and type of works to be executed under the Contract.</t>
  </si>
  <si>
    <t>No alteration shall be made to the Bill of Quantities or Schedules or rates and no extra item shall be inserted.  The Bidder shall satisfy himself that the Contract Sum arrived at by pricing the quantities and items given is sufficient compensation for construction and maintaining the whole of the works in accordance with these documents.</t>
  </si>
  <si>
    <t>A rate or price shall be entered against each item in the priced Bill of Quantities, whether quantities are stated or not.  The cost of Items against which the Bidder has failed to enter a rate or price shall be deemed to be covered by other rates and prices entered in the Bill of Quantities.  If the Bidder includes cost of a particular item elsewhere in his rates of prices, he shall insert the word “nil” against both the rate and amount of that particular item.</t>
  </si>
  <si>
    <t>The rates and prices in the priced Bill of Quantities shall, except insofar as it is otherwise provided under the Contract, include all constructional plant, labour, supervision, materials, erection, maintenance, insurance, profit, taxes and duties, together with all general risks, liabilities and obligations set out or implied in the Contract.</t>
  </si>
  <si>
    <t>A rate shall be inserted by the Bidder against each item in the Bill of Quantities.  Items against which the word “NIL” is entered or against which no entry is made will deemed to be included in the other items priced by the Bidder.  The rates shall include the supply and installation of all materials in accordance with CESMM Clauses unless otherwise stated.</t>
  </si>
  <si>
    <t>9.      Rates to be entered</t>
  </si>
  <si>
    <t>All items measured are for supply and place, erect or fix, and rates will be deemed to cover such costs, including any design works requirement from the contractor.</t>
  </si>
  <si>
    <t>All items are measured net in accordance with the drawings.  No allowance has been made for waste and the principle of net measurement shall apply to all works executed under the contract.</t>
  </si>
  <si>
    <t>8.      All Measurements to be Net</t>
  </si>
  <si>
    <t>Fixed charges will be certified for payment when the relevant obligation has been fulfilled. The payment of time-related charges will be related to the agreed works programme.</t>
  </si>
  <si>
    <t>Descriptions inserted by the Tenderer against method related charges shall not be regarded as qualifications to the tender and the acceptance of a tender shall not mean that the arrangements or methods described or implied are acceptable.</t>
  </si>
  <si>
    <t>The Tenderer shall enter both fixed and time related charges for each resource. Separate fixed charges shall be inserted for the establishment and removal of a resource.</t>
  </si>
  <si>
    <t>The Tenderer may add to the list of method related items any other items related to the tenderers method of executing the works.</t>
  </si>
  <si>
    <t>7.      Method Related Charges</t>
  </si>
  <si>
    <t>The Bidder shall allow, within his rates, for all General items for which he will incur costs for, where no allowance has been made for such costs under the Preliminary and General Section of the Bills of Quantities.</t>
  </si>
  <si>
    <t>6.      Contractor’s Preliminary and General Costs</t>
  </si>
  <si>
    <t>Items identified in this bill have the words “include for” in the item descriptions.  The Contractor will include in his price for these items the labour, fittings, plant and ancillaries for the items mentioned, regardless if the included items require itemising under the CESMM3, Part II.</t>
  </si>
  <si>
    <t xml:space="preserve">Reference should be made to the Specification for the appropriate standards. The Bill of Quantities is not a Specification document and the descriptions there-in are not to be treated as such. </t>
  </si>
  <si>
    <t>5.      Item Descriptions</t>
  </si>
  <si>
    <t>Where unique item references have been indicated, the work has not been measured strictly in accordance with CESSM3 principles. The Tenderer is to include within his rates for the works as described and detailed within the Drawings and Specification.</t>
  </si>
  <si>
    <t>Unclassified items have been introduced for items not mentioned in the CESMM.</t>
  </si>
  <si>
    <t>4.      Unclassified Items</t>
  </si>
  <si>
    <t>d)    Paragraphs 6.3, 6.4 &amp; 6.5 are deleted.</t>
  </si>
  <si>
    <t>c)    Paragraph 6.1 is deleted and substituted by: “Rates and prices in UGX (Uganda Shillings) shall be inserted in the rate column of the Bill of Quantities”.</t>
  </si>
  <si>
    <t>                             iv.        Grand Summary</t>
  </si>
  <si>
    <t>                             iii.        Work items (grouped into Bill Nos. 3 - 9)</t>
  </si>
  <si>
    <t>                              ii.        General items including Dayworks and Provisions Sums (Bill Nos. 1 - 2)</t>
  </si>
  <si>
    <t>                               i.        Preamble</t>
  </si>
  <si>
    <t>b)    The sections of the Bill of Quantities in paragraph 5.2 have been rearranged to read as:</t>
  </si>
  <si>
    <t>a)    Paragraph 1.2 is deleted and substituted by: 1.2 ‘Conditions of Contract’ means the ‘Conditions of Contract as stated in the Bidding Document, which, has adopted the FIDIC Conditions of Contract;</t>
  </si>
  <si>
    <t>The standard method of measurement has clauses which for purposes of this project have been modified as itemized below:</t>
  </si>
  <si>
    <t>3.      Amendments to the CESMM 3rd Edition</t>
  </si>
  <si>
    <t>Reference should be made to this document for purposes of clarity and the Contractor is advised to retain a copy for purposes of reference.</t>
  </si>
  <si>
    <t>The method of measurement used for this Bill of Quantities is the Civil Engineering Standard Method of Measurement (CESMM3), 3rd Edition 1991, subject to the alterations and qualifications in this preamble.</t>
  </si>
  <si>
    <t>2.      Method of Measurement</t>
  </si>
  <si>
    <t>Attention is directed to the Form of Bid and the Appendix thereto, the Instructions to Bidders, Conditions of Contract, Specifications, the Drawings and Appendices are to be read in conjunction with these Bills of Quantities.</t>
  </si>
  <si>
    <t>1.      Document to be Read in Conjunction with the Bill</t>
  </si>
  <si>
    <t>PREAMBLE TO BILLS OF QUANTITIES</t>
  </si>
  <si>
    <t>BILL TOTAL TAKEN TO SUMMARY</t>
  </si>
  <si>
    <t>BROUGHT FORWARD FROM PAGE 3</t>
  </si>
  <si>
    <t>BROUGHT FORWARD FROM PAGE 2</t>
  </si>
  <si>
    <t>BROUGHT FORWARD FROM PAGE 1</t>
  </si>
  <si>
    <t>COLLECTION</t>
  </si>
  <si>
    <t>AMOUNT(Ushs)</t>
  </si>
  <si>
    <t>RATE(Ushs)</t>
  </si>
  <si>
    <t>QUANTITY</t>
  </si>
  <si>
    <t>UNIT</t>
  </si>
  <si>
    <t>ITEM NO.</t>
  </si>
  <si>
    <t>DESCRIPTION: General Items</t>
  </si>
  <si>
    <t>BILL NO. 1.0</t>
  </si>
  <si>
    <t>NYAMUGASANI WATER SUPPLY &amp; SANITATION SYSTEM</t>
  </si>
  <si>
    <t>MINISTRY OF WATER AND ENVIRONMENT</t>
  </si>
  <si>
    <t>PAGE TOTAL CARRIED TO SECTION COLLECTION SHEET</t>
  </si>
  <si>
    <t>%</t>
  </si>
  <si>
    <t>Add …….% for profit, administration, attendance upon, overheads, etc. for Items A321, 401 and 403 above</t>
  </si>
  <si>
    <t>PS</t>
  </si>
  <si>
    <t>Location and/or alteration of existing services</t>
  </si>
  <si>
    <t>A401</t>
  </si>
  <si>
    <t>Installation of 3 phase power connection at the water treatment plant site covering construction of 4km of overhead medium voltage lines on wood structures with all accessories, harware &amp; fittings, supply and installation of 33kV/415V step down transfomer testing and commissioning,etc</t>
  </si>
  <si>
    <t>A321</t>
  </si>
  <si>
    <t>Provisional Sums</t>
  </si>
  <si>
    <t>month</t>
  </si>
  <si>
    <t>Maintenance of site sign-boards untill the issue of the Taking-over Certificate</t>
  </si>
  <si>
    <t>A279.2</t>
  </si>
  <si>
    <t>nr</t>
  </si>
  <si>
    <t>Establishment &amp; removal of site sign-boards</t>
  </si>
  <si>
    <t>A279.1</t>
  </si>
  <si>
    <t>Temporaray Works</t>
  </si>
  <si>
    <t>Sum</t>
  </si>
  <si>
    <t>Water tightedness tests for water retaining structures</t>
  </si>
  <si>
    <t>A260.2</t>
  </si>
  <si>
    <t>km</t>
  </si>
  <si>
    <t>Pressure test and sterilisation of pipe lines</t>
  </si>
  <si>
    <t>A260.1</t>
  </si>
  <si>
    <t>Concrete works test cubes</t>
  </si>
  <si>
    <t>A250.1</t>
  </si>
  <si>
    <t>Tests</t>
  </si>
  <si>
    <t>Wk</t>
  </si>
  <si>
    <t>Use of Contractor's surveying equipment by the Engineer</t>
  </si>
  <si>
    <t>A233</t>
  </si>
  <si>
    <t>Month</t>
  </si>
  <si>
    <t>Provision of accomodation for 8 persons each comprising fully furnished, air conditioned, sound and weatherproofed lodging facilities complete with all electrical fittings, plumbing and sanitary systems clean. The lodging area shall comprise one complete furnished bedroom with laundry facilities and services, as well as bathroom with shower and toilet, fully equipped kitchen including cooker, fridge freezer, sink, work surfaces, storage, crockery and cutlery, dining room with table and two chairs, lounge complete with sofa, 2 armchairs, coffee table, television with satellite connection. Each accommodation shall be provided with 24 hour security, maid service and a backup generator capable of supporting all the above mentioned electrical equipment.</t>
  </si>
  <si>
    <t>A214.1</t>
  </si>
  <si>
    <t xml:space="preserve">Maintenance of offices </t>
  </si>
  <si>
    <t>A211.2</t>
  </si>
  <si>
    <t>Establishment and removal of fully furnished, air conditioned, sound and weatherproof site office complete with all electrical fittings, plumbing and sanitary systems clean and provided with windows to give a sufficient supply of natural light to the satisfaction of the Engineer. Office to accomodate 8no persons</t>
  </si>
  <si>
    <t>A211.1</t>
  </si>
  <si>
    <t>Site Offices and Housing</t>
  </si>
  <si>
    <t>Specified Requirements</t>
  </si>
  <si>
    <t>Item</t>
  </si>
  <si>
    <t>Compliance with other stated construction statutes and regulatory requirements</t>
  </si>
  <si>
    <t>A130.3</t>
  </si>
  <si>
    <t>Other Insurances - Specify</t>
  </si>
  <si>
    <t>A130.2</t>
  </si>
  <si>
    <t>Third Party Insurance in accordance with Clause 23.1</t>
  </si>
  <si>
    <t>A130.1</t>
  </si>
  <si>
    <t>Insurance of the Works, plant and materials against loss or damage in accordance with Clause 20.1</t>
  </si>
  <si>
    <t>A120</t>
  </si>
  <si>
    <t>Advance Payment Guarantee in accordance with Clause 60.1</t>
  </si>
  <si>
    <t>A110.2</t>
  </si>
  <si>
    <t>Performance Security Guarantee in accordance with Clause 10.1</t>
  </si>
  <si>
    <t>A110.1</t>
  </si>
  <si>
    <t>Contractual Requirements</t>
  </si>
  <si>
    <t>DESCRIPTION: GENERAL ITEMS</t>
  </si>
  <si>
    <t>DESCRIPTION: Day Works</t>
  </si>
  <si>
    <t>BILL NO. 2.0</t>
  </si>
  <si>
    <t>hr</t>
  </si>
  <si>
    <t xml:space="preserve">     (2)  power operated.</t>
  </si>
  <si>
    <t xml:space="preserve">     (1)  hand operated</t>
  </si>
  <si>
    <t>shearing:-</t>
  </si>
  <si>
    <t>A410.49</t>
  </si>
  <si>
    <t xml:space="preserve">     (2) power operated.</t>
  </si>
  <si>
    <t xml:space="preserve">     (1) hand operated.</t>
  </si>
  <si>
    <t>bending:-</t>
  </si>
  <si>
    <t>A410.48</t>
  </si>
  <si>
    <t>Bar bending and shearing machines:</t>
  </si>
  <si>
    <t>shutter type</t>
  </si>
  <si>
    <t>A410.47</t>
  </si>
  <si>
    <t xml:space="preserve">poker type, 50 mm </t>
  </si>
  <si>
    <t>A410.46</t>
  </si>
  <si>
    <t>Concrete vibrator, pneumatic with hoses:</t>
  </si>
  <si>
    <t>4001 capacity.</t>
  </si>
  <si>
    <t>A410.45</t>
  </si>
  <si>
    <t>3001 capacity.</t>
  </si>
  <si>
    <t>A410.44</t>
  </si>
  <si>
    <t>Concrete mixers with weigh batchers and loading hoppers:</t>
  </si>
  <si>
    <t>vibratory, self, propelled, 1500 kg.</t>
  </si>
  <si>
    <t>A410.43</t>
  </si>
  <si>
    <t xml:space="preserve"> manual, 250 kg</t>
  </si>
  <si>
    <t>A410.42</t>
  </si>
  <si>
    <t>Rollers:</t>
  </si>
  <si>
    <t xml:space="preserve">    (iii)  250 kw.</t>
  </si>
  <si>
    <t xml:space="preserve">    (ii)  200 kw</t>
  </si>
  <si>
    <t xml:space="preserve">    (i)  150 kw.</t>
  </si>
  <si>
    <t>tracked including bull and angle dozer with ripper:</t>
  </si>
  <si>
    <t>A410.41</t>
  </si>
  <si>
    <t>rubber tyred with trailer, 75 kw.</t>
  </si>
  <si>
    <t>A410.40</t>
  </si>
  <si>
    <t>Tractors:</t>
  </si>
  <si>
    <r>
      <t>1.0m</t>
    </r>
    <r>
      <rPr>
        <vertAlign val="superscript"/>
        <sz val="8"/>
        <rFont val="Arial"/>
        <family val="2"/>
      </rPr>
      <t xml:space="preserve">3 </t>
    </r>
    <r>
      <rPr>
        <sz val="8"/>
        <rFont val="Arial"/>
        <family val="2"/>
      </rPr>
      <t>bucket.</t>
    </r>
  </si>
  <si>
    <t>A410.39</t>
  </si>
  <si>
    <r>
      <t>0.5m</t>
    </r>
    <r>
      <rPr>
        <vertAlign val="superscript"/>
        <sz val="8"/>
        <rFont val="Arial"/>
        <family val="2"/>
      </rPr>
      <t>3</t>
    </r>
    <r>
      <rPr>
        <sz val="8"/>
        <rFont val="Arial"/>
        <family val="2"/>
      </rPr>
      <t xml:space="preserve"> bucket.</t>
    </r>
  </si>
  <si>
    <t>A410.38</t>
  </si>
  <si>
    <r>
      <t>0.25 m</t>
    </r>
    <r>
      <rPr>
        <vertAlign val="superscript"/>
        <sz val="8"/>
        <rFont val="Arial"/>
        <family val="2"/>
      </rPr>
      <t>3</t>
    </r>
    <r>
      <rPr>
        <sz val="8"/>
        <rFont val="Arial"/>
        <family val="2"/>
      </rPr>
      <t xml:space="preserve"> bucket.</t>
    </r>
  </si>
  <si>
    <t>A410.37</t>
  </si>
  <si>
    <t>Excavation, face shovel or dragline:</t>
  </si>
  <si>
    <t>A410.36</t>
  </si>
  <si>
    <t>5,0001 capacity.</t>
  </si>
  <si>
    <t>A410.35</t>
  </si>
  <si>
    <t>2,5001  capacity.</t>
  </si>
  <si>
    <t>A410.34</t>
  </si>
  <si>
    <t xml:space="preserve"> Water tankers with pump and hoses:</t>
  </si>
  <si>
    <t>10t capacity</t>
  </si>
  <si>
    <t>A410.33</t>
  </si>
  <si>
    <t>5t capacity</t>
  </si>
  <si>
    <t>A410.32</t>
  </si>
  <si>
    <t>Tipping :</t>
  </si>
  <si>
    <t>Flat-10t capacity</t>
  </si>
  <si>
    <t>A410.31</t>
  </si>
  <si>
    <t>Flat-5t capacity</t>
  </si>
  <si>
    <t>A410.30</t>
  </si>
  <si>
    <t xml:space="preserve">Road vehicles:Lorries: </t>
  </si>
  <si>
    <t>Road vehicles:Pick-up,1 1/2t.</t>
  </si>
  <si>
    <t>A410.29</t>
  </si>
  <si>
    <t>Contractors Equipment</t>
  </si>
  <si>
    <t>m³</t>
  </si>
  <si>
    <t>Topsoil delivered to site</t>
  </si>
  <si>
    <t>A410.28</t>
  </si>
  <si>
    <t>Hardcore filling</t>
  </si>
  <si>
    <t>A410.27</t>
  </si>
  <si>
    <t>m²</t>
  </si>
  <si>
    <t>Steel reinforcement fabric S reference:A252</t>
  </si>
  <si>
    <t>A410.26</t>
  </si>
  <si>
    <t>Steel reinforcement fabric S reference:A193</t>
  </si>
  <si>
    <t>A410.25</t>
  </si>
  <si>
    <t>kg</t>
  </si>
  <si>
    <t>20-25 mm dia.</t>
  </si>
  <si>
    <t>A410.24</t>
  </si>
  <si>
    <t>High yield steel reinforcement:-</t>
  </si>
  <si>
    <t>12-16 mm dia.</t>
  </si>
  <si>
    <t>A410.23</t>
  </si>
  <si>
    <t>8-10 mm dia</t>
  </si>
  <si>
    <t>A410.22</t>
  </si>
  <si>
    <t>A410.21</t>
  </si>
  <si>
    <t>Timber wrot.</t>
  </si>
  <si>
    <t>A410.20</t>
  </si>
  <si>
    <t>Timber, sawn.</t>
  </si>
  <si>
    <t>A410.19</t>
  </si>
  <si>
    <t>Hydrated lime for building 150 mm thick.</t>
  </si>
  <si>
    <t>A410.18</t>
  </si>
  <si>
    <t>Hollow clay partition blocks for building 150 mm thick.</t>
  </si>
  <si>
    <t>A410.17</t>
  </si>
  <si>
    <t>Concrete blocks for building, 150 mm thick.</t>
  </si>
  <si>
    <t>A410.16</t>
  </si>
  <si>
    <t>Concrete blocks for building, 225 mm for building,150 mm thick</t>
  </si>
  <si>
    <t>A410.15</t>
  </si>
  <si>
    <t>Bricks for building.</t>
  </si>
  <si>
    <t>A410.14</t>
  </si>
  <si>
    <t>Sand for plaster</t>
  </si>
  <si>
    <t>A410.13</t>
  </si>
  <si>
    <t>Sand for building</t>
  </si>
  <si>
    <t>A410.12</t>
  </si>
  <si>
    <t>l</t>
  </si>
  <si>
    <t>Water for concrete</t>
  </si>
  <si>
    <t>A410.11</t>
  </si>
  <si>
    <t>Fine aggregate for concrete.</t>
  </si>
  <si>
    <t>A410.10</t>
  </si>
  <si>
    <t>Coarse aggregate for concrete.</t>
  </si>
  <si>
    <t>A410.9</t>
  </si>
  <si>
    <t>t</t>
  </si>
  <si>
    <t>Ordinary Portland Cement in 50 kg bags</t>
  </si>
  <si>
    <t>A410.8</t>
  </si>
  <si>
    <t>Materials</t>
  </si>
  <si>
    <t>Operator for heavy equipment</t>
  </si>
  <si>
    <t>A410.7</t>
  </si>
  <si>
    <t>Driver for heavy vehicle</t>
  </si>
  <si>
    <t>A410.6</t>
  </si>
  <si>
    <t>Driver for light vehicle</t>
  </si>
  <si>
    <t>A410.5</t>
  </si>
  <si>
    <t>Unskilled</t>
  </si>
  <si>
    <t>A410.4</t>
  </si>
  <si>
    <t>Semi-skilled</t>
  </si>
  <si>
    <t>A410.3</t>
  </si>
  <si>
    <t>Artisan</t>
  </si>
  <si>
    <t>A410.2</t>
  </si>
  <si>
    <t>Working ganger</t>
  </si>
  <si>
    <t>A410.1</t>
  </si>
  <si>
    <t>Labour</t>
  </si>
  <si>
    <t>DESCRIPTION: DAY WORKS</t>
  </si>
  <si>
    <t>DESCRIPTION: RIVER NYAMURUSHEGE INTAKE</t>
  </si>
  <si>
    <t>BILL NO. 3.2</t>
  </si>
  <si>
    <t>Provide and fix a sluice gate valve as per drawing 5116042-DWG-01601</t>
  </si>
  <si>
    <t>Ditto Item above but for fine screen</t>
  </si>
  <si>
    <t>Provide and place as directed as per drawing 5116042-DWG-01601 coarse screen</t>
  </si>
  <si>
    <t>INTAKE SCREENS AND SLUICE GATE VALVE</t>
  </si>
  <si>
    <t>LS</t>
  </si>
  <si>
    <t>TEMPORARY WORKS</t>
  </si>
  <si>
    <t>Construction of access road to intake structure as per drawing 5116042-DWG-01601</t>
  </si>
  <si>
    <t>SITE ACCESS</t>
  </si>
  <si>
    <t>Provide and fix hinged and lockable steel grilled gate 2m wide with frame made of 75mm class ‘B” pipes embedded in concrete as shall be directed</t>
  </si>
  <si>
    <t>m</t>
  </si>
  <si>
    <t>Construct perimeter fence approximately using 2.4m high chain link G10 complete with G12.5 x6  strand galvanised barbed wire fencing coated with rubber sheath with 100x125 crancked precast concrete posts at 3.0 m centers embedded in mass concrete 0.6m deep and 0.3m diameter strutted at all corners and centers of straight lines</t>
  </si>
  <si>
    <t>FENCING</t>
  </si>
  <si>
    <t>CLASS X: MISCELLANEOUS WORK</t>
  </si>
  <si>
    <t>3000mm x 3000mm x 500mm thick reinforced  concrete C25/20 chamber cast insitu with coarse screen on 3 No. 450 mm inlet pipes frame</t>
  </si>
  <si>
    <t>Rate to include supplying and fixing components using welded connections. To be delivered to site with red oxide dipped finish , otherwise rate should include for applying red oxide on site.</t>
  </si>
  <si>
    <t>CLASS N: MISCELLANEOUS METAL WORK</t>
  </si>
  <si>
    <t>Gate valve chamber in rubble natural stones sourced from site and sourounding; depth not exceeding; 1.5 m</t>
  </si>
  <si>
    <t>Note:- Items for work in this class shall include:-
- Excavation, preparation of surfaces, disposal of excavated material, shoring sides of excavation, backfilling and removal of redundant services.
- Concrete, reinforcement, formwork, joints and finishes.
- Tips for disposal of excavated material or debris to be identified by the Contractor in liaison with the Local Authority.</t>
  </si>
  <si>
    <t>Chambers, ducts, culverts, crossings, thrust and anchor blocks, reinstatement and others as listed and specified in drawings.</t>
  </si>
  <si>
    <t>CLASS K: PIPE WORK - CHAMBERS AND PIPE WORK ANCILLARIES</t>
  </si>
  <si>
    <t>Gate valves; hand operated; DN 200 mm</t>
  </si>
  <si>
    <t>Valves</t>
  </si>
  <si>
    <t>straight specials; DN 200 mm, outlet strainer</t>
  </si>
  <si>
    <t>straight specials; DN 200 mm, nipples</t>
  </si>
  <si>
    <t>Adapters; DN 200 mm, Flange sets;</t>
  </si>
  <si>
    <t>Bends, DN 200 mm</t>
  </si>
  <si>
    <t>Galvanised Steel fittings</t>
  </si>
  <si>
    <t>Provision, Laying and Jointing</t>
  </si>
  <si>
    <t>CLASS J: PIPE WORK - FITTINGS AND VALVES</t>
  </si>
  <si>
    <t xml:space="preserve">DN 450 with paddle flange cast in concrete </t>
  </si>
  <si>
    <t>Galvanized Steel pipes, Class B</t>
  </si>
  <si>
    <t xml:space="preserve">Supply and Transport to site. Transport from site store, lay and joint pipes in trench, include for excavation, preparation of surfaces, disposal of excavated material, shoring sides of excavation and backfilling. </t>
  </si>
  <si>
    <t>CLASS I: PIPE WORK - PIPES</t>
  </si>
  <si>
    <t>area; not exxeeding 1 m2; mass; not exceeding 250 kg</t>
  </si>
  <si>
    <t>cover slabs to inlet and valve chamber</t>
  </si>
  <si>
    <t>Includes manufacture, erection, jointing and fixing</t>
  </si>
  <si>
    <t>CLASS H:  PRECAST CONCRETE</t>
  </si>
  <si>
    <t>m2</t>
  </si>
  <si>
    <t>A142 welded wire mess to valve chamber precast concrete cover</t>
  </si>
  <si>
    <t>Nominal size; 25 mm (dowels grouted in 75 mm dia. Holes x 1000 mm deep in formation bedrock). Rate to include drilling and grouting (1:2 (cement:sand) grout)</t>
  </si>
  <si>
    <t>Nominal size, 32 mm</t>
  </si>
  <si>
    <t>Nomminal size, 25 mm</t>
  </si>
  <si>
    <t>Nominal size; 20 mm</t>
  </si>
  <si>
    <t>Nominal size; 16 mm</t>
  </si>
  <si>
    <t>Deformed high yield steel bars to BS4449</t>
  </si>
  <si>
    <t>Rate to include for supplying, cutting, bending, supporting, tying and securing reinforcement as per the drawings</t>
  </si>
  <si>
    <t>Reinforcement</t>
  </si>
  <si>
    <t>AMOUNT (Ushs)</t>
  </si>
  <si>
    <t>RATE (Ushs)</t>
  </si>
  <si>
    <t>intake chamber walls, width 0.4 - 1.22 m</t>
  </si>
  <si>
    <t>Weir / dam walls, width 0.4 - 1.22 m</t>
  </si>
  <si>
    <t>Plane Vertical</t>
  </si>
  <si>
    <t>Formwork : Fair Finish</t>
  </si>
  <si>
    <t>CLASS G:  CONCRETE ANCILLARIES</t>
  </si>
  <si>
    <t>m3</t>
  </si>
  <si>
    <t>Placing of Concrete</t>
  </si>
  <si>
    <t>Standard mix; Grade C15</t>
  </si>
  <si>
    <t>Standard mix; Grade C25</t>
  </si>
  <si>
    <t>C25 mix = 1: 1.5: 3, C20 mix = 1: 2: 4  , C15 mix= 1: 3 : 6</t>
  </si>
  <si>
    <t>Provide materials and mix concrete to the specified class; cement to BS 12 or BS 146</t>
  </si>
  <si>
    <t>Provision of Concrete (including placing / compaction)</t>
  </si>
  <si>
    <t>CLASS F : IN SITU CONCRETE</t>
  </si>
  <si>
    <t>CLASS C : GEOTECHNICAL AND OTHER SPECIALIST SERVICES</t>
  </si>
  <si>
    <t>Filling to structures in imported  rock</t>
  </si>
  <si>
    <t>Filling to structures in imported natural material other than rock</t>
  </si>
  <si>
    <t>imported rock rip-rap for river training around intake chambers as shown on drawing.</t>
  </si>
  <si>
    <t>3.8</t>
  </si>
  <si>
    <t>Selected excavated rock rip-rap for river training around intake chambers as shown on drawing.</t>
  </si>
  <si>
    <t>3.7</t>
  </si>
  <si>
    <t xml:space="preserve">Filling to completed structures including compaction as specified. </t>
  </si>
  <si>
    <t>FILLING</t>
  </si>
  <si>
    <t xml:space="preserve">Disposal of Excavated Material; Approved material shall be retained for back filling and unsuitable material shall be disposed 50m away from site  </t>
  </si>
  <si>
    <t>3.6</t>
  </si>
  <si>
    <t>Excavation Ancillaries (provisional)</t>
  </si>
  <si>
    <r>
      <t>M</t>
    </r>
    <r>
      <rPr>
        <vertAlign val="superscript"/>
        <sz val="8"/>
        <rFont val="Arial"/>
        <family val="2"/>
      </rPr>
      <t>3</t>
    </r>
  </si>
  <si>
    <t>E334</t>
  </si>
  <si>
    <t>Excavation in rock material, commencing surface is the existing bed</t>
  </si>
  <si>
    <t>Material other than topsoil, rock or artificial hard material; depth of over 0.5m.</t>
  </si>
  <si>
    <t>E313</t>
  </si>
  <si>
    <t>Material other than topsoil, rock or artificial hard material; maximum depth 0.25 - 0.5 m.</t>
  </si>
  <si>
    <t>E312</t>
  </si>
  <si>
    <t>M2</t>
  </si>
  <si>
    <t>Excavate over site to remove topsoil ; maximum depth  0.25 m.</t>
  </si>
  <si>
    <t>E311</t>
  </si>
  <si>
    <t>Setting out the works, allow for taking levels and preparation of ground profile as per the drawings provided or as directed on site</t>
  </si>
  <si>
    <t>Excavation in bulk to general formation level n.e 2m</t>
  </si>
  <si>
    <t xml:space="preserve">Excavation shall include for strutting, shuttering, stabilising excavated surfaces and keeping excavations free of water by bailing out, pumping or other means and preparation of the excavated surfaces (excluding disposal of excavated material) </t>
  </si>
  <si>
    <t xml:space="preserve">CLASS E : EARTHWORKS </t>
  </si>
  <si>
    <t>General site clearance to remove overgrowth</t>
  </si>
  <si>
    <t>D100</t>
  </si>
  <si>
    <t>CLASS D : SITE CLEARANCE</t>
  </si>
  <si>
    <t>The relevant drawings are 5116042-DWG-01600, 5116042-DWG-01601, 5116042-DWG-01602 and  5116042-DWG-01603 including references made there- in to other drawings</t>
  </si>
  <si>
    <t>Preamble:</t>
  </si>
  <si>
    <t>BROUGHT FORWARD FROM PAGE 4</t>
  </si>
  <si>
    <t>DESCRIPTION: R. NYAMURUSHEGE RAW WATER MAIN</t>
  </si>
  <si>
    <t>BILL NO. 4.2</t>
  </si>
  <si>
    <t>Diameter not exceeding  600 mm ND</t>
  </si>
  <si>
    <t>L833</t>
  </si>
  <si>
    <t>Reinforced concrete pipe supports height       1.5-2m for the following pipe sizes</t>
  </si>
  <si>
    <t>Isolated Pipe Supports</t>
  </si>
  <si>
    <t>L733</t>
  </si>
  <si>
    <t>Mass concrete grade C15 thrust blocks for pipes and fittings, volume  0.2-0.5 m³ ,for the following pipe sizes</t>
  </si>
  <si>
    <t>Thrust Blocks</t>
  </si>
  <si>
    <t>L543</t>
  </si>
  <si>
    <t>Pipe surrounds, of mass concrete, for the following pipe sizes</t>
  </si>
  <si>
    <t>L523</t>
  </si>
  <si>
    <t>Pipe surrounds, of selected excavated granular material,  for the following pipe sizes</t>
  </si>
  <si>
    <t>L513</t>
  </si>
  <si>
    <t>Pipe surrounds, of sand, for the following pipe sizes</t>
  </si>
  <si>
    <t>Extras to Excavation and Backfilling</t>
  </si>
  <si>
    <t>SUPPORTS AND PROTECTION, ANCILLARIES TO LAYING AND EXCAVATION</t>
  </si>
  <si>
    <t>Depth 1.5-2.0 m</t>
  </si>
  <si>
    <t>K111.2</t>
  </si>
  <si>
    <t>Manholes constructed in blockwork, complete  for air valves including the associated fittings and pipework and of the following depth</t>
  </si>
  <si>
    <t>Man holes</t>
  </si>
  <si>
    <t>MANHOLES AND PIPEWORK ANCILLARIES</t>
  </si>
  <si>
    <t>250 mm ND</t>
  </si>
  <si>
    <t>J863</t>
  </si>
  <si>
    <t>Flanged CI double orifice air relief valve, 250 mm ND, as specified ,flanges to ISO 2441, PN 16, complete with all pipework and fittings for installation steel pipes of the following sizes.</t>
  </si>
  <si>
    <t>Air Valves</t>
  </si>
  <si>
    <t>J353</t>
  </si>
  <si>
    <t>Flange adaptors of Viking Johnson maxi type, to fit plastic pipes,  to ISO 2441, flanges to ISO 2441, all to PN 16, and of the following sizes</t>
  </si>
  <si>
    <t>Adaptors</t>
  </si>
  <si>
    <t>J313.4</t>
  </si>
  <si>
    <t>J313.3</t>
  </si>
  <si>
    <t>J313.2</t>
  </si>
  <si>
    <t>J313.1</t>
  </si>
  <si>
    <t>Bends</t>
  </si>
  <si>
    <t>Iron or Steel Pipe Fittings</t>
  </si>
  <si>
    <t>PIPEWORK-FITTINGS AND VALVES</t>
  </si>
  <si>
    <t>Depth not exceeding 1.5m</t>
  </si>
  <si>
    <t>I332</t>
  </si>
  <si>
    <t>Steel pipes with spigot and socket type flexible joints all  to BS 4772 and to PN 25, 250 mm ND,  laid in trenches to the following depths</t>
  </si>
  <si>
    <t>Steel pipes with spigot and socket type flexible joints all  to BS 4772 and to PN 25, 250 mm ND not laid in trenches</t>
  </si>
  <si>
    <t>I331</t>
  </si>
  <si>
    <t>Iron Pipes</t>
  </si>
  <si>
    <t>Diameter 500 mm -1 m</t>
  </si>
  <si>
    <t>D320</t>
  </si>
  <si>
    <t>Diameter 150-500 mm</t>
  </si>
  <si>
    <t>D310</t>
  </si>
  <si>
    <t>Remove and dispose of stumps of the following diameter; include for grabbing up the roots and backfilling the hole left with top soil</t>
  </si>
  <si>
    <t>Stumps</t>
  </si>
  <si>
    <t>Girth 500 mm-1 m</t>
  </si>
  <si>
    <t>D210</t>
  </si>
  <si>
    <t>Cut and dispose of trees of the following girth, include removal of stump and backfilling the hole left with top soil</t>
  </si>
  <si>
    <t>Trees</t>
  </si>
  <si>
    <t>Ha</t>
  </si>
  <si>
    <t>General Site Clearance</t>
  </si>
  <si>
    <t>The relevant drawings are 5116042-DWG-01610 including references made there- in to other drawings</t>
  </si>
  <si>
    <t>600x600 rectangular stainless steel weir plate with 400x400 orifice</t>
  </si>
  <si>
    <t xml:space="preserve">Flanged short body gate valve DN100 PN10 with non raising extension spindle length 2m and a hand wheel and DN100 UPVC for cover </t>
  </si>
  <si>
    <t>Dismantling piece DN50 PN 10</t>
  </si>
  <si>
    <r>
      <t>D/flanged GS 90</t>
    </r>
    <r>
      <rPr>
        <vertAlign val="superscript"/>
        <sz val="8"/>
        <rFont val="Arial"/>
        <family val="2"/>
      </rPr>
      <t>0</t>
    </r>
    <r>
      <rPr>
        <sz val="8"/>
        <rFont val="Arial"/>
        <family val="2"/>
      </rPr>
      <t xml:space="preserve"> Bend DN 50 PN10</t>
    </r>
  </si>
  <si>
    <r>
      <t>S/Flanged GS pipe DN 50 welded S/Flanged 90</t>
    </r>
    <r>
      <rPr>
        <vertAlign val="superscript"/>
        <sz val="8"/>
        <rFont val="Arial"/>
        <family val="2"/>
      </rPr>
      <t>0</t>
    </r>
    <r>
      <rPr>
        <sz val="8"/>
        <rFont val="Arial"/>
        <family val="2"/>
      </rPr>
      <t xml:space="preserve"> bend</t>
    </r>
  </si>
  <si>
    <t>S/Flanged GS pipe with puddle DN 50 length 400mm</t>
  </si>
  <si>
    <t>Supply, delivery ,complete installation, testing and commissioning of the following :</t>
  </si>
  <si>
    <t>Pipework</t>
  </si>
  <si>
    <t>V-notch 950x700x6mm thick G.S plate beveling and fixing</t>
  </si>
  <si>
    <t>N132</t>
  </si>
  <si>
    <t>All steelwork to be completely cleaned by acid dipping prior to galvanising</t>
  </si>
  <si>
    <t>Allow for leak proof testing of Flocculation Basin &amp; flocculated water channel as specified</t>
  </si>
  <si>
    <t>Leak proof testing</t>
  </si>
  <si>
    <t>200 mm wide expansive super-cast water foil PVC or similar approved waterstop in construction joints in walls (Provisional)</t>
  </si>
  <si>
    <t>G815</t>
  </si>
  <si>
    <t>Provide and install the following waterstops in construction joints including all surface treatment, formwork, forming of rebate and sealing of rebate with polysulphide sealant all as per Drawings and Specification</t>
  </si>
  <si>
    <t>Construction Joints</t>
  </si>
  <si>
    <t>16 mm diameter</t>
  </si>
  <si>
    <t>G526</t>
  </si>
  <si>
    <t>12 mm diameter</t>
  </si>
  <si>
    <t>G525</t>
  </si>
  <si>
    <t xml:space="preserve">  10 mm diameter</t>
  </si>
  <si>
    <t>G524</t>
  </si>
  <si>
    <t xml:space="preserve">  8 mm diameter</t>
  </si>
  <si>
    <t>G523</t>
  </si>
  <si>
    <t>Provide and fix high tensile steel reinforcement to SRN 127 including cutting, bending, propping, with spacers and tying as specified</t>
  </si>
  <si>
    <r>
      <t>m</t>
    </r>
    <r>
      <rPr>
        <vertAlign val="superscript"/>
        <sz val="8"/>
        <rFont val="Arial"/>
        <family val="2"/>
      </rPr>
      <t>2</t>
    </r>
  </si>
  <si>
    <t>Vertical sides of the column and Beams</t>
  </si>
  <si>
    <t>G244</t>
  </si>
  <si>
    <t xml:space="preserve">Sides of walls, height n.e. 1m - including channel and baffle walls </t>
  </si>
  <si>
    <t>G245</t>
  </si>
  <si>
    <t>(ii)  Vertical Formwork - Class F3 Finish</t>
  </si>
  <si>
    <t>Sides of  250mm Base Slab</t>
  </si>
  <si>
    <t>G243</t>
  </si>
  <si>
    <t>(i)  Vertical Formwork - Class F1 Finish</t>
  </si>
  <si>
    <t>Provide and fix shuttering including propping, strutting and striking all as specified</t>
  </si>
  <si>
    <t>Formwork</t>
  </si>
  <si>
    <t>CLASS G: CONCRETE ANCILLARIES</t>
  </si>
  <si>
    <r>
      <t>m</t>
    </r>
    <r>
      <rPr>
        <vertAlign val="superscript"/>
        <sz val="8"/>
        <rFont val="Arial"/>
        <family val="2"/>
      </rPr>
      <t>3</t>
    </r>
  </si>
  <si>
    <t>Beams</t>
  </si>
  <si>
    <t>F665</t>
  </si>
  <si>
    <t>Columns</t>
  </si>
  <si>
    <t>F655</t>
  </si>
  <si>
    <t>Baffle walls</t>
  </si>
  <si>
    <t>F642</t>
  </si>
  <si>
    <t xml:space="preserve">Walls  - internal and external </t>
  </si>
  <si>
    <t>F68</t>
  </si>
  <si>
    <t>Base Slab - flocculation basin</t>
  </si>
  <si>
    <t>F622</t>
  </si>
  <si>
    <t>Vibrated, Reinforced Concrete Class 37/30</t>
  </si>
  <si>
    <t>Plain concrete Class 15/20 in 75mm blinding layer under base slab of Flocculation Basin and under bases of columns.</t>
  </si>
  <si>
    <t>F233</t>
  </si>
  <si>
    <t>Mass Concrete Class 15/20mm :-</t>
  </si>
  <si>
    <t>CLASS F: INSITU CONCRETE:</t>
  </si>
  <si>
    <t>Provide approved hard-core and compact in layers of 200mm, blinded with final material 25mm thick in fill area only</t>
  </si>
  <si>
    <t>E637</t>
  </si>
  <si>
    <t>Transport approved excavated material from site and use as fill and compact in 200mm layers as specified on site as and when directed by the Engineer.  Compaction tests to be done and rates to include for this</t>
  </si>
  <si>
    <t>E634</t>
  </si>
  <si>
    <t xml:space="preserve">  </t>
  </si>
  <si>
    <t>Filling</t>
  </si>
  <si>
    <t>Trim surfaces to receive blinding concrete</t>
  </si>
  <si>
    <t>E512</t>
  </si>
  <si>
    <t>Excavation Ancillaries</t>
  </si>
  <si>
    <t>Ditto - for excavation in rock Class 'C', blasting not permitted (Provisional)</t>
  </si>
  <si>
    <t>E435</t>
  </si>
  <si>
    <t>Ditto - for excavation in rock Class 'B', blasting not permitted (Provisional)</t>
  </si>
  <si>
    <t>Extra over excavation in rock Class 'A', blasting not permitted (Provisional)</t>
  </si>
  <si>
    <t>Ditto - but maximum depth exceeding 2.0 m</t>
  </si>
  <si>
    <t>E425</t>
  </si>
  <si>
    <t>Ditto - but maximum depth 1.0 m to 2.0 m</t>
  </si>
  <si>
    <t>E424</t>
  </si>
  <si>
    <t>Excavate for flocculator foundations Maximum depth n.e. 1.0 m</t>
  </si>
  <si>
    <t>E423</t>
  </si>
  <si>
    <t xml:space="preserve"> </t>
  </si>
  <si>
    <t>Excavate 200mm top soil and dispose</t>
  </si>
  <si>
    <t>E411</t>
  </si>
  <si>
    <t>The rates shall include for all strutting, shuttering, stabilising the excavation faces and keeping the excavation free of water by pumping, bailing or other means</t>
  </si>
  <si>
    <t>Excavations</t>
  </si>
  <si>
    <t xml:space="preserve">CLASS E: EARTHWORKS </t>
  </si>
  <si>
    <t>DESCRIPTION: CASCADE AERATOR, INLET CHAMBER AND FLOCCULATION UNITS (2NO.)</t>
  </si>
  <si>
    <t>UGX</t>
  </si>
  <si>
    <t xml:space="preserve">BILL NO. 5.1 </t>
  </si>
  <si>
    <t>Hand-rail pipe and fittings including 900 mm high level balustrades</t>
  </si>
  <si>
    <t>V48</t>
  </si>
  <si>
    <t>Provide, prepare and apply one coat mordant solution, one undercoat and two coats gloss enamel paint on galvanised metal work externally on:</t>
  </si>
  <si>
    <t xml:space="preserve">PAINTING </t>
  </si>
  <si>
    <t>6 mm thick, 5 m long 300x400 mm aluminium collecting  troughs with V-notches including fixing</t>
  </si>
  <si>
    <t>40mm Galvanised mild steel tubular balustrades guardrails all framed and welded together, including all necessary labours and fittings on tubing:</t>
  </si>
  <si>
    <t>N164</t>
  </si>
  <si>
    <t>1500 x 1000 grating cover to allow access to  flocculated water channels</t>
  </si>
  <si>
    <t>N13</t>
  </si>
  <si>
    <t>MISCELLANEOUS METAL WORK</t>
  </si>
  <si>
    <t>Provide and instal Class D uPVC pipes 150 mm diameter, 13 m long to baffle tray</t>
  </si>
  <si>
    <t>I511</t>
  </si>
  <si>
    <t>Baffle Tray Inlet Pipes</t>
  </si>
  <si>
    <t>PIPEWORK</t>
  </si>
  <si>
    <t xml:space="preserve">Allow for leak proof testing of the inlet channel to sedimentation, sedimentation tank and clear water channel </t>
  </si>
  <si>
    <t>200 mm wide expansive super-cast water foil PVC or similar approved waterstop in construction joints in walls</t>
  </si>
  <si>
    <t>G652</t>
  </si>
  <si>
    <t xml:space="preserve">Provide Class UF3 Finish for top of base slab and internal walls of sedimentation units </t>
  </si>
  <si>
    <t>Concrete Surface Finish</t>
  </si>
  <si>
    <t xml:space="preserve">  20 mm diameter</t>
  </si>
  <si>
    <t xml:space="preserve">  16 mm diameter</t>
  </si>
  <si>
    <t xml:space="preserve">  12 mm diameter</t>
  </si>
  <si>
    <t>Provide and fix high tensile steel reinforcement to SRN 127 including cutting, bending, propping with spacers and tying as specified</t>
  </si>
  <si>
    <t>Soffit of walkways  and platform</t>
  </si>
  <si>
    <t>G215</t>
  </si>
  <si>
    <t>Soffit of inlet channels</t>
  </si>
  <si>
    <t>(iv)  Horizontal Formwork - Class F3 Finish</t>
  </si>
  <si>
    <t>Walls of inlet channels and scum board</t>
  </si>
  <si>
    <t>Internal and external of sedimentation tank</t>
  </si>
  <si>
    <t>(iii)  Vertical Formwork - Class F3 Finish</t>
  </si>
  <si>
    <t>Sides of 150 mm Base Slab - Sedimentation Channel</t>
  </si>
  <si>
    <t>G242</t>
  </si>
  <si>
    <t>Sides of 300 mm Base Slab - Sedimentation Tanks</t>
  </si>
  <si>
    <t>(i)   Vertical Formwork - Class F1 Finish</t>
  </si>
  <si>
    <t>Provide and fix shuttering including propping, strutting and striking all as specified, including for boxing out openings</t>
  </si>
  <si>
    <t>Walkways and platform</t>
  </si>
  <si>
    <t>Walls - Sedimentation Tank</t>
  </si>
  <si>
    <t>Inlet Channel - Flocculated water channels, baffle tray and scum board</t>
  </si>
  <si>
    <t xml:space="preserve">Base concrete </t>
  </si>
  <si>
    <t>Vibrated, Reinforced concrete Class 37/30</t>
  </si>
  <si>
    <t>Plain concrete Class 15/20 in 75 mm blinding layer under base slab of sedimentation tanks</t>
  </si>
  <si>
    <t>Provide, mix and place concrete as directed</t>
  </si>
  <si>
    <t xml:space="preserve">Transport approved excavated material from site and use as fill and compact in 200mm layers as specified on site as and when directed by the Engineer. </t>
  </si>
  <si>
    <t>Ditto- for excavation in rock Class 'C', blasting not permitted (Provisional)</t>
  </si>
  <si>
    <t>Ditto- for excavation in rock Class 'B', blasting not permitted (Provisional)</t>
  </si>
  <si>
    <t>-Ditto- but maximum depth 1.0 m to 2.0 m</t>
  </si>
  <si>
    <t>Excavation for base of sedimentation tank maximum depth  1.0 m</t>
  </si>
  <si>
    <t>The rates shall include for all strutting, shuttering, stabilising the excavation faces, and keeping the excavation free of water by pumping, bailing or other means</t>
  </si>
  <si>
    <t>E4</t>
  </si>
  <si>
    <t>DESCRIPTION: SEDIMENTATION BASINS (2 NO.)</t>
  </si>
  <si>
    <t>BILL No. 5.2</t>
  </si>
  <si>
    <t>D</t>
  </si>
  <si>
    <t>Fair-faced concrete surfaces, concrete surfaces filter gallery etc</t>
  </si>
  <si>
    <t>C</t>
  </si>
  <si>
    <t>Externally and Internal on:-</t>
  </si>
  <si>
    <t>Prepare and Apply  Three Coats Exterior Quality Plastic Emulsion Paint:-</t>
  </si>
  <si>
    <t xml:space="preserve">10mm Thick MS chequer plate </t>
  </si>
  <si>
    <t>Allow for at least 2 No. per rapid sand filter Aluminium decanting troughs each of length n.e. 6 metres i.e. a total of 4 decanting troughs subject to the approval of the Resident Engineer</t>
  </si>
  <si>
    <t>40mm Galvanised mild steel tubular balustrades guardrails 900  mm all framed and welded together, including all necessary labours and fittings on tubing:</t>
  </si>
  <si>
    <t>B</t>
  </si>
  <si>
    <t>All steelwork to be completely cleaned by acid dipping prior to galvanising.</t>
  </si>
  <si>
    <t xml:space="preserve"> MISCELLANEOUS METAL WORK</t>
  </si>
  <si>
    <t>Allow for leak proof testing of the filters, filter gallery and chlorination channel</t>
  </si>
  <si>
    <t>A</t>
  </si>
  <si>
    <t>Supply and fix 1800x 1800 mm casement windows with burglar proof bars in 25 mm square tubes with openings not exceeding 250 mm to Engineer’s approval to filter gallery</t>
  </si>
  <si>
    <t>S</t>
  </si>
  <si>
    <t>Casement Windows</t>
  </si>
  <si>
    <t>Bituminous expansion board, thickness 25 mm between filter walls and settled water channel.</t>
  </si>
  <si>
    <t>R</t>
  </si>
  <si>
    <t>Provide and fix 200 mm wide Expedite Supercast Rearguard R PCV or similar approved waterstop at kickers and horizontal joints</t>
  </si>
  <si>
    <t>Q</t>
  </si>
  <si>
    <t>Construction joints</t>
  </si>
  <si>
    <t xml:space="preserve">Provide Class UF3 Finish for  internal walls of the filters, filtration gallery </t>
  </si>
  <si>
    <t>P</t>
  </si>
  <si>
    <t>O</t>
  </si>
  <si>
    <t>N</t>
  </si>
  <si>
    <t>10 mm diameter</t>
  </si>
  <si>
    <t>M</t>
  </si>
  <si>
    <t>8 mm diameter</t>
  </si>
  <si>
    <t>L</t>
  </si>
  <si>
    <t>Provide high tensile steel reinforcement to SRN 127 including cutting, propping, spacing and tying as specified</t>
  </si>
  <si>
    <t>Soffit of backwash water channels</t>
  </si>
  <si>
    <t>J</t>
  </si>
  <si>
    <t>Soffit of settled water channels</t>
  </si>
  <si>
    <t>I</t>
  </si>
  <si>
    <t>Soffit to filter gallery roof slab</t>
  </si>
  <si>
    <t>H</t>
  </si>
  <si>
    <t>Horizontal Formwork - Class F2 Finish</t>
  </si>
  <si>
    <t>Walls - Filters, filter gallery</t>
  </si>
  <si>
    <t>G</t>
  </si>
  <si>
    <t>Vertical Sides of the columns and Bases</t>
  </si>
  <si>
    <t>F</t>
  </si>
  <si>
    <t>Vertical Formwork - F3 Finish</t>
  </si>
  <si>
    <t xml:space="preserve">300 mm side for base slab - filters, filter gallery </t>
  </si>
  <si>
    <t>E</t>
  </si>
  <si>
    <t>Vertical Formwork - Class F1 Finish</t>
  </si>
  <si>
    <t>At filter gallery</t>
  </si>
  <si>
    <t xml:space="preserve">Masonry wall </t>
  </si>
  <si>
    <t>Beams and Columns</t>
  </si>
  <si>
    <t>Filter Gallery roof slab</t>
  </si>
  <si>
    <t>Backwash and Clear water channels</t>
  </si>
  <si>
    <t>Clarified water channels  - filter inlet channel</t>
  </si>
  <si>
    <t>Wall - filters/Gallery</t>
  </si>
  <si>
    <t>Base slab - filters and filter gallery</t>
  </si>
  <si>
    <t>Vibrated Reinforced Concrete class 37/30</t>
  </si>
  <si>
    <t>Plain concrete 0.075 m blinding to  filter and filter gallery base slab</t>
  </si>
  <si>
    <t>Mass Concrete Class 15/20:-</t>
  </si>
  <si>
    <t>Provide sand and form filter sand bed - consisting of sand layer of 60 to 75 cm thick having effective size Diameter 0.45 to 0.7 mm. The uniformity coefficient (Cu) of filter media should vary from 1.3 to 1.7 and ideally 1.5.</t>
  </si>
  <si>
    <t>Provide gravel and form filters bed - a 45 to 60 cm thick bed. The gravel bed should be graded and laid in different layers each 15 cm thick.</t>
  </si>
  <si>
    <t>K</t>
  </si>
  <si>
    <t>Filter Media</t>
  </si>
  <si>
    <t>-Ditto- for excavation in rock Class 'C', blasting not permitted (Provisional)</t>
  </si>
  <si>
    <t>-Ditto- for excavation in rock Class 'B', blasting not permitted (Provisional)</t>
  </si>
  <si>
    <t>Extra over Items 1.1 to 1.3 for excavation in rock Class 'A', blasting not permitted (Provisional)</t>
  </si>
  <si>
    <t xml:space="preserve">-Ditto- but maximum depth exceeding 2.0 m </t>
  </si>
  <si>
    <t>Excavation for bases  Maximum depth n.e. 1.0 m</t>
  </si>
  <si>
    <t>Excavation</t>
  </si>
  <si>
    <t>DESCRIPTION: RAPID SAND FILTERS (2 NO.)</t>
  </si>
  <si>
    <t>BILL NO. 5.3</t>
  </si>
  <si>
    <t>BROUGHT FORWARD FROM PAGE 5</t>
  </si>
  <si>
    <t>Extra over down pipes for water shoes</t>
  </si>
  <si>
    <t>Extra over downpipe for swanneck.</t>
  </si>
  <si>
    <t>200X200mm down pipe fixed to steel column with and including mild steel straps at 600mm center.</t>
  </si>
  <si>
    <t>Extra over gutter for stopped end piece with 200x200mm square gutlet.</t>
  </si>
  <si>
    <t>200X250mm box gutters fixed with and including 30x2mm gutters strips at 600mm centres.</t>
  </si>
  <si>
    <t>16 gauge purpose made galvanized iron plain sheet rainwater goods with soldered joints as described.</t>
  </si>
  <si>
    <t>RAINWATER GOODS</t>
  </si>
  <si>
    <t>SUM</t>
  </si>
  <si>
    <t>Prepare and Apply  3 Coats (Undercoat and 2 overcoats) Internal Quality Vinyl Silk Emulsion Paint to Interior block work wall surfaces to the Engineer's Satisfaction, include surface preparation:-(Provisional)</t>
  </si>
  <si>
    <t>Fair-faced concrete surfaces</t>
  </si>
  <si>
    <t>Prepare and Apply  Three Coats Exterior Quality Plastic Emulsion Paint:-(Provisional)</t>
  </si>
  <si>
    <t xml:space="preserve">CLASSV: PAINTING </t>
  </si>
  <si>
    <t>Coating laid to mixing tank walls, partitions and as skirting and upstands</t>
  </si>
  <si>
    <t>Coating laid to floors</t>
  </si>
  <si>
    <t>Water Based Epoxy Floor and Wall Coating as 'MASTERTOP 1110T' applied strictly in Accordance with the Manufacturer's Printed Instruction :-</t>
  </si>
  <si>
    <t>12mm cornice 50 mm high, plugged</t>
  </si>
  <si>
    <t>Horizontal ceiling fixed to underside of trusses</t>
  </si>
  <si>
    <t>Gauge 12 expanded metal lath fixed on and including 75mm x
50mm well seasoned and treated timber branderings fixed at
600mm centres in both directions and finished with 40mm
plastering trowelled level, hard and smooth.</t>
  </si>
  <si>
    <t xml:space="preserve">Expanded Metal lath plaster (1:4) Ceiling as described </t>
  </si>
  <si>
    <t xml:space="preserve"> 5 lever system Multi lock complete with handles </t>
  </si>
  <si>
    <t xml:space="preserve">Rubber door stops </t>
  </si>
  <si>
    <t xml:space="preserve">100 mm Brass butt hinges Pairs </t>
  </si>
  <si>
    <t>Supply and fix the following ironmongery as per ''Assa Abloy'' catalogue to Engineers  approval ; to timber ; with matching screws</t>
  </si>
  <si>
    <t>50 mm double leaf panel composite door unit (overall) size 1800 x 2400 mm high : with 2 no. equal leaves 750 mm wide and one side light 300 mm wide ; comprising 50 x 150 mm stiles, top, and middle rails, 50 x 200 mm bottom rail; 2 no. door leafs size 1000 x 2050mm and 600 x 2050 mm high : panels infilled with 50 mm hardwood boarding rebated and splayed at joint to frame : 1600 x 300mm high fan light infilled with glass (m/s)</t>
  </si>
  <si>
    <t>p</t>
  </si>
  <si>
    <t>Doors</t>
  </si>
  <si>
    <t>700 x 900 mm steel casement windows to washrooms with grills</t>
  </si>
  <si>
    <t>1400 x 700 mm steel casement windows to washrooms with grills</t>
  </si>
  <si>
    <t>1600 x 900 mm steel casement windows with grills</t>
  </si>
  <si>
    <t>Windows</t>
  </si>
  <si>
    <t>Ridge cap</t>
  </si>
  <si>
    <t>24 gauge IT5 sheeting</t>
  </si>
  <si>
    <t>Cladding</t>
  </si>
  <si>
    <t>16mm diameter high density rag bolt 150mm long built into beam: including nut and washer</t>
  </si>
  <si>
    <t xml:space="preserve">Steel angle cleats 50 x 25 x 100mm - 3mm thick </t>
  </si>
  <si>
    <t>300 x 25 mm Fascia Board</t>
  </si>
  <si>
    <t>2/ 75 x 50mm purlins</t>
  </si>
  <si>
    <t>100 x 50 mm Wall plate:  fixed to concrete with approved bolts at 1000 mm centres</t>
  </si>
  <si>
    <t>150 x 50mm ridge piece</t>
  </si>
  <si>
    <t xml:space="preserve">2/25 x 150 mm: Struts and ties </t>
  </si>
  <si>
    <t xml:space="preserve">100 x 50 mm: Struts and ties </t>
  </si>
  <si>
    <t>2/ 25x 150 mm: tie beam</t>
  </si>
  <si>
    <t>75 x 150 mm Rafter: in trusses</t>
  </si>
  <si>
    <t xml:space="preserve">Roof </t>
  </si>
  <si>
    <t>CLASS O: TIMBER</t>
  </si>
  <si>
    <t xml:space="preserve">Prepare and apply two coats of bituminous paint on rendered plinth walls </t>
  </si>
  <si>
    <t xml:space="preserve">15mm Cement and sand (1:4) render to plinth walls, finished with a wood float </t>
  </si>
  <si>
    <t>Finishes.</t>
  </si>
  <si>
    <t>200mm Wide under walls</t>
  </si>
  <si>
    <t>150mm Wide under walls</t>
  </si>
  <si>
    <t>Bituminous Felt Damp-Proof Course as Described:-</t>
  </si>
  <si>
    <t>Damp-Proof Course:</t>
  </si>
  <si>
    <t xml:space="preserve">200 mm Walling </t>
  </si>
  <si>
    <t xml:space="preserve">150 mm Walling </t>
  </si>
  <si>
    <t xml:space="preserve">• Approved well burnt clay bricks bonded in 1:4 cement sand mortar with hoop iron </t>
  </si>
  <si>
    <t>Walling.</t>
  </si>
  <si>
    <t>CLASS U: BRICKWORK, BLOCKWORK AND MASONRY</t>
  </si>
  <si>
    <t>Precast Concrete Ventilation Blocks</t>
  </si>
  <si>
    <t xml:space="preserve">Ventilation </t>
  </si>
  <si>
    <t xml:space="preserve">Paving slabs, cover slabs over scour, overflow channel </t>
  </si>
  <si>
    <t>Precast Concrete Slabs(Provisional)</t>
  </si>
  <si>
    <t xml:space="preserve">CLASS H: PRECAST CONCRETE </t>
  </si>
  <si>
    <t>Trowel finish of formed surfaces</t>
  </si>
  <si>
    <t>Trowel finish of top surfaces</t>
  </si>
  <si>
    <t xml:space="preserve">Concrete Accessories </t>
  </si>
  <si>
    <t>Provide approved joint filler on formed surfaces</t>
  </si>
  <si>
    <t xml:space="preserve">Joints  </t>
  </si>
  <si>
    <t>Construction joint between wall and wall base together with 150 mm wide eyeleted water stop with central bulb</t>
  </si>
  <si>
    <t>(Rates to include for all rebates, shuttering, PVC waterstop, resin bonded cork joint sealers and bituminous painting)</t>
  </si>
  <si>
    <t>JOINTS AND WATER STOPS</t>
  </si>
  <si>
    <t>Fabric reinforcement with minimum 150mm wide side and end laps, laid in bed- A142 mesh at 25mm from the top</t>
  </si>
  <si>
    <t>T</t>
  </si>
  <si>
    <r>
      <t>Fabric Reinforcement No. A142 Mesh Size 150 x 150mm Weighing 2.22 kgs Per m</t>
    </r>
    <r>
      <rPr>
        <b/>
        <u/>
        <vertAlign val="superscript"/>
        <sz val="8"/>
        <rFont val="Arial"/>
        <family val="2"/>
      </rPr>
      <t>2</t>
    </r>
    <r>
      <rPr>
        <b/>
        <u/>
        <sz val="8"/>
        <rFont val="Arial"/>
        <family val="2"/>
      </rPr>
      <t xml:space="preserve"> , Including Bends, Tying Wire and Distance Blocks:-</t>
    </r>
  </si>
  <si>
    <t>25   mm diameter</t>
  </si>
  <si>
    <t>20   mm diameter</t>
  </si>
  <si>
    <t>Provide and Fix High Tensile Steel Reinforcement to SRN 127 Including Cutting, Bending, Propping with  Spacers and Tying as Specified :-</t>
  </si>
  <si>
    <t xml:space="preserve">Reinforcement </t>
  </si>
  <si>
    <t>Soffit of internal beams</t>
  </si>
  <si>
    <t>Soffit of the mixing tank floor slab</t>
  </si>
  <si>
    <t>Vertical sides of ring beam</t>
  </si>
  <si>
    <t>External and internal sides of reinforced concrete walls</t>
  </si>
  <si>
    <t>Soffit and sides of the staircase</t>
  </si>
  <si>
    <t>Vertical Sides of the columns</t>
  </si>
  <si>
    <t xml:space="preserve"> Formwork - Fair   Finish:-</t>
  </si>
  <si>
    <t>Vertical Sides of the 150 mm ground slab</t>
  </si>
  <si>
    <t xml:space="preserve">Vertical sides columns below the ground level </t>
  </si>
  <si>
    <t xml:space="preserve"> Formwork - Rough   Finish:-</t>
  </si>
  <si>
    <t xml:space="preserve">Provide and Fix Shuttering Including Propping, Strutting and Striking, all as Specified </t>
  </si>
  <si>
    <t>200 x 450 mm ring beams concrete</t>
  </si>
  <si>
    <t>200 mm thick reinforced concrete slab/wall for the mixing chamber</t>
  </si>
  <si>
    <t>Staircase Concrete</t>
  </si>
  <si>
    <t>150 mm thick reinforced concrete wall for the mixing tanks</t>
  </si>
  <si>
    <t>200 mm thick reinforced concrete floor for the mixing tanks</t>
  </si>
  <si>
    <t xml:space="preserve">400x200 reinforced concrete columns </t>
  </si>
  <si>
    <t>150mm thick ground slab with fabric mesh laid 25mm from the top</t>
  </si>
  <si>
    <t>1200x1000x300mm Column Bases and 600x200mm footings</t>
  </si>
  <si>
    <t xml:space="preserve"> Reinforced Concrete Class 37/30</t>
  </si>
  <si>
    <t>Vibrated Reinforced Concrete</t>
  </si>
  <si>
    <t xml:space="preserve">50mm Thick blinding under foundation footing, column bases </t>
  </si>
  <si>
    <t>1000 Gauge polythene sheeting, laid over hard-core in two layers</t>
  </si>
  <si>
    <t>Damp-Proof Membrane</t>
  </si>
  <si>
    <t>Treat surface f hardcore with approved anti termite solution applied strictly in accordance with the manufacturers instructions</t>
  </si>
  <si>
    <t>Anti-Termite treatment</t>
  </si>
  <si>
    <t>50 mm stone dust blinding</t>
  </si>
  <si>
    <t>300mm thick well compacted hard core</t>
  </si>
  <si>
    <t xml:space="preserve"> Hard-core</t>
  </si>
  <si>
    <t>Provide approved materials  selected form excavated material other than top soil</t>
  </si>
  <si>
    <t>Approved  Material  as Described:-</t>
  </si>
  <si>
    <t>Filling as Described:-</t>
  </si>
  <si>
    <t>Trimming of excavated surfaces to receive blinding concrete</t>
  </si>
  <si>
    <t>Excavating in rock Class "A"</t>
  </si>
  <si>
    <t>Extra Over Excavation in Any Position for:-</t>
  </si>
  <si>
    <t>Foundations and bases for depth 0.5 - 1m</t>
  </si>
  <si>
    <t>Excavate for Foundations and bases for depth 0.25 - 0.5m</t>
  </si>
  <si>
    <t xml:space="preserve">Excavation of surfaces to reduce the level  depth not exc. 0.25 m </t>
  </si>
  <si>
    <t>CLASS E: EARTHWORKS</t>
  </si>
  <si>
    <t>DESCRIPTION: CHEMICAL HOUSE</t>
  </si>
  <si>
    <t>BILL NO. 5.4</t>
  </si>
  <si>
    <t xml:space="preserve">            Carried to Summary</t>
  </si>
  <si>
    <t>BROUGHT FORWARD FROM PAGE  4</t>
  </si>
  <si>
    <t>BROUGHT FORWARD FROM PAGE  3</t>
  </si>
  <si>
    <t>BROUGHT FORWARD FROM PAGE  2</t>
  </si>
  <si>
    <t>sum</t>
  </si>
  <si>
    <t>Test and sterilize reservoir and all pipeworks</t>
  </si>
  <si>
    <t>testing and sterilization</t>
  </si>
  <si>
    <t>Class 20 mass concrete in pipe surrounds under reservoir</t>
  </si>
  <si>
    <t>CLASS L: PIPEWORK - SUPPORTS AND PROTECTION, ANCILLARIES TO LAYING AND EXCAVATION</t>
  </si>
  <si>
    <t>1420mm x 1420mm G.M.S Checkered Plate cover for access Manhole</t>
  </si>
  <si>
    <t>Install all accessories for Iron steps for access into the chambers</t>
  </si>
  <si>
    <t>Install all accessories for depth measuring staff gauge. Rate to include for all fittings</t>
  </si>
  <si>
    <t>50mm Dia. GS pipe vent pipe 250mm long with screw on short radius elbow incorporating aluminium insect proof screen on outlet and overflow chambers</t>
  </si>
  <si>
    <t>1400 square GMS grill over overflow pipe</t>
  </si>
  <si>
    <t>GMS ladder 400mm wide with stringers and rungs fabricated from 40mm and 30mm Dia. M.S tubes respectively (in and out)</t>
  </si>
  <si>
    <t>CLASS N: MISCELLANEOUS METALWORKS</t>
  </si>
  <si>
    <t>Ditto but depth 3m</t>
  </si>
  <si>
    <t>Provide materials and construct in situ concrete valve chambers, depth not exceeding 1.5m</t>
  </si>
  <si>
    <t>Z</t>
  </si>
  <si>
    <t>Chambers</t>
  </si>
  <si>
    <t>CLASS K: PIPEWORK - MANHOLES AND PIPEWORK ANCILLARIES</t>
  </si>
  <si>
    <t>100mm Dia. Plain Ended GI pipe 500mm long with puddle flange 125mm from one end</t>
  </si>
  <si>
    <t>Y</t>
  </si>
  <si>
    <r>
      <t>100mm Dia. 90</t>
    </r>
    <r>
      <rPr>
        <vertAlign val="superscript"/>
        <sz val="8"/>
        <rFont val="Arial"/>
        <family val="2"/>
      </rPr>
      <t xml:space="preserve">0 </t>
    </r>
    <r>
      <rPr>
        <sz val="8"/>
        <rFont val="Arial"/>
        <family val="2"/>
      </rPr>
      <t>G.I Bend</t>
    </r>
  </si>
  <si>
    <t>X</t>
  </si>
  <si>
    <t>100mm Dia. Equal Tee</t>
  </si>
  <si>
    <t>W</t>
  </si>
  <si>
    <t xml:space="preserve">100mm Dia. Nipple </t>
  </si>
  <si>
    <t>V</t>
  </si>
  <si>
    <t>Vent pipe</t>
  </si>
  <si>
    <t>300mm Dia. plain ended pipe 1500mm long with puddle flange</t>
  </si>
  <si>
    <t>U</t>
  </si>
  <si>
    <r>
      <t>300mm Dia. Double flanged 90</t>
    </r>
    <r>
      <rPr>
        <vertAlign val="superscript"/>
        <sz val="8"/>
        <rFont val="Arial"/>
        <family val="2"/>
      </rPr>
      <t xml:space="preserve">0 </t>
    </r>
    <r>
      <rPr>
        <sz val="8"/>
        <rFont val="Arial"/>
        <family val="2"/>
      </rPr>
      <t xml:space="preserve">bend </t>
    </r>
  </si>
  <si>
    <t>300mm Dia. plain ended pipe 3500mm long with puddle flange</t>
  </si>
  <si>
    <t>300mm Dia. plain ended pipe 500mm long with puddle flange</t>
  </si>
  <si>
    <t>Overflow Pipe</t>
  </si>
  <si>
    <t>250mm Dia. Double flanged sluice valve</t>
  </si>
  <si>
    <t>250mm Dia. Plain ended pipe 1000mm</t>
  </si>
  <si>
    <t>250mm Dia. GI single flanged pipe 4500mm long</t>
  </si>
  <si>
    <r>
      <t>250mm Dia. GI double flanged 90</t>
    </r>
    <r>
      <rPr>
        <vertAlign val="superscript"/>
        <sz val="8"/>
        <rFont val="Arial"/>
        <family val="2"/>
      </rPr>
      <t>0</t>
    </r>
    <r>
      <rPr>
        <sz val="8"/>
        <rFont val="Arial"/>
        <family val="2"/>
      </rPr>
      <t xml:space="preserve"> bend</t>
    </r>
  </si>
  <si>
    <t>250mm Dia. Flange adopter</t>
  </si>
  <si>
    <t>Washout pipe</t>
  </si>
  <si>
    <t>300 Dia. Double flanged sluice valve</t>
  </si>
  <si>
    <t>300 Dia. flanged bell mouth</t>
  </si>
  <si>
    <t>300 Double flanged 900 bend (long radius)</t>
  </si>
  <si>
    <t>300mm Dia. Flange adopter</t>
  </si>
  <si>
    <t>300 plain ended pipe 5000mm long with puddle flange</t>
  </si>
  <si>
    <t>Outlet pipe</t>
  </si>
  <si>
    <t>250 Dia. Double flanged sluice valve</t>
  </si>
  <si>
    <t>250 double flanged pipe 3500mm long with puddle flange</t>
  </si>
  <si>
    <t>250 Double flanged pipe 1000mm long</t>
  </si>
  <si>
    <t>DN 250 double flanged 900 bend</t>
  </si>
  <si>
    <t>DN 250 Flange adaptor</t>
  </si>
  <si>
    <t>Inlet pipe</t>
  </si>
  <si>
    <t>CLASS J: PIPEWORK - FITTINGS AND VALVES</t>
  </si>
  <si>
    <t>110mm Dia. uPVC roof drains. Include for building into 550mm RC parapet and include for all down pipe and fittings</t>
  </si>
  <si>
    <t>250 DN uPVC washout pipe</t>
  </si>
  <si>
    <t>Drainage</t>
  </si>
  <si>
    <t>CLASS I: PIPEWORK - PIPES</t>
  </si>
  <si>
    <t>Ell on edge Mark J2</t>
  </si>
  <si>
    <t>Flat cross Mark JI</t>
  </si>
  <si>
    <t>E.O joint and sealer items for junctions between water stops</t>
  </si>
  <si>
    <t>Partial construction joint in roof slab. Include for 140mm wide plain PVC water stops priming of surface and 50mm wide adhesive tape</t>
  </si>
  <si>
    <t>30mm wide by 30mm deep trapezoidal false joints with sealer on roof slab</t>
  </si>
  <si>
    <t xml:space="preserve">6mm thick joint filler on top of walls </t>
  </si>
  <si>
    <t>Ditto between bases</t>
  </si>
  <si>
    <t>Ditto between adjacent bays of floor slabs</t>
  </si>
  <si>
    <t>Construction joint between wall panels. Include for 300 mm wide plain rearguard water stops</t>
  </si>
  <si>
    <t>Construction joint between wall and wall base together with 150mm wide eyeleted water stop with central bulb</t>
  </si>
  <si>
    <t>Ditto between wall and wall base and excluding PVC water stops</t>
  </si>
  <si>
    <t>Ditto between column bases and floor slab</t>
  </si>
  <si>
    <t>Expansion joint between wall base and floor slab. Include 300mm rearguard water stops</t>
  </si>
  <si>
    <t>Kg</t>
  </si>
  <si>
    <t xml:space="preserve">Diameter 16 mm </t>
  </si>
  <si>
    <t xml:space="preserve">Diameter 8 mm </t>
  </si>
  <si>
    <t xml:space="preserve">Diameter 12 mm </t>
  </si>
  <si>
    <t>Diameter 10mm</t>
  </si>
  <si>
    <t>Rate to include for supplying, delivery, cutting, bending, supporting and securing concrete</t>
  </si>
  <si>
    <t>Form 1500 X 1500 X 500mm deep sump for washout in the floor slab</t>
  </si>
  <si>
    <t>Form opening 3500 X 1000mm x 500mm opening for inlet pipe access</t>
  </si>
  <si>
    <t>Form opening 1420 X 1420 mm opening for roof access</t>
  </si>
  <si>
    <t>Extras for concrete and formwork</t>
  </si>
  <si>
    <t>Soffit of roof slab</t>
  </si>
  <si>
    <t>Wrot horizontal to:</t>
  </si>
  <si>
    <t>External wall face down to 220mm below surface of roof parapet wall</t>
  </si>
  <si>
    <t>Internal faces of  walls</t>
  </si>
  <si>
    <t>Beams (600mm x 200mm)</t>
  </si>
  <si>
    <t>Column (400mm x 400mm)</t>
  </si>
  <si>
    <t>Internal surface of wall footing</t>
  </si>
  <si>
    <t>Wrot vertical to:</t>
  </si>
  <si>
    <t>External wall face upto 300mm below parapet wall</t>
  </si>
  <si>
    <t>External face to base slab</t>
  </si>
  <si>
    <t>External surface to wall footing</t>
  </si>
  <si>
    <t>Sawn vertical to:</t>
  </si>
  <si>
    <t>Roof parapet wall</t>
  </si>
  <si>
    <t xml:space="preserve">Column </t>
  </si>
  <si>
    <t>Walls</t>
  </si>
  <si>
    <t>Roof slab</t>
  </si>
  <si>
    <t>Wall foundation</t>
  </si>
  <si>
    <t>Base slab</t>
  </si>
  <si>
    <t>Reinforced Concrete  class 37/30:</t>
  </si>
  <si>
    <t>Blinding layer, 75mm thick under  base slab and wall footings</t>
  </si>
  <si>
    <t>Mass concrete class 10/15</t>
  </si>
  <si>
    <t>Placing of concrete</t>
  </si>
  <si>
    <t>CLASS F: IN SITU CONCRETE</t>
  </si>
  <si>
    <t>Approved pumice or gravel 100mm thick to roof slab</t>
  </si>
  <si>
    <t xml:space="preserve">300mm approved hardcore fill </t>
  </si>
  <si>
    <t>Selected excavated material other than topsoil, rock or artificial hard material</t>
  </si>
  <si>
    <t>Filling to completed structures including compaction as specified</t>
  </si>
  <si>
    <t xml:space="preserve">Filling </t>
  </si>
  <si>
    <t xml:space="preserve">Ditto- but maximum depth exceeding 2.0 m </t>
  </si>
  <si>
    <t>Ditto- but maximum depth 1.0 m to 2.0 m</t>
  </si>
  <si>
    <t>Excavations shall include for strutting, shuttering, stabilizing excavated surfaces and keeping excavations free of water bailing out, pumping or other means</t>
  </si>
  <si>
    <t>CLASS E:  EARTHWORKS</t>
  </si>
  <si>
    <t>The relevant drawings are 5116042-DWG-02122 and  5116042-DWG-01511 including references made there- in to other drawings</t>
  </si>
  <si>
    <t>DESCRIPTION: CLEAR WATER TANK</t>
  </si>
  <si>
    <r>
      <t>BILL NO. 5.5</t>
    </r>
    <r>
      <rPr>
        <b/>
        <u/>
        <sz val="8"/>
        <color rgb="FFFF0000"/>
        <rFont val="Arial"/>
        <family val="2"/>
      </rPr>
      <t/>
    </r>
  </si>
  <si>
    <t>Precast concrete grill work of approved type</t>
  </si>
  <si>
    <t>350mm dia vent pipes 200mm long</t>
  </si>
  <si>
    <t>Other</t>
  </si>
  <si>
    <t>Flush door 1500 mm wide</t>
  </si>
  <si>
    <t>Single leaf, standard, 800 mm wide</t>
  </si>
  <si>
    <t>Metal external</t>
  </si>
  <si>
    <t>HD 4FS windows as specified in the drawing</t>
  </si>
  <si>
    <t>HD 2FS window as specified in the drawing</t>
  </si>
  <si>
    <t>Downpipes inclusive of all fittings</t>
  </si>
  <si>
    <t>Gutters inclusive of all fittings</t>
  </si>
  <si>
    <t>Drainage to structures above ground</t>
  </si>
  <si>
    <t>MISCELLANEOUS WORK</t>
  </si>
  <si>
    <t>External spray of tyrolean coloured soft white to ks 10 B 15 or similar</t>
  </si>
  <si>
    <t>SPRAYED OR BRUSHED WATER PROOFING USING (stated)</t>
  </si>
  <si>
    <t>Internal 20 mm mortar rendering, cement/sand 1:4 painted soft white to ks 10 B 15 or similar</t>
  </si>
  <si>
    <t>Rendering with proprietary mix mortar</t>
  </si>
  <si>
    <t>WATER PROOFING</t>
  </si>
  <si>
    <t>Exterior quality weather guard paint , under coat &amp; two overcoats, to rendered block work wall surfaces to the Engineer's satisfaction, include surface preparation as specified</t>
  </si>
  <si>
    <t>V567.2</t>
  </si>
  <si>
    <t>Internal quality vinyl silk emulsion paint , under coat &amp; two overcoats, to interior block work wall surfaces to the Engineer's satisfaction, include surface preparation as specified</t>
  </si>
  <si>
    <t>V567.1</t>
  </si>
  <si>
    <t>Emulsion Paint</t>
  </si>
  <si>
    <t>External quality high gloss oil paint, two coats, to smooth concrete surfaces; include surface preparation as specified</t>
  </si>
  <si>
    <t>V333</t>
  </si>
  <si>
    <t>External quality high gloss oil paint, two coats, to facia board include surface preparation and undercoat</t>
  </si>
  <si>
    <t>V323</t>
  </si>
  <si>
    <t>High Gloss Oil Paint</t>
  </si>
  <si>
    <t>2 coats of emulsion paint on doors and windows</t>
  </si>
  <si>
    <t>PAINTING</t>
  </si>
  <si>
    <t>Joint reinforcement using 50 x 6mm hoop iron ties 300mm long in every other course</t>
  </si>
  <si>
    <t>Blockwork ancillaries</t>
  </si>
  <si>
    <t xml:space="preserve">Supply, lay and join with sand cement mortar 200 mm thick approved well burnt clay bricks bonded in 1:4 cement sand mortar with hoop iron </t>
  </si>
  <si>
    <t>Substructure Walling</t>
  </si>
  <si>
    <t>Single layer of 500 gauge polythene sheeting laid on blinded hardcore with 150mm side laps to receive concrete</t>
  </si>
  <si>
    <t>Damp proof membrane</t>
  </si>
  <si>
    <t>Superstructure Walling</t>
  </si>
  <si>
    <t>BRICKWORK, BLOCKWORK &amp; MASONRY</t>
  </si>
  <si>
    <t>100 x 100 mm wall plate</t>
  </si>
  <si>
    <t>Ditto cypress 100 x 75 to tie beam and king post</t>
  </si>
  <si>
    <t>Ditto cypress 150 x 75 mm</t>
  </si>
  <si>
    <t>Roofing timber cypress 100 x 50 mm to purlins and struts</t>
  </si>
  <si>
    <t>Roof including trussed rafters, fittings and fastenings</t>
  </si>
  <si>
    <t>ROOFING</t>
  </si>
  <si>
    <t>Provide and install the following waterstops in construction joints including all surface treatment,rebates and formwork</t>
  </si>
  <si>
    <t>Diameter: 16 mm</t>
  </si>
  <si>
    <t>Diameter: 12 mm</t>
  </si>
  <si>
    <t>Diameter: 10 mm</t>
  </si>
  <si>
    <t>Diameter:   8 mm</t>
  </si>
  <si>
    <t>High yield steel bars to SSRN 126 or 127</t>
  </si>
  <si>
    <t>REINFORCEMENT</t>
  </si>
  <si>
    <t xml:space="preserve">Ring beams </t>
  </si>
  <si>
    <t xml:space="preserve">Internal and external of walls </t>
  </si>
  <si>
    <t>Sides of 300 mm base slab and columns bases</t>
  </si>
  <si>
    <t>Provide and fix shuttering including propping, strutting and striking all as specified, icludin for boxing out openings</t>
  </si>
  <si>
    <t>CONCRETE ANCILLARIES</t>
  </si>
  <si>
    <t>Thinkness:150-300 mm</t>
  </si>
  <si>
    <t>Pump Plinth</t>
  </si>
  <si>
    <t>X Sectional area 0.03-0.1 m2</t>
  </si>
  <si>
    <t>Thickness:250 mm</t>
  </si>
  <si>
    <t>Slab and Staircase</t>
  </si>
  <si>
    <t>Thickness: 300 x 300 mm</t>
  </si>
  <si>
    <t>Thickness:150-300 mm</t>
  </si>
  <si>
    <t>Bases, footing, ground slabs</t>
  </si>
  <si>
    <t>PLACE REINFORCED CONCRETE</t>
  </si>
  <si>
    <t xml:space="preserve"> With 20 mm aggregate for bases, footing, ground slab, beams, columns, staircase and pump plinth</t>
  </si>
  <si>
    <t>Provide Concrete Grade 25</t>
  </si>
  <si>
    <t xml:space="preserve">50mm thick blinding under base slab and column bases </t>
  </si>
  <si>
    <t>Provide Concrete Grade 15</t>
  </si>
  <si>
    <t xml:space="preserve">Design mix for ordinary structural concrete for Class B exposure using Ordinary Portland cement </t>
  </si>
  <si>
    <t>IN-SITU CONCRETE</t>
  </si>
  <si>
    <t>Extra over excavation, depth 1 - 3.5 m for re-use</t>
  </si>
  <si>
    <t>Excavate in class 111 material max. depth 1 m for disposal</t>
  </si>
  <si>
    <t>GENERAL EXCAVATION</t>
  </si>
  <si>
    <t>EARTHWORKS</t>
  </si>
  <si>
    <t>Clear site of small bushes and grub roots of small trees and cart</t>
  </si>
  <si>
    <t>DEMOLITION AND SITE CLEARANCE</t>
  </si>
  <si>
    <t>The relevant drawings are 5116042-DWG-02183 including references made there- in to other drawings</t>
  </si>
  <si>
    <t xml:space="preserve">DESCRIPTION: PUMP HOUSE </t>
  </si>
  <si>
    <t>BILL NO. 5.6</t>
  </si>
  <si>
    <t xml:space="preserve">Total Carried forward to 5.7.1. Electro-Mechanical </t>
  </si>
  <si>
    <t>Ls</t>
  </si>
  <si>
    <t>Any other expenses deemed to be incurred in complying with the full requirements of the Scope of Works</t>
  </si>
  <si>
    <t>Set</t>
  </si>
  <si>
    <t>Manual sliding type shutter/stop log almunium sheet and frame with handle to be installed at each flocculator inlet</t>
  </si>
  <si>
    <t xml:space="preserve">Flocculation </t>
  </si>
  <si>
    <t>Nos</t>
  </si>
  <si>
    <t>SF steel pipe with puddle DN250 PN10 length = 0.5m + bell mouth DN250 PN10</t>
  </si>
  <si>
    <t xml:space="preserve">D/flanged GS 90° bend DN250 PN10 </t>
  </si>
  <si>
    <t>D/flanged GS pipe DN250 PN10 length 1.8m</t>
  </si>
  <si>
    <t>D/flanged GS pipe DN250 PN10 length 2m</t>
  </si>
  <si>
    <t>Electro-magnetic flow meter DN250 PN10</t>
  </si>
  <si>
    <t>D/flanged GS pipe DN250 PN10 length 1m</t>
  </si>
  <si>
    <t>Dismantling piece DN250 PN10</t>
  </si>
  <si>
    <t>D/flanged butterfly valve DN250 PN10</t>
  </si>
  <si>
    <t>D/flanged GS pipe with puddle DN250 PN10 length 1m</t>
  </si>
  <si>
    <t>Raw Water Inlet</t>
  </si>
  <si>
    <t>Flocculation and Mixing Chamber</t>
  </si>
  <si>
    <t>The relevant drawings are 5116042-DWG-02180  including references made there- in to other drawings</t>
  </si>
  <si>
    <t xml:space="preserve">UGX </t>
  </si>
  <si>
    <t xml:space="preserve">AMOUNT </t>
  </si>
  <si>
    <t xml:space="preserve">RATE  </t>
  </si>
  <si>
    <t>ITEM DESCRIPTION</t>
  </si>
  <si>
    <t>ITEM No.</t>
  </si>
  <si>
    <t>BILL No. 5.7.1 - Electro-Mechanical Works: Flocculation and Mixing Chamber</t>
  </si>
  <si>
    <t xml:space="preserve">Total Carried forward to 5.7.2 Electro-Mechanical </t>
  </si>
  <si>
    <t xml:space="preserve"> Pipe supports, pipe clamps, footplate, anchor bolts  etc required for the complete installation of  all E&amp;M equipments at the Flocculator &amp; sedimentation</t>
  </si>
  <si>
    <t>Sampling pump with motor Q = 0.2 m3/hr, H = 20 m complete with DN20 HDPE pipes, valves and fittings to be installed before clear water tank</t>
  </si>
  <si>
    <t>Sampling pump with motor Q = 0.2 m3/hr, H = 20 m complete with DN20 HDPE pipes, valves and fittings to be installed before flocculator</t>
  </si>
  <si>
    <t>S/flanged steel 90° bend DN150 PN10</t>
  </si>
  <si>
    <t>D/flanged butterfly valve DN150 PN10 with extension spindle guide brackets headstock and hand wheel etc.</t>
  </si>
  <si>
    <t>D/flanged steel pipe with puddle DN150 PN10 length 0.7m</t>
  </si>
  <si>
    <t>D/flanged DCI sludge removal pipes DN150 PN10 length 25m</t>
  </si>
  <si>
    <t>Rectangular penstock with extension spindle guide brackets headstock and hand wheel etc. to be installed at each sedimentation inlet</t>
  </si>
  <si>
    <t>Sedimentation Tank</t>
  </si>
  <si>
    <t>The relevant drawings are 5116042-DWG-02181 including references made there- in to other drawings</t>
  </si>
  <si>
    <t xml:space="preserve">AMOUNT  </t>
  </si>
  <si>
    <t xml:space="preserve">RATE </t>
  </si>
  <si>
    <t>BILL No. 5.7.2 - Electro-Mechanical Works: Sedimentation</t>
  </si>
  <si>
    <t xml:space="preserve">Total Carried forward to 5.7.3 Electro-Mechanical </t>
  </si>
  <si>
    <t>Level control equipment and probes complete with alarm system to be installed at the filter gallery room for backwash starting.</t>
  </si>
  <si>
    <t>Air blower, electric motor driven, capacity 2800m3/hr of free air, discharge  pressure 0.35 bar,  electric motor, three phase, squirrel cage, induction type, 380v, 50hz, complete with reflux valve, fixing bolts, support and other accessories required to complete the installation</t>
  </si>
  <si>
    <t>OTHERS</t>
  </si>
  <si>
    <t>Rectangular penstock with extension spindle, guide brackets, headstock and hand wheel etc. to be installed at each filter inlet</t>
  </si>
  <si>
    <t>FILTER BOX INLET</t>
  </si>
  <si>
    <t xml:space="preserve">S/flanged steel 90° bend DN450 PN10 </t>
  </si>
  <si>
    <t xml:space="preserve">D/flanged butterfly valve with extension spindle, headstock &amp; hand wheel etc. DN450 PN10 </t>
  </si>
  <si>
    <t>S/flanged steel pipe with puddle DN450 PN10 length 1.3m</t>
  </si>
  <si>
    <t>WASHOUT DRAIN</t>
  </si>
  <si>
    <t xml:space="preserve">D/flanged short body gate valve DN100 PN10 </t>
  </si>
  <si>
    <t xml:space="preserve">Dismantling piece DN100 PN10 </t>
  </si>
  <si>
    <t>Stainless steel  air manifold pipe DN 100 PN10 from the blower room to each filter under-drain as shown</t>
  </si>
  <si>
    <t>40 GMS water lateral pipes DN150 PN10 blanked at one end &amp; connected with DN100 uPVC faucet tee and adaptor at the center, with two rows of 10mm dia holes, 16 to each , at 30° to the vertical on the bottom side, holes equally spaced along pipeline</t>
  </si>
  <si>
    <t>FILTER UNDER DRAIN</t>
  </si>
  <si>
    <t xml:space="preserve">D/flanged pressure regulating valve DN350 PN10 </t>
  </si>
  <si>
    <t xml:space="preserve">Dismantling piece DN350 PN10 </t>
  </si>
  <si>
    <t>D/flanged steel pipe DN350 PN10 length 1.5m</t>
  </si>
  <si>
    <t xml:space="preserve">Electro-magnetic flow meter DN350 PN10 </t>
  </si>
  <si>
    <t>D/flanged steel pipe with puddle DN350 PN10 length 1m</t>
  </si>
  <si>
    <t>BACKWASH TANK TO FILTER VALVE CHAMBER</t>
  </si>
  <si>
    <t>D/flanged steel pipe DN350 PN10 length about 40m</t>
  </si>
  <si>
    <t xml:space="preserve">D/flanged steel 90° bend DN350 PN10 </t>
  </si>
  <si>
    <t>D/flanged steel pipe DN350 PN10 length 1.7m</t>
  </si>
  <si>
    <t xml:space="preserve">D/flanged butterfly valve with extension spindle, headstock &amp; hand wheel etc. DN350 PN10 </t>
  </si>
  <si>
    <t>S/flanged steel pipe with puddle DN300 PN10 length 2.5m</t>
  </si>
  <si>
    <t xml:space="preserve">Dismantling piece DN300 PN10 </t>
  </si>
  <si>
    <t xml:space="preserve">D/flanged butterfly valve with extension spindle, headstock &amp; hand wheel etc. DN300 PN10 </t>
  </si>
  <si>
    <t xml:space="preserve">D/flanged steel concentric reducer DN350/300 PN10 </t>
  </si>
  <si>
    <t xml:space="preserve">All/flanged steel tee DN350/350 PN10 </t>
  </si>
  <si>
    <t>SF SS pipe with 2 x puddle DN350 PN10 length 1.4m</t>
  </si>
  <si>
    <t>BACKWASH &amp; FILTER OUTLET</t>
  </si>
  <si>
    <t>Rapid Sand Filter</t>
  </si>
  <si>
    <t>The relevant drawings are 5116042-DWG-02182 including references made there- in to other drawings</t>
  </si>
  <si>
    <t>BILL No. 5.7.3 - Electro-Mechanical Works: Filter</t>
  </si>
  <si>
    <t>Total Carried Forward to 5.7.4 Electro-Mechanical</t>
  </si>
  <si>
    <t>BILL TOTALTAKEN TO COLLECTION</t>
  </si>
  <si>
    <t>Ducting &amp; framework between hot air discharge wall outdoor louver and engine radiator with all accessories required for installation</t>
  </si>
  <si>
    <t>Hot air discharge louver for wall installation with all accessories</t>
  </si>
  <si>
    <t xml:space="preserve">Diesel generator set, 100 KVA, 3 phase, 400 V, 1500 RPM, prime rating, as per the technical specification with all accessories required for complete installation </t>
  </si>
  <si>
    <t>Earthing materials, including all inspection chambers, rods, tape bonding straps etc. as necessary for the earthing requirements within treatment plant compound.</t>
  </si>
  <si>
    <t>All other power cable requirement not covered by the above items and required to complete the specified works</t>
  </si>
  <si>
    <t>Appropraitly sized power cabling between  the main switchgear assembly and external flood lights &amp; road lights</t>
  </si>
  <si>
    <t>Appropraitly sized power cabling between the main switchgear assembly and sub-distribution board (SDB-5) in the guard house.</t>
  </si>
  <si>
    <t>Appropraitly sized power cabling between the main switchgear assembly and sub-distribution board (SDB-4) in the staff house.</t>
  </si>
  <si>
    <t>Appropraitly sized power and control cabling between sub-distribution board (SDB-3) in the chemical house and motor control panel (MCC3) in the Chemical Dosing Plant.</t>
  </si>
  <si>
    <t>Appropraitly sized power cabling between the main switchgear assembly and sub-distribution board (SDB-3) in the chemical house.</t>
  </si>
  <si>
    <t>Appropraitly sized power cabling between the main switchgear assembly and sub-distribution board (SDB-2) in the generator house.</t>
  </si>
  <si>
    <t>Appropraitly sized power cabling between the main switchgear assembly and sub-distribution board (SDB-1) in the backwash pump house.</t>
  </si>
  <si>
    <t>Appropraitly sized power and control cabling between the manual change over switch and main switchgear in the backwash pump house.</t>
  </si>
  <si>
    <t>Appropraitly sized power and control cabling between diesel generator control panel and the manual changeover switch.</t>
  </si>
  <si>
    <t>Appropraitly sized power and control cableing between grid power meter and the manual changeover switch in the diesel generator house.</t>
  </si>
  <si>
    <t>Power and Control Cables</t>
  </si>
  <si>
    <t>Switch gear &amp; motor control panel (MCC3) within alum, lime &amp; hypochlorite dosing building all as per the specification</t>
  </si>
  <si>
    <t>Guard house building services and auxiliaries distribution board all as per the specification</t>
  </si>
  <si>
    <t>Staff house building services and auxiliaries distribution board all as per the specification</t>
  </si>
  <si>
    <t>Chemical house building services and auxiliaries distribution board all as per the specification</t>
  </si>
  <si>
    <t>Generator house building services and auxiliaries distribution board all as per the specification</t>
  </si>
  <si>
    <t>Backwash pump house building services and auxiliaries distribution board as per the specification</t>
  </si>
  <si>
    <t>Low &amp; high level water sensors with control cables from electrodes to the main switchgear/pump control for installation within backwash water pump house including all control units, relays etc. as required for the complete works</t>
  </si>
  <si>
    <t>Main Switchgear consisting of distribution panel and motor control panel complete, with all protection and control system, starter, etc. including all protection relays, metering, indicating, surge diverters, contactors etc. as per the specification.</t>
  </si>
  <si>
    <t>Mains failure manual changeover switch, 4pole, 400V, 50Hz within generator room to transfer power from grid to diesel generator during grid power cut-off.</t>
  </si>
  <si>
    <t>ELECTRICAL</t>
  </si>
  <si>
    <t xml:space="preserve">D/flanged GS pipe with puddle DN350 PN10 length 1m </t>
  </si>
  <si>
    <t>D/flanged short body gate valve DN350 PN10</t>
  </si>
  <si>
    <t>D/flanged dismantling piece DN350 PN10</t>
  </si>
  <si>
    <t>Double acting air relief valve with isolating valve DN80 PN10</t>
  </si>
  <si>
    <t xml:space="preserve">D/flanged GS pipe DN350 PN10 length 1m with provision for pressure guage.  </t>
  </si>
  <si>
    <t>Electro-magnetic flow meter DN350 PN10 with display unit tb put on the pumps panel door.</t>
  </si>
  <si>
    <t xml:space="preserve">Pressure gauge glycerin filled, ø100 mm, scale 0-10 bars, G1/2" male connection, with isolating cock.  </t>
  </si>
  <si>
    <t xml:space="preserve">D/flanged GS pipe DN350 PN10 length 2.3m welded with two 90° long radius bends DN350 PN10 with provision for pressure guage.  </t>
  </si>
  <si>
    <t>GS blank flange DN350 PN10</t>
  </si>
  <si>
    <t>D/flanged butterfly valve DN350 PN10</t>
  </si>
  <si>
    <t>D/flanged non-return valve DN350 PN10</t>
  </si>
  <si>
    <t>D/flanged GS concentric enlarger from pump delivery diameter to DN350 PN10</t>
  </si>
  <si>
    <t>Delivery PIPES &amp; FITTINGS</t>
  </si>
  <si>
    <t>Horizontal end suction surface centrifugal pump, capacity Q=40l/s, H=20m complete with electric motor drive unit and all accessories.</t>
  </si>
  <si>
    <t xml:space="preserve">Pressure gauge glycerin filled, ø100 mm, scale -1 to 1.5 bars, G1/2" male connection, with isolating cock.  </t>
  </si>
  <si>
    <t xml:space="preserve">D/flanged GS eccentric reducer from DN150 PN10 to pump suction dia. </t>
  </si>
  <si>
    <t>D/flanged dismantling piece DN150 PN10</t>
  </si>
  <si>
    <t>D/flanged short body gate valve DN150 PN10</t>
  </si>
  <si>
    <t>GS blank flange DN150 PN10</t>
  </si>
  <si>
    <t>D/flanged GS pipe DN150 PN10 length 2.1m welded with two 90° long adius bends DN200 PN10</t>
  </si>
  <si>
    <t xml:space="preserve">D/flanged GS 90° bend DN150 PN10 </t>
  </si>
  <si>
    <t>D/flanged GS pipe DN150 PN10 length 0.8m</t>
  </si>
  <si>
    <t>D/flanged GS pipe with puddle DN150 PN10 length 0.7m</t>
  </si>
  <si>
    <t>SUCTION PIPES &amp; FITTINGS</t>
  </si>
  <si>
    <t>MECHANICAL</t>
  </si>
  <si>
    <t>BILL No. 5.7.4 - Electro-Mechanical Works: Backwash Water Pumping Station</t>
  </si>
  <si>
    <t>Total Carried Forward to 5.7.5 Electro-Mechanical</t>
  </si>
  <si>
    <t>Hypochlorite solution inlet, outlet, overflow, drain &amp; dosing piping consisting of DN40 UPVC pipes and valves.</t>
  </si>
  <si>
    <t>Soda ash solution inlet, outlet, overflow, drain &amp; dosing piping consisting of DN40 UPVC pipes and valves.</t>
  </si>
  <si>
    <t>Alume solution inlet, outlet, overflow, drain &amp; dosing piping consisting of DN40 UPVC pipes and valves.</t>
  </si>
  <si>
    <t>Hypochlorite solution dosing pumps capacity 50-150 ltr/hr and head 5-10 meters with all accessaries.</t>
  </si>
  <si>
    <t>Soda Ash solution dosing pumps capacity 50-300 ltr/hr and head 5-10 meters with all accessaries.</t>
  </si>
  <si>
    <t xml:space="preserve">Alum solution dosing pumps capacity 50-600 ltr/hr and head 5-10 meters with all accessaries. </t>
  </si>
  <si>
    <t>Stirrer &amp; motor to be mounted on hypochlorite powder preparation tank, mixer motor , 380v, 3 phase, 50hz, with tank cover.</t>
  </si>
  <si>
    <t>Stirrer &amp; motor to be mounted on soda ash preparation tank, mixer motor , 380v, 3 phase, 50hz, with tank cover.</t>
  </si>
  <si>
    <t>Stirrer &amp; motor to be mounted on alum preparation tank, mixer motor , 380v, 3 phase, 50hz, with tank cover.</t>
  </si>
  <si>
    <t>Chemical Plant</t>
  </si>
  <si>
    <t>The relevant drawings are 5116042-DWG-02121 including references made there- in to other drawings</t>
  </si>
  <si>
    <t>BILL No. 5.7.5 - Electro-Mechanical Works: Chemical Dosing Plant</t>
  </si>
  <si>
    <t>BILL TOTAL TAKEN TO  GRAND SUMMARY</t>
  </si>
  <si>
    <t>PAGE TOTAL CARRIED TO COLLECTION</t>
  </si>
  <si>
    <t>Supply Hardcore</t>
  </si>
  <si>
    <t>E635.2</t>
  </si>
  <si>
    <t>Supply graded gravel</t>
  </si>
  <si>
    <t>Supply  graded sand</t>
  </si>
  <si>
    <t>E635.1</t>
  </si>
  <si>
    <t>Supply of bed materials for 1 year</t>
  </si>
  <si>
    <t xml:space="preserve">D/flanged steel pipe DN200 PN10 </t>
  </si>
  <si>
    <t>J351.1</t>
  </si>
  <si>
    <t>D/flanged short body gate valve DN300 PN10</t>
  </si>
  <si>
    <t>J811</t>
  </si>
  <si>
    <t xml:space="preserve">D/flanged steel pipe DN225 PN10 </t>
  </si>
  <si>
    <t>I511.1</t>
  </si>
  <si>
    <t>Connection details at outlet  from drying bed</t>
  </si>
  <si>
    <t>PIPEWORK - PIPES</t>
  </si>
  <si>
    <t>BRC AR142 for drying beds base slab</t>
  </si>
  <si>
    <t>G529.2</t>
  </si>
  <si>
    <t>G522</t>
  </si>
  <si>
    <t xml:space="preserve">Inlet  channel </t>
  </si>
  <si>
    <t>G212</t>
  </si>
  <si>
    <t>Horizontal to</t>
  </si>
  <si>
    <t>Formwork - Fair Finish</t>
  </si>
  <si>
    <t xml:space="preserve">External wall surface for inlet channel </t>
  </si>
  <si>
    <t>G213.1</t>
  </si>
  <si>
    <t>Vertical to:-</t>
  </si>
  <si>
    <t>Formwork - Rough finish</t>
  </si>
  <si>
    <t>PCC slabs as per drawing</t>
  </si>
  <si>
    <t>F622.7</t>
  </si>
  <si>
    <t>C30 - Base slab, minimum thickness, 300mm</t>
  </si>
  <si>
    <t>F622.6</t>
  </si>
  <si>
    <t>Base Slabs</t>
  </si>
  <si>
    <t>C30 - 200mm base slab</t>
  </si>
  <si>
    <t>F622.5</t>
  </si>
  <si>
    <t>C30 - 125mm walls</t>
  </si>
  <si>
    <t>F622.4</t>
  </si>
  <si>
    <t>Sludge Distribution Channel</t>
  </si>
  <si>
    <t>F622.3</t>
  </si>
  <si>
    <t>C30 - 200mm walls</t>
  </si>
  <si>
    <t>F622.2</t>
  </si>
  <si>
    <t>Inlet Channel</t>
  </si>
  <si>
    <t>C30 - Strip footing, 200mm thick</t>
  </si>
  <si>
    <t>F622.1</t>
  </si>
  <si>
    <t>Footings</t>
  </si>
  <si>
    <t>Reinforced Concrete</t>
  </si>
  <si>
    <t>C15 Blinding, 50mm thick</t>
  </si>
  <si>
    <t>F511</t>
  </si>
  <si>
    <t>Mass Concrete</t>
  </si>
  <si>
    <t>Provide concrete class 25</t>
  </si>
  <si>
    <t>Provide concrete class 15</t>
  </si>
  <si>
    <t>Excavated rock</t>
  </si>
  <si>
    <t>E616</t>
  </si>
  <si>
    <t xml:space="preserve">Selected excavated material </t>
  </si>
  <si>
    <t>E614</t>
  </si>
  <si>
    <t>To structures</t>
  </si>
  <si>
    <t>Rock</t>
  </si>
  <si>
    <t>E533</t>
  </si>
  <si>
    <t>Material other than top soil or rock</t>
  </si>
  <si>
    <t>E532</t>
  </si>
  <si>
    <t>Disposal of excavated material</t>
  </si>
  <si>
    <r>
      <t>Rock, inclined at 45</t>
    </r>
    <r>
      <rPr>
        <vertAlign val="superscript"/>
        <sz val="8"/>
        <rFont val="Arial"/>
        <family val="2"/>
      </rPr>
      <t>o</t>
    </r>
  </si>
  <si>
    <t>E513</t>
  </si>
  <si>
    <r>
      <t>Material other than topsoil or rock, inclined at 45</t>
    </r>
    <r>
      <rPr>
        <vertAlign val="superscript"/>
        <sz val="8"/>
        <rFont val="Arial"/>
        <family val="2"/>
      </rPr>
      <t>o</t>
    </r>
  </si>
  <si>
    <t>Trimming of excavated surfaces</t>
  </si>
  <si>
    <t>Excavation ancillaries</t>
  </si>
  <si>
    <t>Rock depth 2.0 - 5.0m</t>
  </si>
  <si>
    <t>E335</t>
  </si>
  <si>
    <t>Rock depth 1.0 - 2.0m</t>
  </si>
  <si>
    <t>Ditto but depth 2.0 - 5.0m</t>
  </si>
  <si>
    <t>E325</t>
  </si>
  <si>
    <t>Ditto but depth 1.0 - 2.0m</t>
  </si>
  <si>
    <t>E324</t>
  </si>
  <si>
    <t>Ditto but depth 0.5 - 1.0m</t>
  </si>
  <si>
    <t>E323</t>
  </si>
  <si>
    <t>Material other than topsoil or rock depth 0.25 - 0.5m</t>
  </si>
  <si>
    <t>E322</t>
  </si>
  <si>
    <t>Topsoil, depth n.e 0.25m</t>
  </si>
  <si>
    <t>320</t>
  </si>
  <si>
    <t>General clearance</t>
  </si>
  <si>
    <t>Sludge drying beds surface area of approx 16m wide x 18.8m long.</t>
  </si>
  <si>
    <t>Excavations shall include for strutting. Shuttering, stabilizing excavated surfaces and keeping excavations free of water bailing out, pumping or other means</t>
  </si>
  <si>
    <t>Excavations for Foundations</t>
  </si>
  <si>
    <t xml:space="preserve"> DESCRIPTION</t>
  </si>
  <si>
    <t xml:space="preserve">BILL No. 5.8 - SLUDGE DRYING </t>
  </si>
  <si>
    <t>BILL TOTALTAKEN TO GRAND SUMMARY</t>
  </si>
  <si>
    <t xml:space="preserve">Item </t>
  </si>
  <si>
    <t>Allow provisional sum for purchase of telecommunication facilities for the office</t>
  </si>
  <si>
    <t>Allow provisional sum for purchase of office equipment and furniture i.e. chairs, tables, cabinets, 1 No. printer/ copier, two desktop computers, hand held GPS etc as specified by the Resident Engineer</t>
  </si>
  <si>
    <t xml:space="preserve">Office Equipment </t>
  </si>
  <si>
    <t>(vi) SPN consumer Unit</t>
  </si>
  <si>
    <t>(v) External areas - 4security lights with protection cover</t>
  </si>
  <si>
    <t>(iv) Toilets - 1No covered bulb, 2No switch;</t>
  </si>
  <si>
    <t>(iii) Office - 2No twin sockest, 2No bulb light fitting, 2No switches</t>
  </si>
  <si>
    <t>(ii) General office - 3No twin sockets, 1No bulb lightfitting, 1No switch;</t>
  </si>
  <si>
    <t>(i) Record office - 2No twin sockets, 1No spherical screw neck fitting &amp;  1No switch;</t>
  </si>
  <si>
    <t>Fix electical fittings which include the following
schedule:</t>
  </si>
  <si>
    <t>Laying conduits, wiring works, fixing fittings,
testing and commissioning works:-</t>
  </si>
  <si>
    <t>ELECTRICAL WORKS</t>
  </si>
  <si>
    <t>Supply and fix tissue paper holder</t>
  </si>
  <si>
    <t>Construct 800 x 800mm x 1200mm deep inspection manhole chambers, plaster internal faces and provide heavy duty manhole covers.</t>
  </si>
  <si>
    <t>Allow for fittings and accessories for above</t>
  </si>
  <si>
    <t>Ditto but 40mm Dia</t>
  </si>
  <si>
    <t>Ditto but 150mm Dia</t>
  </si>
  <si>
    <t>100mm Diameter PVC soil pipe class B, include all necessary fittings.</t>
  </si>
  <si>
    <t>600 x 600 mm beveled edge polished plate glass mirrors and field packing including fixing with chromium plated dove nuts and brass screws.</t>
  </si>
  <si>
    <t>Twyford or equivalent vitreous china low level pedestal WC suite complete with 9-10litres plastic cistern , P trap, black heavy duty set &amp; cover, cover flush pipe and all necessary accessories.</t>
  </si>
  <si>
    <t>Twyford or equivalent wash hand basin size 450 x 300 mm complete with chromium plate taps and chained plastic plug.</t>
  </si>
  <si>
    <t>Allow for other fiitings e.g gate valves, flexible</t>
  </si>
  <si>
    <t>12.5mm Diameter class B GI pipes and fittings</t>
  </si>
  <si>
    <t>PLUMBING AND SANITARY WORKS</t>
  </si>
  <si>
    <t>Office Shelves</t>
  </si>
  <si>
    <t>100 mm upvc vent pipes 200 mm long</t>
  </si>
  <si>
    <t>12 mm cornice 50mm high, plugged</t>
  </si>
  <si>
    <t>150 mm Brass barrel bolt</t>
  </si>
  <si>
    <t xml:space="preserve">Two lever mortice lock with handles </t>
  </si>
  <si>
    <t>800 x 1800 mm high</t>
  </si>
  <si>
    <t>Toilet Cubicle doors</t>
  </si>
  <si>
    <t>900 x 2400 mm high single leaf</t>
  </si>
  <si>
    <t>Steel External Doors</t>
  </si>
  <si>
    <t>50 mm Single leaf Panel composite door unit (overall) size 900 x 2400 mm high : comprising 50 x 150 mm stiles, top, and middle rails, 50 x 200 mm bottom rail; 1 no. door leaf size 900 x 2050mm : panels infilled with 50 mm hardwood boarding rebated and splayed at joint to frame : 900 x 300mm high fan light infilled with glass (m/s)</t>
  </si>
  <si>
    <t>400 x 600 mm steel casement windows to washrooms with grills</t>
  </si>
  <si>
    <t>1500 x 1500 mm steel casement windows with grills</t>
  </si>
  <si>
    <t>50 x 125 mm purlins</t>
  </si>
  <si>
    <t>75 x 75 mm Wall plate:  fixed to concrete with approved bolts at 1000 mm centres</t>
  </si>
  <si>
    <t xml:space="preserve">125 x 50 mm: Struts and ties </t>
  </si>
  <si>
    <t>75x 50 mm: battens</t>
  </si>
  <si>
    <t>125 x 50 mm Rafter: in trusses</t>
  </si>
  <si>
    <t>Horizontal concrete soffits</t>
  </si>
  <si>
    <t>12 mm Lime plaster : steel trowelled finish : on concrete : to</t>
  </si>
  <si>
    <t>Ceiling Finishes</t>
  </si>
  <si>
    <t>Internal walls</t>
  </si>
  <si>
    <t>12 mm Lime plaster : steel trowelled finish : on concrete, blockwork or stonework : to</t>
  </si>
  <si>
    <t>Wall Finishes</t>
  </si>
  <si>
    <t>Finishes</t>
  </si>
  <si>
    <t xml:space="preserve"> 150 mm thick clay brick wall</t>
  </si>
  <si>
    <t>Structure Walling</t>
  </si>
  <si>
    <t xml:space="preserve"> 200 mm thick clay brick wall in strip foundation</t>
  </si>
  <si>
    <t>Approved well burnt clay bricks bonded in 1:4 cement sand mortar with hoop iron ):-</t>
  </si>
  <si>
    <t>Verandah 500mm x 500mm x 50 mm concrete units</t>
  </si>
  <si>
    <t>CLASS H:PRECAST CONCRETE</t>
  </si>
  <si>
    <t>CLASS G:CONCRETE ANCILLARIES</t>
  </si>
  <si>
    <t>200 x 450 mm ring beam concrete</t>
  </si>
  <si>
    <t>150 mm thick reinforced concrete slab</t>
  </si>
  <si>
    <t xml:space="preserve">300x200 mm reinforced concrete columns </t>
  </si>
  <si>
    <t>1200 x 1200 x 300 mm column bases and 600 x 200 mm strip footings</t>
  </si>
  <si>
    <t xml:space="preserve"> Reinforced Concrete Class 25/20mm:- </t>
  </si>
  <si>
    <t>Treat surface of hardcore with approved anti termite solution applied strictly in accordance with the manufacturers instructions</t>
  </si>
  <si>
    <t>200mm thick well compacted hard core</t>
  </si>
  <si>
    <t>Provide approved materials  selected from excavated material other than top soil</t>
  </si>
  <si>
    <t>FILLING AND COMPACTION</t>
  </si>
  <si>
    <t>Foundations and bases for depth 0.5 - 1.5m</t>
  </si>
  <si>
    <t>CLASS E: EARTH WORKS</t>
  </si>
  <si>
    <t>The relevant drawings are 5116042-DWG-00210 including references made there- in to other drawings</t>
  </si>
  <si>
    <t>BILL No. 5.9 - ADMINISTRATION BLOCK</t>
  </si>
  <si>
    <t xml:space="preserve">BILL TOTAL FOR TWO STAFF HOUSES TAKEN TO GRAND SUMMARY </t>
  </si>
  <si>
    <t xml:space="preserve">COLLECTION FOR ONE STAFF HOUSE </t>
  </si>
  <si>
    <t xml:space="preserve">PAGE TOTAL CARRIED TO COLLECTION </t>
  </si>
  <si>
    <t>(viii) SPN consumerer Unit</t>
  </si>
  <si>
    <t>(vii) External areas - 2 No bulb fittings with protection cover</t>
  </si>
  <si>
    <t>(vi) Store - 1 No covered bulb, 1 No twin switch;</t>
  </si>
  <si>
    <t>(vi) General areas - 1 No bulb fitting;</t>
  </si>
  <si>
    <t>(v) Toilet - 1 No covered bulb, 1No switch;</t>
  </si>
  <si>
    <t>(iv) Shower - 1 No covered bulb, 1 No switch;</t>
  </si>
  <si>
    <t>(iii) Bedrooms - 2 No socket, 2 No bulb light fitting, 2 No switches</t>
  </si>
  <si>
    <t>(ii) Kitchen - 1 No twin sockets, 1 No bulb lightfitting, 1 No switch;</t>
  </si>
  <si>
    <t>(i) Living room - 2 No twin sockets, 1No spherical screw neck fitting &amp;  1No twin switch;</t>
  </si>
  <si>
    <t>Fix electical fittings which include the following schedule:</t>
  </si>
  <si>
    <t>Supply and fix ceramic type soap dish</t>
  </si>
  <si>
    <t>Allow for 20mm dia GI pipework for the shower</t>
  </si>
  <si>
    <t>Construct 800 x 800mm x 1200mm deep inspection manholes, plaster internal faces and provide heavy duty manhole covers.</t>
  </si>
  <si>
    <t>2500 litre overhead tank</t>
  </si>
  <si>
    <t>PLUMBING ANDSANITARY WORKS</t>
  </si>
  <si>
    <t>kitchen sink with 125mm concrete slab area</t>
  </si>
  <si>
    <t>Provide for kitchen shelves, cupboards and flue</t>
  </si>
  <si>
    <t>600 x 800 mm steel casement windows to washrooms with grills</t>
  </si>
  <si>
    <t>600 x 800 mm steel casement windows with grills</t>
  </si>
  <si>
    <t>1000 x 1500 mm steel casement windows with grills</t>
  </si>
  <si>
    <t>50 x 75 mm Wall plate:  fixed to concrete with approved bolts at 1000 mm centres</t>
  </si>
  <si>
    <t>75 x 175 mm Rafter: in trusses</t>
  </si>
  <si>
    <t>CEILING FINISHES</t>
  </si>
  <si>
    <t>Approved well burnt clay bricks bonded in 1:4 cement sand mortar with hoop iron :-</t>
  </si>
  <si>
    <t>300 mm thick well compacted hard core</t>
  </si>
  <si>
    <t>Filling as Described:-Include for compaction as specified</t>
  </si>
  <si>
    <t>Foundations and bases for depth 0.5 - 1.5 m</t>
  </si>
  <si>
    <t>The relevant drawings are 5116042-DWG-00211 including references made there- in to other drawings</t>
  </si>
  <si>
    <t>RATE</t>
  </si>
  <si>
    <t>BILL No. 5.10-  STAFF HOUSES</t>
  </si>
  <si>
    <t xml:space="preserve">PAGE TOTAL CARRIED TO SECTION COLLECTION PAGE </t>
  </si>
  <si>
    <t>Allow provisional sum  for purchase of flexible hose reel 100mm diameter  for cleaning treatment units length n.e 100 m</t>
  </si>
  <si>
    <t>CLEANING TREATMENT UNITS</t>
  </si>
  <si>
    <t>No.</t>
  </si>
  <si>
    <t>Metal field gate width 1.5 - 2.0 m</t>
  </si>
  <si>
    <t>Metal Gate and Stiles</t>
  </si>
  <si>
    <t>Concrete posts in concrete holes and chain link fence, height 2.50 - 3.00 m</t>
  </si>
  <si>
    <t>Fencing</t>
  </si>
  <si>
    <t>FENCING AND GATE</t>
  </si>
  <si>
    <t>Construct 1 No. septic tank, foul water drainage and soak pit</t>
  </si>
  <si>
    <t xml:space="preserve">FOUL WATER DRAINAGE </t>
  </si>
  <si>
    <t>Metallic tape/strip for cable location Pigmented low density polyethylene and Aluminium foil in a bright colour continously labelled "DANGER PLASTIC PIPE" in English</t>
  </si>
  <si>
    <t>Percentage adjustment to Items 4h94.1</t>
  </si>
  <si>
    <t>Suppy all materials and construct a Guard/ Gate house as directed. Allow for excavation, shuttering, walling. The Gate house shall be partitioned to include concreting and block ablution c/w sanitary fitments and plumbing. The roofing comprises corugated ironsheet roofing on timber trusses.</t>
  </si>
  <si>
    <t xml:space="preserve">GUARD/ GATE HOUSE AND POWER/ SWITCHGEAR HOUSE </t>
  </si>
  <si>
    <t>Provide and install Tank water level indicator. Details as specified by The Engineer</t>
  </si>
  <si>
    <r>
      <t>Supply and erect an Elevated Pressed Steel panel tank Capacity 200 m</t>
    </r>
    <r>
      <rPr>
        <vertAlign val="superscript"/>
        <sz val="8"/>
        <rFont val="Arial"/>
        <family val="2"/>
      </rPr>
      <t>3</t>
    </r>
    <r>
      <rPr>
        <sz val="8"/>
        <rFont val="Arial"/>
        <family val="2"/>
      </rPr>
      <t xml:space="preserve"> Incl platform height 6m c/w the  connection pipework (inlet, outlet, overflow and washout all 80 mm dia) as specified by Engineer</t>
    </r>
  </si>
  <si>
    <r>
      <t>Supply all materials and construct the reinforced concrete foundation for the elevated pressed steel tank 200m</t>
    </r>
    <r>
      <rPr>
        <vertAlign val="superscript"/>
        <sz val="8"/>
        <rFont val="Arial"/>
        <family val="2"/>
      </rPr>
      <t>3</t>
    </r>
    <r>
      <rPr>
        <sz val="8"/>
        <rFont val="Arial"/>
        <family val="2"/>
      </rPr>
      <t xml:space="preserve"> height 12 m as specified and shown in the Drawing. Include for shuttering and excavation works </t>
    </r>
  </si>
  <si>
    <r>
      <t>200M</t>
    </r>
    <r>
      <rPr>
        <b/>
        <vertAlign val="superscript"/>
        <sz val="8"/>
        <rFont val="Arial"/>
        <family val="2"/>
      </rPr>
      <t>3</t>
    </r>
    <r>
      <rPr>
        <b/>
        <sz val="8"/>
        <rFont val="Arial"/>
        <family val="2"/>
      </rPr>
      <t xml:space="preserve"> SITE WATER ELEVATED TANK</t>
    </r>
  </si>
  <si>
    <t>Provide complete standard street lighting on steel poles. Rate to include for all the wiring, underground cabling and control boxes.</t>
  </si>
  <si>
    <t xml:space="preserve">Street Lighting: </t>
  </si>
  <si>
    <t>Provide all materials and construct culvert headwalls in 225mm blockwork including all bedding and haunching and foundations.</t>
  </si>
  <si>
    <t>Headwall</t>
  </si>
  <si>
    <t>Stone pitching of the storm drains</t>
  </si>
  <si>
    <t>Excavate for, provide, lay and joint 350 x 660mm half round invert block drains . 600x225x50mm thick precast concrete side slabs. Include for muram bedding and haunching</t>
  </si>
  <si>
    <t>Excavate for, lay and joint precast concrete  Shallow IBD from the road edge to the open drains as specified</t>
  </si>
  <si>
    <t xml:space="preserve">Stormwater Open drains </t>
  </si>
  <si>
    <t>Provide lay and joint DN 600mm ogee concrete pipes</t>
  </si>
  <si>
    <t>Excavation in material other than rock for storm drains as directed</t>
  </si>
  <si>
    <t>Ditto : curved on plan to 2500 mm radius</t>
  </si>
  <si>
    <t>Supply and install channel and kerbstone blocksvibrated 125 mm x 250 mm Half-battered kerbs: 350 mm x 100 mm concrete (class 15) bed: 100 mm x 250 mm concrete (class15) haunching one side: formwork</t>
  </si>
  <si>
    <t xml:space="preserve">Precast concrete units : class 25 : </t>
  </si>
  <si>
    <t xml:space="preserve">Supply and lay precast concrete paving blocks size 210 x 105 x 60 mm : heavy duty load bearing 49 N/mm²) : manufactured by an approved Concreteworks Manufacturer : complete with 40 mm sand bed </t>
  </si>
  <si>
    <t>Sand/approved granular filling to receive block paving bricks (50mm layer)</t>
  </si>
  <si>
    <t>Hand pack and compact hardcore 300 mm layers</t>
  </si>
  <si>
    <t>Filling and compaction with approved material</t>
  </si>
  <si>
    <t>Excavation in material other than rock</t>
  </si>
  <si>
    <t>Excavation of virgin topsoil depth not exc. 250 mm</t>
  </si>
  <si>
    <t>ACCESS ROAD</t>
  </si>
  <si>
    <t>Pipe bore: 300-900 mm on tarmac road</t>
  </si>
  <si>
    <t>K732-2</t>
  </si>
  <si>
    <t>Breaking up, temporary and permanent reinstatement of  roads</t>
  </si>
  <si>
    <t>Road Crossing Reinstatement</t>
  </si>
  <si>
    <t>Depth 1.5 - 3.0 m</t>
  </si>
  <si>
    <t>Depth not exc. 1.5 m</t>
  </si>
  <si>
    <t xml:space="preserve">Excavate for, provide, lay, joint, backfill and test for 600 mm dia. precast concrete Ogee' pipes for stormwater drainsin depth not exceeding 1.5 m </t>
  </si>
  <si>
    <t>WASTE WASHWATER DRAINS</t>
  </si>
  <si>
    <t>Remove and dispose of stumps of the following diameter; include for grubbing up the roots and backfilling the hole left with top soil</t>
  </si>
  <si>
    <t>Girth 1-2 m</t>
  </si>
  <si>
    <t>D220</t>
  </si>
  <si>
    <t>Cut and dispose of trees of the following girth; include removal of stump and backfilling the hole left with top soil</t>
  </si>
  <si>
    <t xml:space="preserve">General site clearance </t>
  </si>
  <si>
    <t xml:space="preserve">DEMOLITIONS AND SITE CLEARANCE </t>
  </si>
  <si>
    <t>The relevant drawings are 5116042-DWG-012000 including references made there- in to other drawings</t>
  </si>
  <si>
    <t>BILL No. 5.11 - Treatment Plant Site Works</t>
  </si>
  <si>
    <t>Total for Bill No. 5.12 carried to Summary</t>
  </si>
  <si>
    <t xml:space="preserve">slip anchors including anchorage to bedrock  / pipe fastening at steep terrains per drawings </t>
  </si>
  <si>
    <t>3.74</t>
  </si>
  <si>
    <t>height;  1 - 1.5 m</t>
  </si>
  <si>
    <t>3.73</t>
  </si>
  <si>
    <t>height; not exceeding 1m</t>
  </si>
  <si>
    <t>3.72</t>
  </si>
  <si>
    <t xml:space="preserve">450x450 mm concrete piers including anchorage to bedrock  / pipe fastening at river and water way crossings per drawings </t>
  </si>
  <si>
    <t>Other isolated  pipe supports ; DN n.e. 200 mm</t>
  </si>
  <si>
    <t>Ditto but for Tees;    (rubble masonry) provisional</t>
  </si>
  <si>
    <t>3.71</t>
  </si>
  <si>
    <t>Thrust blocks for bends;  (rubble masonry) provisional</t>
  </si>
  <si>
    <t>3.70</t>
  </si>
  <si>
    <t>Ditto but for Tees;  (concrete)</t>
  </si>
  <si>
    <t>3.69</t>
  </si>
  <si>
    <t>Thrust blocks for bends (concrete)</t>
  </si>
  <si>
    <t>3.68</t>
  </si>
  <si>
    <t xml:space="preserve"> Concrete stools and thrust blocks (Note; concrete to be replaced with rubble masonry where natural stone exists on site); DN n.e. 200 mm</t>
  </si>
  <si>
    <t>Excavation for Chambers for rock class "C"</t>
  </si>
  <si>
    <t>3.67</t>
  </si>
  <si>
    <t>Excavation for Chambers for rock class "B"</t>
  </si>
  <si>
    <t>3.66</t>
  </si>
  <si>
    <t>Excavation for Chambers for rock class "A"</t>
  </si>
  <si>
    <t>3.65</t>
  </si>
  <si>
    <t>Excavation in trench for rock class "C"</t>
  </si>
  <si>
    <t>3.64</t>
  </si>
  <si>
    <t>Excavation in trench for rock class "B"</t>
  </si>
  <si>
    <t>3.63</t>
  </si>
  <si>
    <t>Excavation in trench for rock class "A"</t>
  </si>
  <si>
    <t>3.62</t>
  </si>
  <si>
    <t>Extras to Excavation and Backfilling (Provisional) Note:- Blasting is NOT permitted</t>
  </si>
  <si>
    <t>CLASS L:- PIPEWORK - SUPPORTS AND PROTECTION, ANCILLARIES TO LAYING AND EXCAVATION</t>
  </si>
  <si>
    <r>
      <rPr>
        <b/>
        <sz val="8"/>
        <rFont val="Arial"/>
        <family val="2"/>
      </rPr>
      <t xml:space="preserve">Other pipework ancillaries    </t>
    </r>
    <r>
      <rPr>
        <sz val="8"/>
        <rFont val="Arial"/>
        <family val="2"/>
      </rPr>
      <t xml:space="preserve">  </t>
    </r>
  </si>
  <si>
    <t>Allow for crossing existing rivers, streams or canals / waterways; width 1- 3 m. Nominal bore n.e.450mm</t>
  </si>
  <si>
    <t>3.56</t>
  </si>
  <si>
    <t>Crossings</t>
  </si>
  <si>
    <t>Provide all materials and construct WASHOUT VALVE chambers internal dimensions 1200mm x 1100mm. Include for supply and fixing of precast concrete cover and step irons, as detailed in drawing ; depth not exceeding; 1.5 m</t>
  </si>
  <si>
    <t>3.54</t>
  </si>
  <si>
    <t>Provide all materials and construct AIR VALVE chambers internal dimensions 800mm x 1000mm. Include for supply and fixing of precast concrete cover and step irons, as detailed in drawing ; depth not exceeding; 1.5 m</t>
  </si>
  <si>
    <t>3.53</t>
  </si>
  <si>
    <t>Provide all materials and construct GATE VALVE chambers internal dimensions 1200mm x 1100mm. Include for supply and fixing of precast concrete cover and step irons, as detailed in drawing ; depth not exceeding; 1.5 m</t>
  </si>
  <si>
    <t>3.52</t>
  </si>
  <si>
    <t>In Situ Chambers</t>
  </si>
  <si>
    <t>Visual observation to verify existing ground formation is as shown on the drawings. Mild Steel pipes should only be used  where the ground is rocky and it will be more expensive to trench for uPVC  Grade B pipes. (provisional, applicable on lengths where excavation applies)</t>
  </si>
  <si>
    <t>3.2</t>
  </si>
  <si>
    <t>3.1</t>
  </si>
  <si>
    <t>The relevant drawings are 5116042-DWG-02126 including references made there- in to other drawings</t>
  </si>
  <si>
    <t xml:space="preserve">QUANTITY </t>
  </si>
  <si>
    <t xml:space="preserve">UNIT </t>
  </si>
  <si>
    <t xml:space="preserve">DESCRIPTION </t>
  </si>
  <si>
    <t>BILL NO. 5.12 - Backwash Water Gravity Main</t>
  </si>
  <si>
    <t>Collection, Page 9 of 10</t>
  </si>
  <si>
    <t>Collection, Page 8 of 10</t>
  </si>
  <si>
    <t>Collection, Page 7 of 10</t>
  </si>
  <si>
    <t>Collection, Page 6 of 10</t>
  </si>
  <si>
    <t>Collection, Page 5 of 10</t>
  </si>
  <si>
    <t>Collection, Page 4 of 10</t>
  </si>
  <si>
    <t>Collection, Page 3 of 10</t>
  </si>
  <si>
    <t>Collection, Page 2 of 10</t>
  </si>
  <si>
    <t>Collection, Page 1 of 10</t>
  </si>
  <si>
    <t>DESCRIPTION: Transmission Main to Kyarumba- L.Katwe-Muhokya</t>
  </si>
  <si>
    <t xml:space="preserve"> Carried to Collection</t>
  </si>
  <si>
    <t>Height 1.5-2m</t>
  </si>
  <si>
    <t>Reinforced concrete pipe supports for pipes of size not exceeding 600mm ND of the following heights</t>
  </si>
  <si>
    <t>L731</t>
  </si>
  <si>
    <t>L541</t>
  </si>
  <si>
    <t>L521</t>
  </si>
  <si>
    <t>L511</t>
  </si>
  <si>
    <t xml:space="preserve">Marker posts </t>
  </si>
  <si>
    <t>K823.1</t>
  </si>
  <si>
    <t>Other pipework ancillaries</t>
  </si>
  <si>
    <t>K731.2</t>
  </si>
  <si>
    <t xml:space="preserve">Breaking up, temporary and permanent reinstatement of tarmac roads for laying pipes of the following sizes </t>
  </si>
  <si>
    <t>K731.1</t>
  </si>
  <si>
    <t>Breaking up, temporary and permanent reinstatement of gravel roads for laying pipes of the following sizes</t>
  </si>
  <si>
    <t xml:space="preserve"> Reinstatement</t>
  </si>
  <si>
    <t>K252.2</t>
  </si>
  <si>
    <t>Depth not exceeding 1.5 m</t>
  </si>
  <si>
    <t>K251.2</t>
  </si>
  <si>
    <t>Valve surface boxes, complete and to the following depths</t>
  </si>
  <si>
    <t>Surface Boxes</t>
  </si>
  <si>
    <t>K252.1</t>
  </si>
  <si>
    <t>K251.1</t>
  </si>
  <si>
    <t>Concrete wash out  outfall structure, complete as shown in drawing 5116042-DWG-00205 and of the following depths</t>
  </si>
  <si>
    <t>Other Stated Chambers</t>
  </si>
  <si>
    <t>Depth 2-2.5m</t>
  </si>
  <si>
    <t>K113</t>
  </si>
  <si>
    <t>Depth 1.5-2m</t>
  </si>
  <si>
    <t>K112</t>
  </si>
  <si>
    <t>K111</t>
  </si>
  <si>
    <t>Manholes constructed in blockwork, complete  for washouts and air valves  including the associated fittings and pipework and of the following depth</t>
  </si>
  <si>
    <t>PIPEWORK-MANHOLES AND PIPEWORK ANCILLARIES</t>
  </si>
  <si>
    <t>300mm ND</t>
  </si>
  <si>
    <t>J861.3</t>
  </si>
  <si>
    <t>Flanged CI single orifice air relief valve, 80 mm ND, as specified ,flanges to ISO 2441, PN 25, complete with all pipework and fittings for installation on pipes of the following sizes.</t>
  </si>
  <si>
    <t>80-200 mm ND</t>
  </si>
  <si>
    <t>J861.2</t>
  </si>
  <si>
    <t>Flanged CI double orifice air relief valve, 50 mm ND, as specified ,flanges to ISO 2441, PN 40, complete with all pipework and fittings for installation on pipes of the following sizes.</t>
  </si>
  <si>
    <t>J861.1</t>
  </si>
  <si>
    <t>Flanged CI single orifice air relief valve, 50 mm ND, as specified ,flanges to ISO 2441, PN 40, complete with all pipework and fittings for installation on pipes of the following sizes.</t>
  </si>
  <si>
    <t>80 mm ND</t>
  </si>
  <si>
    <t>J831.1</t>
  </si>
  <si>
    <t>Flanged CI flap valve  as specified , flanges to ISO 2441, all to PN 40 for the following sizes</t>
  </si>
  <si>
    <t>Non-Return Valves</t>
  </si>
  <si>
    <t>300 mm ND</t>
  </si>
  <si>
    <t>65 mm ND</t>
  </si>
  <si>
    <t>J811.7</t>
  </si>
  <si>
    <t>Flanged CI gate valves to BS 5150 ,flanges to BS 4505 , all to PN 25 for operation by tee-key, with 3m long distance piece of the following sizes</t>
  </si>
  <si>
    <t>200 mm ND</t>
  </si>
  <si>
    <t>J811.6</t>
  </si>
  <si>
    <t>150 mm ND</t>
  </si>
  <si>
    <t>J811.5</t>
  </si>
  <si>
    <t>125 mm ND</t>
  </si>
  <si>
    <t>J811.4</t>
  </si>
  <si>
    <t>100 mm ND</t>
  </si>
  <si>
    <t>J811.3</t>
  </si>
  <si>
    <t>J811.2</t>
  </si>
  <si>
    <t>50 mm ND</t>
  </si>
  <si>
    <t>J811.1</t>
  </si>
  <si>
    <t>Flanged CI gate valves to BS 5150 ,flanges to BS 4505 , all to PN 40 for operation by tee-key, with 3m long distance piece of the following sizes</t>
  </si>
  <si>
    <t>Gate Valves: Hand Operated</t>
  </si>
  <si>
    <t>Valves and Penstocks</t>
  </si>
  <si>
    <t>J351.7</t>
  </si>
  <si>
    <t>J351.6</t>
  </si>
  <si>
    <t>Flange adaptors of Viking Johnson maxi type, to fit plastic pipes,  to ISO 2441, flanges to ISO 2441, all to PN 25, and of the following sizes</t>
  </si>
  <si>
    <t>J351.5</t>
  </si>
  <si>
    <t>J351.4</t>
  </si>
  <si>
    <t>J351.3</t>
  </si>
  <si>
    <t>J351.2</t>
  </si>
  <si>
    <t>Flange adaptors of Viking Johnson maxi type, to fit plastic pipes,  to ISO 2441, flanges to ISO 2441, all to PN 40, and of the following sizes</t>
  </si>
  <si>
    <t xml:space="preserve">300/200 mm ND </t>
  </si>
  <si>
    <t>All flanged concentric tapers to BS 4346 , flanges  to ISO 2441, all to PN 25 and of the following sizes</t>
  </si>
  <si>
    <t>J331.3</t>
  </si>
  <si>
    <t>J331.2</t>
  </si>
  <si>
    <t>J331.1</t>
  </si>
  <si>
    <t>All flanged concentric tapers to BS 4346 , flanges  to ISO 2441, all to PN 40 and of the following sizes</t>
  </si>
  <si>
    <t>Tapers</t>
  </si>
  <si>
    <t>All flanged tees to BS 4346 , flanges  to ISO 2441 , all to PN 25, and of the following sizes</t>
  </si>
  <si>
    <t>200/200/200 mm ND</t>
  </si>
  <si>
    <t>J321.8</t>
  </si>
  <si>
    <t>200/80/200 mm ND</t>
  </si>
  <si>
    <t>J321.7</t>
  </si>
  <si>
    <t>J321.6</t>
  </si>
  <si>
    <t>J321.5</t>
  </si>
  <si>
    <t>J321.4</t>
  </si>
  <si>
    <t>80/80/80 mm ND</t>
  </si>
  <si>
    <t>J321.3</t>
  </si>
  <si>
    <t>J321.2</t>
  </si>
  <si>
    <t>50/50/50 mm ND</t>
  </si>
  <si>
    <t>J321.1</t>
  </si>
  <si>
    <t>All flanged tees to BS 4346 , flanges  to ISO 2441 , all to PN 40, and of the following sizes</t>
  </si>
  <si>
    <t>Junctions</t>
  </si>
  <si>
    <t>J311.24</t>
  </si>
  <si>
    <t>All flanged 90 degree bends to BS 3601 , flanges drilled to BS 4504 ,all to PN 25, and of the following sizes</t>
  </si>
  <si>
    <t>J311.23</t>
  </si>
  <si>
    <t>J311.22</t>
  </si>
  <si>
    <t>J311.21</t>
  </si>
  <si>
    <t>J311.20</t>
  </si>
  <si>
    <t>J311.19</t>
  </si>
  <si>
    <t>All flanged 90 degree bends to BS 3601 , flanges drilled to BS 4504 ,all to PN 40, and of the following sizes</t>
  </si>
  <si>
    <t>J311.18</t>
  </si>
  <si>
    <t>All flanged 45 degree bends to BS 3601 , flanges drilled to BS 4504 ,all to PN 25, and of the following sizes</t>
  </si>
  <si>
    <t>J311.17</t>
  </si>
  <si>
    <t>J311.16</t>
  </si>
  <si>
    <t>J311.15</t>
  </si>
  <si>
    <t>J311.14</t>
  </si>
  <si>
    <t>J311.13</t>
  </si>
  <si>
    <t>All flanged 45 degree bends to BS 3601 , flanges drilled to BS 4504 ,all to PN 40, and of the following sizes</t>
  </si>
  <si>
    <t>J311.12</t>
  </si>
  <si>
    <t>All flanged 22.5 degree bends to BS 3601 , flanges drilled to BS 4504 ,all to PN 25, and of the following sizes</t>
  </si>
  <si>
    <t>J311.11</t>
  </si>
  <si>
    <t>J311.10</t>
  </si>
  <si>
    <t>J311.9</t>
  </si>
  <si>
    <t>J311.8</t>
  </si>
  <si>
    <t>J311.7</t>
  </si>
  <si>
    <t>All flanged 22.5 degree bends to BS 3601 , flanges drilled to BS 4504 ,all to PN 40, and of the following sizes</t>
  </si>
  <si>
    <t>J311.6</t>
  </si>
  <si>
    <t>All flanged 11.25 degree bends to BS 3601 , flanges drilled to BS 4504 ,all to PN 25, and of the following sizes</t>
  </si>
  <si>
    <t>J311.5</t>
  </si>
  <si>
    <t>J311.4</t>
  </si>
  <si>
    <t>J311.3</t>
  </si>
  <si>
    <t>J311.2</t>
  </si>
  <si>
    <t>J311.1</t>
  </si>
  <si>
    <t>All flanged 11.25 degree bends to BS 3601 , flanges drilled to BS 4504 ,all to PN 40, and of the following sizes</t>
  </si>
  <si>
    <t>Steel fittings</t>
  </si>
  <si>
    <t>Depth 2.0-2.5 m</t>
  </si>
  <si>
    <t>I314.6</t>
  </si>
  <si>
    <t>I313.6</t>
  </si>
  <si>
    <t>I312.6</t>
  </si>
  <si>
    <t xml:space="preserve">Steel pipes with spigot and socket type flexible joints, 300 mm ND , all  to BS 4772 and to PN 25 in trenches to the following depth </t>
  </si>
  <si>
    <t>I314.5</t>
  </si>
  <si>
    <t>I313.5</t>
  </si>
  <si>
    <t>I312.5</t>
  </si>
  <si>
    <t xml:space="preserve">Steel pipes with spigot and socket type flexible joints, 200 mm ND , all  to BS 4772 and to PN 40 in trenches to the following depth </t>
  </si>
  <si>
    <t>I314.3</t>
  </si>
  <si>
    <t>I313.3</t>
  </si>
  <si>
    <t>I312.3</t>
  </si>
  <si>
    <t>I314.2</t>
  </si>
  <si>
    <t>I313.2</t>
  </si>
  <si>
    <t>I312.2</t>
  </si>
  <si>
    <t>I314.1</t>
  </si>
  <si>
    <t>I313.1</t>
  </si>
  <si>
    <t>I312.1</t>
  </si>
  <si>
    <t>I233.3</t>
  </si>
  <si>
    <t>Concrete pipes 900 mm ND, placed as sleeves at the following depths</t>
  </si>
  <si>
    <t>I233.2</t>
  </si>
  <si>
    <t>Concrete pipes 600 mm ND, placed as sleeves at the following depths</t>
  </si>
  <si>
    <t>I233.1</t>
  </si>
  <si>
    <t>Concrete pipes 300 mm ND, placed as sleeves at the following depths</t>
  </si>
  <si>
    <t>Concrete Pipes</t>
  </si>
  <si>
    <t>The relevant drawings are 5116042-DWG-03100 including references made there- in to other drawings</t>
  </si>
  <si>
    <t>Collection, Page 6 of 7</t>
  </si>
  <si>
    <t>Collection, Page 5 of 7</t>
  </si>
  <si>
    <t>Collection, Page 4 of 7</t>
  </si>
  <si>
    <t>Collection, Page 3 of 7</t>
  </si>
  <si>
    <t>Collection, Page 2 of 7</t>
  </si>
  <si>
    <t>Collection, Page 1 of 7</t>
  </si>
  <si>
    <t>BILL NO. 6.1.1</t>
  </si>
  <si>
    <t>Carried to Collection</t>
  </si>
  <si>
    <t>OD 160mm uPVC drainage pipes for overflow and wash water to outfall fall structure, over a distance not exceeding 20m</t>
  </si>
  <si>
    <t>NYA 7.1.4.3</t>
  </si>
  <si>
    <t>Supply and construct galvanised steel lattice tower galvanised to BS EN 1461:1999 or as approved standard as tank support; 10m from finished ground level to base of the tank</t>
  </si>
  <si>
    <t>NYA 7.1.4.2</t>
  </si>
  <si>
    <t>Supply and install  galvanised steel tank, galvanised to BS EN 1461:1999 or as approved standard, nominal capacity 13,424litres, complete including manhole with hinged lid, screened roof vents, internal &amp; external ladders, walkway, float ball valve,  level indicator, pipe connections (for inlet, outlet, overflow, drain, etc as specified</t>
  </si>
  <si>
    <t>NYA 7.1.4.1</t>
  </si>
  <si>
    <t>Steel Tank</t>
  </si>
  <si>
    <t>1.0m single leaf , pedestrian gate</t>
  </si>
  <si>
    <t>X232.1</t>
  </si>
  <si>
    <t xml:space="preserve">Metal field gate to BS 3470 as in 5116042-DWG-00100, of the following widths </t>
  </si>
  <si>
    <t>Gates</t>
  </si>
  <si>
    <t>X134</t>
  </si>
  <si>
    <t>K251</t>
  </si>
  <si>
    <t>Valve surface boxes, complete as shown in drawing 5116042-DWG-00205 and to the following depths</t>
  </si>
  <si>
    <t>Depth not exceeding 2.0m</t>
  </si>
  <si>
    <t>K231</t>
  </si>
  <si>
    <t>Outfall structures as shown in standard drawing and to the following depth</t>
  </si>
  <si>
    <t>Other Chambers</t>
  </si>
  <si>
    <t>K114</t>
  </si>
  <si>
    <t>All flanged CI gate valves to BS 5150 , flanges to ISO 2441 , all to PN 10 for operation by tee-key,for the following sizes</t>
  </si>
  <si>
    <t>J381.4</t>
  </si>
  <si>
    <t>200 mm ND length not exceeding 1.0m</t>
  </si>
  <si>
    <t>J381.3</t>
  </si>
  <si>
    <t>150 mm ND length not exceeding 3.6m</t>
  </si>
  <si>
    <t>J381.2</t>
  </si>
  <si>
    <t>Double flanged pipes, class K9 to BS 4772 or ISO 2531 with cement mortar lining all to PN 10 and of the following sizes and length</t>
  </si>
  <si>
    <t>150 mm ND length not exceeding 1.0m</t>
  </si>
  <si>
    <t>J381.1</t>
  </si>
  <si>
    <t>Flanged /spigot pipes, class K9 to BS 4772 or ISO 2531 with cement mortar lining all to PN 10 and of the following sizes and length</t>
  </si>
  <si>
    <t>Straight Specials</t>
  </si>
  <si>
    <t>J371.1</t>
  </si>
  <si>
    <t xml:space="preserve">Double flanged bellmouths all to PN 10 and of the following sizes </t>
  </si>
  <si>
    <t>Bellmouths</t>
  </si>
  <si>
    <t>Flange adaptors of Viking Johnson maxi type, to fit plastic pipes,  to ISO 2441, flanges to ISO 2441, all to PN 10, and of the following sizes</t>
  </si>
  <si>
    <t>150/150/150mm</t>
  </si>
  <si>
    <t>All flanged tees to BS 4346 , flanges  to ISO 2441, all to PN 10 and of the following sizes</t>
  </si>
  <si>
    <t>All flanged 90 degree bends to BS 3601 , flanges drilled to BS 4504 , all to PN 10, and of the following sizes</t>
  </si>
  <si>
    <t>Nominal size, 6mm-16mm</t>
  </si>
  <si>
    <t>Twisted high yield steel bars to BS4449 and of the following sizes</t>
  </si>
  <si>
    <t>High Yield Steel</t>
  </si>
  <si>
    <t>Width exceeding 1.22m</t>
  </si>
  <si>
    <t>Fair finish formwork in vertical plane of the following width</t>
  </si>
  <si>
    <t>150-300mm</t>
  </si>
  <si>
    <t xml:space="preserve">Placing reinforced concrete, grade C20 for bases, footings and ground slabs of the following thickness </t>
  </si>
  <si>
    <t>Placing Reinforced Concrete</t>
  </si>
  <si>
    <t>Not exceeding 150mm</t>
  </si>
  <si>
    <t xml:space="preserve">Placing blinding concrete, grade C15, of the following thickness </t>
  </si>
  <si>
    <t>Blinding</t>
  </si>
  <si>
    <t>Placing Mass Concrete</t>
  </si>
  <si>
    <t>20mm aggregate</t>
  </si>
  <si>
    <t>F243</t>
  </si>
  <si>
    <t>Designed mix, grade C20 concrete, to BS 5328, with ordinary portland cement to BS 12, aggregate to BS 882, for the following aggregate sizes</t>
  </si>
  <si>
    <t>Grade C20</t>
  </si>
  <si>
    <t>10mm aggregate</t>
  </si>
  <si>
    <t>F231</t>
  </si>
  <si>
    <t>Designed mix, grade C15 concrete, to BS 5328, with ordinary portland cement to BS 12, aggregate to BS 882, for the following aggregate sizes</t>
  </si>
  <si>
    <t>Grade C15</t>
  </si>
  <si>
    <t>Designed Mix Concrete</t>
  </si>
  <si>
    <t>Provision of Concrete</t>
  </si>
  <si>
    <t>Turfing  including importation of top soil and preparation of surface</t>
  </si>
  <si>
    <t>E810</t>
  </si>
  <si>
    <t>Land scaping</t>
  </si>
  <si>
    <t>E531</t>
  </si>
  <si>
    <t>Disposal of excavated material to sites as  specified and as directed by the Engineer</t>
  </si>
  <si>
    <t>Disposal of Excavated Material</t>
  </si>
  <si>
    <t>Excavation in rock material, commencing surface is the stripped ground level</t>
  </si>
  <si>
    <t>Excavation in material other than topsoil, rock or artificial hard material, commencing surface is the stripped ground level</t>
  </si>
  <si>
    <t xml:space="preserve">Strip top soil, depth not exceeding 250mm </t>
  </si>
  <si>
    <t>E111</t>
  </si>
  <si>
    <t>Topsoil</t>
  </si>
  <si>
    <t>The relevant drawings are 5116042-STD-00319 and 00320 including references made there- in to other drawings</t>
  </si>
  <si>
    <t>Collection, Page 8 of 9</t>
  </si>
  <si>
    <t>Collection, Page 7 of 9</t>
  </si>
  <si>
    <t>Collection, Page 6 of 9</t>
  </si>
  <si>
    <t>Collection, Page 5 of 9</t>
  </si>
  <si>
    <t>Collection, Page 4 of 9</t>
  </si>
  <si>
    <t>Collection, Page 3 of 9</t>
  </si>
  <si>
    <t>Collection, Page 2 of 9</t>
  </si>
  <si>
    <t>Collection, Page 1 of 9</t>
  </si>
  <si>
    <t xml:space="preserve">DESCRIPTION: Distribution Mains and Service Connections, Kyarumba   </t>
  </si>
  <si>
    <t>BILL NO. 7.1</t>
  </si>
  <si>
    <t xml:space="preserve">NYAMUGASANI WATER SUPPLY &amp; SANITATION SYSTEM     </t>
  </si>
  <si>
    <t>OD 125mm, uPVC</t>
  </si>
  <si>
    <t>NYA 7.1.6</t>
  </si>
  <si>
    <t>OD 110mm, uPVC</t>
  </si>
  <si>
    <t>NYA 7.1.5</t>
  </si>
  <si>
    <t>OD 90mm, HDPE</t>
  </si>
  <si>
    <t>NYA 7.1.4</t>
  </si>
  <si>
    <t>OD 75mm, HDPE</t>
  </si>
  <si>
    <t>NYA 7.1.3</t>
  </si>
  <si>
    <t>OD 63mm, HDPE</t>
  </si>
  <si>
    <t>NYA 7.1.2</t>
  </si>
  <si>
    <t>OD 32mm, HDPE</t>
  </si>
  <si>
    <t>NYA 7.1.1</t>
  </si>
  <si>
    <t>1/2" service connection complete including PE Elbow, PE/GMS adaptor, GMS elbows,  stop tap, male threaded connector, approved water meter, GMS equal tee, GMS plug, GMS threaded pipes, tap, etc as shown on drawing 5116042-DWG-00110 for connection on the following mains</t>
  </si>
  <si>
    <t>CONNECTIONS</t>
  </si>
  <si>
    <t>Reinforced concrete pipe supports for 500mm ND pipe of the following heights</t>
  </si>
  <si>
    <t>Concrete wash out  outfall structure, complete as shown in drawing 5116042-DWG-00205, 00206 and 00207 and of the following depths</t>
  </si>
  <si>
    <t xml:space="preserve">OD 75mm </t>
  </si>
  <si>
    <t>J691.3</t>
  </si>
  <si>
    <t xml:space="preserve">OD 50mm </t>
  </si>
  <si>
    <t>J691.2</t>
  </si>
  <si>
    <t xml:space="preserve">OD 32mm </t>
  </si>
  <si>
    <t>J691.1</t>
  </si>
  <si>
    <t>HDPE end caps, all to PN 10 for the following sizes</t>
  </si>
  <si>
    <t>HDPE End Caps</t>
  </si>
  <si>
    <t>90mm x 2"</t>
  </si>
  <si>
    <t>J661.4</t>
  </si>
  <si>
    <t>75mm x 1"</t>
  </si>
  <si>
    <t>J661.3</t>
  </si>
  <si>
    <t>32x3/4"</t>
  </si>
  <si>
    <t>J661.2</t>
  </si>
  <si>
    <t>32 x 1/2"</t>
  </si>
  <si>
    <t>J661.1</t>
  </si>
  <si>
    <t>HDPE reducing saddles to BS 5114 all to PN 10, and of the following sizes</t>
  </si>
  <si>
    <t>HDPE Saddles</t>
  </si>
  <si>
    <t>75mm ND</t>
  </si>
  <si>
    <t>J641.4</t>
  </si>
  <si>
    <t>63mm ND</t>
  </si>
  <si>
    <t>J641.3</t>
  </si>
  <si>
    <t>32mm ND</t>
  </si>
  <si>
    <t>J641.2</t>
  </si>
  <si>
    <t>25mm ND</t>
  </si>
  <si>
    <t>J641.1</t>
  </si>
  <si>
    <t>HDPE reducer union, to BS 5114, all to PN 10 and of the following sizes</t>
  </si>
  <si>
    <t>HDPE Unions</t>
  </si>
  <si>
    <t>90 x 75mm ND</t>
  </si>
  <si>
    <t>J631.3</t>
  </si>
  <si>
    <t>32 x 25mm ND</t>
  </si>
  <si>
    <t>J631.2</t>
  </si>
  <si>
    <t>25 x 20mm ND</t>
  </si>
  <si>
    <t>J631.1</t>
  </si>
  <si>
    <t>HDPE reducing couplers, to BS 5114, all to PN 10 and of the following sizes</t>
  </si>
  <si>
    <t>HDPE Reducing Couplers</t>
  </si>
  <si>
    <t xml:space="preserve">OD 110mm </t>
  </si>
  <si>
    <t>J491</t>
  </si>
  <si>
    <t>uPVC end caps, all to PN 10 for the following sizes</t>
  </si>
  <si>
    <t>uPVC End Caps</t>
  </si>
  <si>
    <t>125 mm x  1 1/2"</t>
  </si>
  <si>
    <t>J461.2</t>
  </si>
  <si>
    <t>110 mm x  1 1/4"</t>
  </si>
  <si>
    <t>J461.1</t>
  </si>
  <si>
    <t>uPVC reducing saddles to BS 5114 all to PN 10, and of the following sizes</t>
  </si>
  <si>
    <t>uPVC Saddles</t>
  </si>
  <si>
    <t>OD 125mm</t>
  </si>
  <si>
    <t>I411.7</t>
  </si>
  <si>
    <t>uPVC 90 degree elbows  to ISO 2441, with flexible joints to BS 4346 all to PN 10 of the following sizes</t>
  </si>
  <si>
    <t>I412.6</t>
  </si>
  <si>
    <t>OD 110mm</t>
  </si>
  <si>
    <t>I411.5</t>
  </si>
  <si>
    <t>uPVC 45 degree elbows  to ISO 2441, with flexible joints to BS 4346 all to PN 10 of the following sizes</t>
  </si>
  <si>
    <t>I411.4</t>
  </si>
  <si>
    <t>I411.3</t>
  </si>
  <si>
    <t>uPVC 22.5 degree elbows  to ISO 2441, with flexible joints to BS 4346 all to PN 10 of the following sizes</t>
  </si>
  <si>
    <t>I411.2</t>
  </si>
  <si>
    <t>I411.1</t>
  </si>
  <si>
    <t>uPVC 11.25 degree bends  to ISO 2441, with flexible joints to BS 4346 all to PN 10 of the following sizes</t>
  </si>
  <si>
    <t>Plastic Pipe Fittings</t>
  </si>
  <si>
    <t>J861</t>
  </si>
  <si>
    <t>Flanged CI double orifice air relief valve, 50 mm ND, as specified ,flanges to ISO 2441, PN 10, complete with all pipework and fittings for installation on pipes of the following sizes.</t>
  </si>
  <si>
    <t>Flanged CI flap valve  as specified , flanges to ISO 2441, all to PN 10 for the following sizes</t>
  </si>
  <si>
    <t>Flanged CI gate valves to BS 5150 ,flanges to BS 4505 , all to PN 10 for operation by tee-key, with 3m long distance piece of the following sizes</t>
  </si>
  <si>
    <t>100/50 mm ND</t>
  </si>
  <si>
    <t>80/65 mm ND</t>
  </si>
  <si>
    <t>All flanged tapers to BS 4346 , flanges  to ISO 2441 , all to PN 10, and of the following sizes</t>
  </si>
  <si>
    <t>100/100/100 mm ND</t>
  </si>
  <si>
    <t>100/65/100 mm ND</t>
  </si>
  <si>
    <t>100/50/100 mm ND</t>
  </si>
  <si>
    <t>65/65/65 mm ND</t>
  </si>
  <si>
    <t>All flanged tees to BS 4346 , flanges  to ISO 2441 , all to PN 10, and of the following sizes</t>
  </si>
  <si>
    <t>I713.6</t>
  </si>
  <si>
    <t>I712.6</t>
  </si>
  <si>
    <t>HDPE pressure pipes  to ISO 2441, with flexible joints to BS 4346 all to PN 10, 90mm OD,  laid in trenches to the following depths</t>
  </si>
  <si>
    <t>I713.5</t>
  </si>
  <si>
    <t>I712.5</t>
  </si>
  <si>
    <t>HDPE pressure pipes  to ISO 2441, with flexible joints to BS 4346 all to PN 10, 75mm OD,  laid in trenches to the following depths</t>
  </si>
  <si>
    <t>I713.4</t>
  </si>
  <si>
    <t>I712.4</t>
  </si>
  <si>
    <t>HDPE pressure pipes  to ISO 2441, with flexible joints to BS 4346 all to PN 10, 63mm OD,  laid in trenches to the following depths</t>
  </si>
  <si>
    <t>I713.3</t>
  </si>
  <si>
    <t>I712.3</t>
  </si>
  <si>
    <t>HDPE pressure pipes  to ISO 2441, with flexible joints to BS 4346 all to PN 10, 32mm OD,  laid in trenches to the following depths</t>
  </si>
  <si>
    <t>I713.2</t>
  </si>
  <si>
    <t>I712.2</t>
  </si>
  <si>
    <t>HDPE pressure pipes  to ISO 2441, with flexible joints to BS 4346 all to PN 10, 25mm OD,  laid in trenches to the following depths</t>
  </si>
  <si>
    <t>I713.1</t>
  </si>
  <si>
    <t>I712.1</t>
  </si>
  <si>
    <t>HDPE pressure pipes  to ISO 2441, with flexible joints to BS 4346 all to PN 10, 20mm OD,  laid in trenches to the following depths</t>
  </si>
  <si>
    <t>High Density Polyethylene Pipes</t>
  </si>
  <si>
    <t>Depth 2-2.5 m</t>
  </si>
  <si>
    <t>I514.2</t>
  </si>
  <si>
    <t>I513.2</t>
  </si>
  <si>
    <t>I512.2</t>
  </si>
  <si>
    <t>uPVC pressure pipes  to ISO 2441, with flexible joints to BS 4346 all to PN 10, 125mm OD,  laid in trenches to the following depths</t>
  </si>
  <si>
    <t>I514.1</t>
  </si>
  <si>
    <t>I513.1</t>
  </si>
  <si>
    <t>I512.1</t>
  </si>
  <si>
    <t>uPVC pressure pipes  to ISO 2441, with flexible joints to BS 4346 all to PN 10, 110mm OD,  laid in trenches to the following depths</t>
  </si>
  <si>
    <t>Polyvinyl Chloride Pipes</t>
  </si>
  <si>
    <t>Plastic Pipes</t>
  </si>
  <si>
    <t>Collection, Page 1of 7</t>
  </si>
  <si>
    <t>AMOUNT    (Ushs)</t>
  </si>
  <si>
    <t>RATE    (USHS)</t>
  </si>
  <si>
    <t xml:space="preserve">Flow meter, DN 80, inclusive of all fittings and chamber, complete for connection on OD 200mm distirbution main </t>
  </si>
  <si>
    <t>BIS 7.3.1.4</t>
  </si>
  <si>
    <t>BIS 7.3.1.3</t>
  </si>
  <si>
    <t>Construct tank support structure comprising of reinforced concrete base foundation and reinforced Concrete  dwarf walls 1.5 m high with the base of the tank at least 0.6m above ground level</t>
  </si>
  <si>
    <t>BIS 7.3.1.2</t>
  </si>
  <si>
    <t>BIS 7.3.1.1</t>
  </si>
  <si>
    <t>Valve surface boxes, complete as shown in drawing BIS/SD/5 and to the following depths</t>
  </si>
  <si>
    <t xml:space="preserve">Manholes constructed in block work to the following depth </t>
  </si>
  <si>
    <t>125 mm ND length not exceeding 3.6m</t>
  </si>
  <si>
    <t>J381.6</t>
  </si>
  <si>
    <t>65 mm ND length not exceeding 3.6m</t>
  </si>
  <si>
    <t>J381.5</t>
  </si>
  <si>
    <t>50 mm ND length not exceeding 3.6m</t>
  </si>
  <si>
    <t>50 mm ND length not exceeding 1.0m</t>
  </si>
  <si>
    <t>125 mm ND length not exceeding 1.0m</t>
  </si>
  <si>
    <t>65 mm ND length not exceeding 1.5m</t>
  </si>
  <si>
    <t>50/50/50mm</t>
  </si>
  <si>
    <t>J323.1</t>
  </si>
  <si>
    <t xml:space="preserve">Placing reinforced concrete, grade C25 for bases, footings and ground slabs of the following thickness </t>
  </si>
  <si>
    <t>Designed mix, grade C25 concrete, to BS 5328, with ordinary portland cement to BS 12, aggregate to BS 882, for the following aggregate sizes</t>
  </si>
  <si>
    <t>Grade C25</t>
  </si>
  <si>
    <t>The relevant drawing is 5116042-STD-00309 including references made there- in to other drawings</t>
  </si>
  <si>
    <t>DESCRIPTION: Kyarumba Ground Steel Reservoir - 275</t>
  </si>
  <si>
    <t>BILL NO. 7.1.1</t>
  </si>
  <si>
    <t>Collection, Page 7 of 8</t>
  </si>
  <si>
    <t>Collection, Page 6 of 8</t>
  </si>
  <si>
    <t>Collection, Page 5 of 8</t>
  </si>
  <si>
    <t>Collection, Page 4 of 8</t>
  </si>
  <si>
    <t>Collection, Page 3 of 8</t>
  </si>
  <si>
    <t>Collection, Page 2 of 8</t>
  </si>
  <si>
    <t>Collection, Page 1 of 8</t>
  </si>
  <si>
    <t>DESCRIPTION: BPT-1 Kyarumba Distribution</t>
  </si>
  <si>
    <t>BILL NO. 7.1.2</t>
  </si>
  <si>
    <t>Apply sand impreganted approved bitumen paint to top of roof slab to the satisfaction of the Engineer</t>
  </si>
  <si>
    <t>NYA 6.5.1.8</t>
  </si>
  <si>
    <t>Apply smooth double coat water proof plaster to interior walls and ground slab surfaces including FOSROC/SIKKA  or equivalent approved water proofing compound as per manufacturer's instructions</t>
  </si>
  <si>
    <t>NYA 6.5.1.7</t>
  </si>
  <si>
    <t>External galvanised mild steel ladder to BS 4211 , galvanised to BS 729 , fixed onto reinforced concrete rising from finished ground around the tank and landing at the access manhole on the roof, include hand railing</t>
  </si>
  <si>
    <t>NYA 6.5.1.6</t>
  </si>
  <si>
    <t>OD 160mm uPVC drainage pipes for overflow and wash water to outfall fall structure over a distance not exceeding 20m</t>
  </si>
  <si>
    <t>NYA 6.5.1.5</t>
  </si>
  <si>
    <t>Provision of galvanised step irons fixed on internall wall of tank</t>
  </si>
  <si>
    <t>NYA 6.5.1.4</t>
  </si>
  <si>
    <t>Provision of water tight metallic manhole covers including frames and locks for 600x600mm clear openings</t>
  </si>
  <si>
    <t>NYA 6.5.1.3</t>
  </si>
  <si>
    <t>Provision of 150mm ND swanneck ventilation pipes in roof slab, including mosquito wire net screen as shown on the drawing</t>
  </si>
  <si>
    <t>NYA 6.5.1.2</t>
  </si>
  <si>
    <t>Screeding to drain structure and roof cover as per specified slope</t>
  </si>
  <si>
    <t>NYA 6.5.1.1</t>
  </si>
  <si>
    <t>MISCELLANEOUS WORKS</t>
  </si>
  <si>
    <t>Valve surface boxes, complete as shown in drawing 5116042-DWG-00206, 00207, 00205 and to the following depths</t>
  </si>
  <si>
    <t>K115</t>
  </si>
  <si>
    <t>Manholes constructed in block work to the following depth as shown in drawing 5116042-DWG-00207</t>
  </si>
  <si>
    <t>J893</t>
  </si>
  <si>
    <t>Flanged float valve to BS 5351, flanges to ISO 2441, all to PN 10 of the following sizes</t>
  </si>
  <si>
    <t>150 mm ND length not exceeding 1.3m</t>
  </si>
  <si>
    <t>100 mm ND length not exceeding 1.0m</t>
  </si>
  <si>
    <t>Double flanged pipes with puddle flange 100mm from one end, class K9 to BS 4772 or ISO 2531 with cement mortar lining all to PN 10 and of the following sizes and length</t>
  </si>
  <si>
    <t>150 mm ND length not exceeding 1.5m</t>
  </si>
  <si>
    <t>Flanged /spigot pipes with puddle flange 100mm from one end, class K9 to BS 4772 or ISO 2531 with cement mortar lining all to PN 10 and of the following sizes and length</t>
  </si>
  <si>
    <t>J371</t>
  </si>
  <si>
    <t xml:space="preserve">150 mm ND </t>
  </si>
  <si>
    <t xml:space="preserve">100 mm ND </t>
  </si>
  <si>
    <t>100/100/100mm</t>
  </si>
  <si>
    <t>150-200mm</t>
  </si>
  <si>
    <t>Plastic or rubber water stops of the following width</t>
  </si>
  <si>
    <t>Joints</t>
  </si>
  <si>
    <t>Width 0.1-0.2m</t>
  </si>
  <si>
    <t>Fair finish formwork in horizontal plane of the following width</t>
  </si>
  <si>
    <t xml:space="preserve">Placing reinforced concrete, grade C25 for walls of the following thickness </t>
  </si>
  <si>
    <t>Not exceeeding 150mm</t>
  </si>
  <si>
    <t>F631</t>
  </si>
  <si>
    <t xml:space="preserve">Placing reinforced concrete, grade C25 for suspended slabs of the following thickness </t>
  </si>
  <si>
    <t xml:space="preserve">Placing reinforced concrete, grade C20 for ground slabs of the following thickness </t>
  </si>
  <si>
    <t>F253</t>
  </si>
  <si>
    <t>Collection, Page 12 of 13</t>
  </si>
  <si>
    <t>Collection, Page 11 of 13</t>
  </si>
  <si>
    <t>Collection, Page 10 of 13</t>
  </si>
  <si>
    <t>Collection, Page 9 of 13</t>
  </si>
  <si>
    <t>Collection, Page 8 of 13</t>
  </si>
  <si>
    <t>Collection, Page 7 of 13</t>
  </si>
  <si>
    <t>Collection, Page 6 of 13</t>
  </si>
  <si>
    <t>BILL NO. 7.1.3</t>
  </si>
  <si>
    <t xml:space="preserve">Metal field gate to BS 3470 as in  5116042-DWG-00100, of the following widths </t>
  </si>
  <si>
    <t>DESCRIPTION: BPT-2 Kyarumba Distribution</t>
  </si>
  <si>
    <t>DESCRIPTION: BPT-3 Kyarumba Distribution</t>
  </si>
  <si>
    <t>BILL NO. 7.1.4</t>
  </si>
  <si>
    <t>Valve surface boxes, complete as shown in drawing  5116042-DWG-00205 and to the following depths</t>
  </si>
  <si>
    <t>Manholes constructed in block work to the following depth as shown in drawing  5116042-DWG-00207</t>
  </si>
  <si>
    <t>100 mm ND length not exceeding 6m</t>
  </si>
  <si>
    <t>90mm ND</t>
  </si>
  <si>
    <t>50mm ND</t>
  </si>
  <si>
    <t>J421.1</t>
  </si>
  <si>
    <t>uPVC reducing tees to BS 5114 all to PN 10, and of the following sizes</t>
  </si>
  <si>
    <t>OD 160mm</t>
  </si>
  <si>
    <t>I411.6</t>
  </si>
  <si>
    <t>100/80 mm ND</t>
  </si>
  <si>
    <t>100/80/100mm</t>
  </si>
  <si>
    <t>uPVC pressure pipes  to ISO 2441, with flexible joints to BS 4346 all to PN 10, 160mm OD,  laid in trenches to the following depths</t>
  </si>
  <si>
    <t>150 mm ND length not exceeding 6.0m</t>
  </si>
  <si>
    <t>50 mm ND length not exceeding 6.0m</t>
  </si>
  <si>
    <t>50 mm ND length not exceeding 1.5m</t>
  </si>
  <si>
    <t xml:space="preserve">Metal field gate to BS 3470 as in 5116042-STD-00100, of the following widths </t>
  </si>
  <si>
    <t>Valve surface boxes, complete as shown in drawing 5116042-STD-00205 and to the following depths</t>
  </si>
  <si>
    <t>Manholes constructed in block work to the following depth as shown in drawing 5116042-STD-00207</t>
  </si>
  <si>
    <t>Supply and construct galvanised steel lattice tower galvanised to BS EN 1461:1999 or as approved standard as tank support; 15m from finished ground level to base of the tank</t>
  </si>
  <si>
    <t>80 mm ND length not exceeding 6m</t>
  </si>
  <si>
    <t>80 mm ND length not exceeding 1.0m</t>
  </si>
  <si>
    <t>OD 200mm, uPVC</t>
  </si>
  <si>
    <t xml:space="preserve">OD 90mm </t>
  </si>
  <si>
    <t>J691.4</t>
  </si>
  <si>
    <t>200 mm x  2"</t>
  </si>
  <si>
    <t>J461.3</t>
  </si>
  <si>
    <t>I411.11</t>
  </si>
  <si>
    <t>I411.10</t>
  </si>
  <si>
    <t>OD 200mm</t>
  </si>
  <si>
    <t>I411.9</t>
  </si>
  <si>
    <t>I411.8</t>
  </si>
  <si>
    <t>200/200/200mm ND</t>
  </si>
  <si>
    <t>150/150/150mm ND</t>
  </si>
  <si>
    <t>100/100/100mm ND</t>
  </si>
  <si>
    <t>I514.3</t>
  </si>
  <si>
    <t>I513.3</t>
  </si>
  <si>
    <t>I512.3</t>
  </si>
  <si>
    <t>uPVC pressure pipes  to ISO 2441, with flexible joints to BS 4346 all to PN 10, 200mm OD,  laid in trenches to the following depths</t>
  </si>
  <si>
    <t>125 mm ND length not exceeding 6.0m</t>
  </si>
  <si>
    <t>65 mm ND length not exceeding 6.0m</t>
  </si>
  <si>
    <t>150 mm ND length not exceeding 6m</t>
  </si>
  <si>
    <t>J351</t>
  </si>
  <si>
    <t>J321</t>
  </si>
  <si>
    <t xml:space="preserve">50 mm ND </t>
  </si>
  <si>
    <t>Diameter not exceeding  300 mm ND</t>
  </si>
  <si>
    <t>1/2" service connection complete including PE Elbow, PE/GMS adaptor, GMS elbows,  stop tap, male threaded connector, approved water meter, GMS equal tee, GMS plug, GMS threaded pipes, tap, etc as shown on drawing  5116042-STD-00110 for connection on the following mains</t>
  </si>
  <si>
    <t>80-250 mm ND</t>
  </si>
  <si>
    <t xml:space="preserve">Metal field gate to BS 3470 as in  5116042-STD-00100, of the following widths </t>
  </si>
  <si>
    <t xml:space="preserve">OD 63mm </t>
  </si>
  <si>
    <t>65 mm ND length not exceeding 6m</t>
  </si>
  <si>
    <t>65 mm ND length not exceeding 1.0m</t>
  </si>
  <si>
    <t>Valve surface boxes, complete as shown in drawing  5116042-STD-00205 and to the following depths</t>
  </si>
  <si>
    <t>Manholes constructed in block work to the following depth as shown in drawing  5116042-STD-00207</t>
  </si>
  <si>
    <t>Total for 1 Toilet</t>
  </si>
  <si>
    <t>Collection, Page 8 of 8</t>
  </si>
  <si>
    <t>Lightening protection for  house</t>
  </si>
  <si>
    <t>NYA 8.0.10</t>
  </si>
  <si>
    <t>Construct One (1) nr septic tank and 01 nr soak pit for waste water for toilets, complete with sewer pipeline as specified and to the Engineers approval</t>
  </si>
  <si>
    <t>NYA 8.0.9</t>
  </si>
  <si>
    <t>Septic Tank</t>
  </si>
  <si>
    <t>Blinded surfaces of hardcore</t>
  </si>
  <si>
    <t>NYA 8.0.8</t>
  </si>
  <si>
    <t>Stripped surfaces of ground</t>
  </si>
  <si>
    <t>NYA 8.0.7</t>
  </si>
  <si>
    <t>Sides and bottoms of foundations</t>
  </si>
  <si>
    <t>NYA 8.0.6</t>
  </si>
  <si>
    <t>Provide Anti-Termite treatment to the following surfaces</t>
  </si>
  <si>
    <t>Anti-Termite Treatment</t>
  </si>
  <si>
    <t>Supply and Install 5000 (5m³) polyethylene rain harvesting tank from crestank, including 1m concrete plinth above ground level, complete with tap for hand washing and overflow to the Engineer's satisfaction</t>
  </si>
  <si>
    <t>NYA 8.0.5</t>
  </si>
  <si>
    <t>Supply and erect a 2500 (2.5m³) polyethylene tank from crestank, elevated on steel 3m high, complete with ND15mm GI riser pipe, up to 50m of OD 20mm HDPE sevice pipe to PN10, ND 20mm GI outlet pipe, ball valve, kent consumer water meter and all necessary fittings to ensure water supply to each toilet, inclusive of connection from distribution line to elevated tank all to the Engineer's satisfaction.</t>
  </si>
  <si>
    <t>NYA 8.0.4</t>
  </si>
  <si>
    <t>Water Supply</t>
  </si>
  <si>
    <t>Vitreous UK White glazed wash hand basin size 550x400mm complete with 1no. 13mm diameter chromium plated pillar tap, 32mm waste outlet grating, plastic plug and chain stay, plastic bottle trap, concealed cast iron fixing brackets, jointing and water connection</t>
  </si>
  <si>
    <t>NYA 8.0.3</t>
  </si>
  <si>
    <t>Suppy and install vitreous UK white glazed general puprpose squatting WC complete with floor level WC bowl, high level 7.5ltr cistern, P trap outlet connector complete with all accessories and fittings</t>
  </si>
  <si>
    <t>NYA 8.0.2</t>
  </si>
  <si>
    <t>Supply and Fix the following sanitary appliances all to Engineer's satisfaction</t>
  </si>
  <si>
    <t>Sanitary Fittings</t>
  </si>
  <si>
    <t>Single leaf wood casement panelled door size 1000 x 2100mm high ncluding a door frame made of 150x50mm steel material to Engineer's Satisfaction</t>
  </si>
  <si>
    <t>Z323.3</t>
  </si>
  <si>
    <t>Single leaf mild steel casement panelled door size 1000 x 2100mm high comprising 300mm permanent louvred vent including a door frame made of 150x50mm steel material to Engineer's Satisfaction</t>
  </si>
  <si>
    <t>Z323.2</t>
  </si>
  <si>
    <t>Single leaf mild steel casement panelled door size 900 x 2100mm high comprising 300mm permanent louvred vent including a door frame made of 150x50mm steel material to Engineer's Satisfaction</t>
  </si>
  <si>
    <t>Z323.1</t>
  </si>
  <si>
    <t>Supply and fix mild steel casement panelled doors (including vents), side hung opening out with permanent vent above constructed from standard steel sections primed with Redoxide paint before delivery to site complete with all necessary iron mongery and plugging and fixing to head jamb and cill including 3 coats of appropriate paint after installation of the following sizes</t>
  </si>
  <si>
    <t>500 x 900 mm high comprising 300mm permanent louvred vent with transluscent glass to Engineer's Approval</t>
  </si>
  <si>
    <t>Z321.3</t>
  </si>
  <si>
    <t>1000 x 900 mm high comprising 300mm permanent louvred vent with transluscent glass to Engineer's Approval</t>
  </si>
  <si>
    <t>Z321.2</t>
  </si>
  <si>
    <t>1500 x 900 mm high comprising 300mm permanent louvred vent with transluscent glass to Engineer's Approval</t>
  </si>
  <si>
    <t>Z321.1</t>
  </si>
  <si>
    <t>Supply and fix mild steel casement glazed windows (including vents), side hung opening out with permanent vent above constructed from standard steel sections primed with Redoxide paint before delivery to site complete with all necessary iron mongery and plugging and fixing to head jamb and cill including 3 coats of appropriate paint after installation of the following sizes</t>
  </si>
  <si>
    <t>Windows, Doors and Glazing</t>
  </si>
  <si>
    <t>Supply and Fix ceramic tiles to all floors and internal walls of Public Toilet and finish joints with white cement grout to Engineer's Satisfaction</t>
  </si>
  <si>
    <t>W457</t>
  </si>
  <si>
    <t xml:space="preserve">1:4 cement-sand screed internally to walls 25mm thick and finish with wooden float to the Engineer's satisfaction; fix approved wall tiles  to 2000mm high skirting in Toilet. Finish joints with white cement grout </t>
  </si>
  <si>
    <t>W453</t>
  </si>
  <si>
    <t>1:3 cement sand 25mm floor screed finished to hard and smooth  surface with a steel float using cement grout</t>
  </si>
  <si>
    <t>W441</t>
  </si>
  <si>
    <t>1:4 cement-sand screed internally to walls 25mm thick and finish smooth with steel float and apply three coats of silk vinyl paint after applying undercoat to the Engineer's satisfaction</t>
  </si>
  <si>
    <t>W443.4</t>
  </si>
  <si>
    <t xml:space="preserve">1:4 cement sand screed externally to walls 25mm thick and finish with wooden float and rough cast to Engineer's satisfaction </t>
  </si>
  <si>
    <t>W443.2</t>
  </si>
  <si>
    <t>Apply rough cast to rendered external wall surfaces to the Engineer's satisfaction</t>
  </si>
  <si>
    <t>W443.1</t>
  </si>
  <si>
    <t>Flexible polyethylene sheeting, gauge 1000, or similar approved, laid to the surface of blinding concrete or sand blinded hardcore fill</t>
  </si>
  <si>
    <t>W421</t>
  </si>
  <si>
    <t>Protective Layers</t>
  </si>
  <si>
    <t>Construct roofing, complete as in the drawings and as specified; with galvanised blue factory pre-painted profiled iron sheets, gauge 28, complete with purlins, rafters, wall plate, 225x25mm facia board with wood protection coat, and uPVC rain water guttering and drainage feeding the rain water harvesting tank all to the Engineer's satisfaction</t>
  </si>
  <si>
    <t>W321</t>
  </si>
  <si>
    <t>Roofing</t>
  </si>
  <si>
    <t>Rendering to walls in ordinary cement mortar</t>
  </si>
  <si>
    <t>W153</t>
  </si>
  <si>
    <t>Rendering</t>
  </si>
  <si>
    <t>150mm</t>
  </si>
  <si>
    <t>W116</t>
  </si>
  <si>
    <t>Damp proof course of bitumen impregnated fabric to BS 6398 for the following wall thicknesses</t>
  </si>
  <si>
    <t>Damp Proof</t>
  </si>
  <si>
    <t>Approved 150mm thick well burnt clay brick walls in approved solid blocks bonded in 1:4  cement sand mortar</t>
  </si>
  <si>
    <t>U511</t>
  </si>
  <si>
    <t>BRICKWORK</t>
  </si>
  <si>
    <t>Finishing of top surfaces with wood float</t>
  </si>
  <si>
    <t>G811</t>
  </si>
  <si>
    <t>Concrete Accessories</t>
  </si>
  <si>
    <t>Steel fabric reinforcement to BS4483 , fabric  A252</t>
  </si>
  <si>
    <t>G567</t>
  </si>
  <si>
    <t>Nominal size, 6mm-12mm</t>
  </si>
  <si>
    <t>Deformed high yield steel bars to BS4449 and of the following sizes</t>
  </si>
  <si>
    <t>Nominal size, 8mm</t>
  </si>
  <si>
    <t>G512</t>
  </si>
  <si>
    <t>Plain rounded steel bars to BS4449 and of the following sizes</t>
  </si>
  <si>
    <t>Width 0.1-0.2</t>
  </si>
  <si>
    <t>150 x 200mm</t>
  </si>
  <si>
    <t>F662</t>
  </si>
  <si>
    <t xml:space="preserve">Placing reinforced concrete, grade C25 for lintels of the following cross sectional areas </t>
  </si>
  <si>
    <t>Thickness  100mm</t>
  </si>
  <si>
    <t xml:space="preserve">Placing reinforced concrete, grade C25 for suspended slabs of the following thicknesses </t>
  </si>
  <si>
    <t>Thickness not exceeding 150mm</t>
  </si>
  <si>
    <t>F621</t>
  </si>
  <si>
    <t xml:space="preserve">Placing reinforced concrete, grade C20 for Ground slabs of the following thicknesses </t>
  </si>
  <si>
    <t>F521</t>
  </si>
  <si>
    <t xml:space="preserve">Placing mass concrete, grade C20 for bases, footings and ground slabs of the following thicknesses </t>
  </si>
  <si>
    <t>Expanded metal lath ceiling, 100mm thick</t>
  </si>
  <si>
    <t>F253.2</t>
  </si>
  <si>
    <t>Lintel size</t>
  </si>
  <si>
    <t>F253.1</t>
  </si>
  <si>
    <t xml:space="preserve">Designed mix, grade C25 concrete, to BS 5328, with ordinary portland cement to BS 12, 20mm aggregate to BS 882, for the following; </t>
  </si>
  <si>
    <t>Splash apron, 150mm thick on blinded hardbore</t>
  </si>
  <si>
    <t>F243.3</t>
  </si>
  <si>
    <t>Reinforced concrete to floor slab, 150mm thick on blinded hardcore</t>
  </si>
  <si>
    <t>F243.2</t>
  </si>
  <si>
    <t xml:space="preserve">Plain concrete C20/20  to strip foundations, 150mm thick on firm ground and 100mm ground slab on hardcore and wall plinth </t>
  </si>
  <si>
    <t>F243.1</t>
  </si>
  <si>
    <t xml:space="preserve">Designed mix, grade C20 concrete, to BS 5328, with ordinary portland cement to BS 12, 20mm aggregate to BS 882, for the following; </t>
  </si>
  <si>
    <t>Turfing including importation of top soil and preparation of surface</t>
  </si>
  <si>
    <t>300mm thick bed of approved imported hardcore well spread, leveled, rammed to consolidation on stabilized and compacted ground with blinding to Engineer’s satisfaction</t>
  </si>
  <si>
    <t>E617</t>
  </si>
  <si>
    <t>Filling to structures in imported natural material other than top soil or rock ( Sand blinding)</t>
  </si>
  <si>
    <t>Filling to structures in non selected excavated material other than top soil or rock</t>
  </si>
  <si>
    <t>E613</t>
  </si>
  <si>
    <t>E535</t>
  </si>
  <si>
    <t>Material other than topsoil, rock, or artificial hard material inclined at an angle not exceeding 45 degrees to the horizontal</t>
  </si>
  <si>
    <t>E522</t>
  </si>
  <si>
    <t>Preparation of excavated surfaces in the following materials</t>
  </si>
  <si>
    <t>Surfaces inclined at an angle not exceeding 45 degrees to the horizontal</t>
  </si>
  <si>
    <t>E523</t>
  </si>
  <si>
    <t>Trimming of excavated surfaces in rock material</t>
  </si>
  <si>
    <t>Excavation Ancilliaries</t>
  </si>
  <si>
    <t>Depth 0.25-0.5m</t>
  </si>
  <si>
    <t>E332</t>
  </si>
  <si>
    <t>Depth 0.5-1m</t>
  </si>
  <si>
    <t>Clear the site of all weeds, bushes and trees. Level the site and plant grass to Engineer's satisfaction</t>
  </si>
  <si>
    <t>GENERAL SITE CLEARANCE</t>
  </si>
  <si>
    <t>Collection, Page 5 of 13</t>
  </si>
  <si>
    <t>Collection, Page 4 of 13</t>
  </si>
  <si>
    <t>Collection, Page 3 of 13</t>
  </si>
  <si>
    <t>Collection, Page 2 of 13</t>
  </si>
  <si>
    <t>Collection, Page 1 of 13</t>
  </si>
  <si>
    <t>BRICKWORK, BLOCKWORK AND MASONRY</t>
  </si>
  <si>
    <t>TOTAL COST ESTIMATE</t>
  </si>
  <si>
    <t>Add 18% VAT</t>
  </si>
  <si>
    <t>SUB TOTAL B</t>
  </si>
  <si>
    <t>Add 10% Contingencies</t>
  </si>
  <si>
    <t>SUB TOTAL A</t>
  </si>
  <si>
    <t>Electro-Mechanical Works: Filter</t>
  </si>
  <si>
    <t>Filters</t>
  </si>
  <si>
    <t>Sedimentation Basin</t>
  </si>
  <si>
    <t>Flocculation Units</t>
  </si>
  <si>
    <t>R.Nyamurushege Raw Water Main</t>
  </si>
  <si>
    <t>R. Nyamurushege Intake</t>
  </si>
  <si>
    <t>TOTAL AMOUNT(Ushs)</t>
  </si>
  <si>
    <t>GRAND SUMMARY</t>
  </si>
  <si>
    <t>BILLS OF QUANTITIES</t>
  </si>
  <si>
    <t>"Supply and install 15 KW complete solar system comprising:
*50 No. panels@ 380W and 36V
*60 No. 400AH approved batteries @ 12V
*12.7 KW inverter and controller
*Panel frame
*Cables (Quantity: 1 set): 58 pcs 16mm2*35CM battery cable, 4pcs 16mm2*1M battery cable, 4mm2 PV cable 400M, Terminals and MC4
*Cabling and interfacing materials, lighting points, etc.
The panels shall be installed as approved in such a way as to be easy to clean, protected from damage, vandalism and theft"</t>
  </si>
  <si>
    <t>Flanged 11.25 degree bends to BS 3601 , flanges drilled to BS 4504 ,all to PN 16, and of the following sizes</t>
  </si>
  <si>
    <t>Flanged 22.5 degree bends to BS 3601 , flanges drilled to BS 4504 ,all to PN 16, and of the following sizes</t>
  </si>
  <si>
    <t>Flanged 45 degree bends to BS 3601 , flanges drilled to BS 4504 ,all to PN 16, and of the following sizes</t>
  </si>
  <si>
    <t>Flanged 90 degree bends to BS 3601 , flanges drilled to BS 4504 ,all to PN 16, and of the following sizes</t>
  </si>
  <si>
    <t>Supply and install Automatic Valveless Gravity Filter (AVGF) for filtration all as per Drawings and Specification 
* Treatment  capacity  of 120 m3/hr 
*Filtration rate of 10.6 m3/m2/h
*Filter dimension of Diameter 3.8 m x 4.5 m Shell Height
*Backwash Duration  of 120 sec to 300 sec</t>
  </si>
  <si>
    <t>7.1.4</t>
  </si>
  <si>
    <t>BILL No. RGC/SD/VIP</t>
  </si>
  <si>
    <t>DESCRIPTION: 5 STANCE VIP SCHOOL LATRINES - BOYS</t>
  </si>
  <si>
    <t>AMOUNT</t>
  </si>
  <si>
    <t>UShs</t>
  </si>
  <si>
    <t xml:space="preserve">The works under this bill are covered under Part 3 of the Particular Specifications. </t>
  </si>
  <si>
    <t>General site clearance for toilet</t>
  </si>
  <si>
    <t>Excavation for foundations</t>
  </si>
  <si>
    <t>E310</t>
  </si>
  <si>
    <t>Strip top soil, depth not exceeding 0.15 for toilet foundation</t>
  </si>
  <si>
    <t>Ordinary Soil</t>
  </si>
  <si>
    <t>Excavation for foundations in material other than topsoil,rock or artificial hard material, commencing surface is the formation level</t>
  </si>
  <si>
    <t>Depth not exceeding 0.5m</t>
  </si>
  <si>
    <t>Depth  0.5 - 1 m</t>
  </si>
  <si>
    <t>Depth  1 - 2 m</t>
  </si>
  <si>
    <t>Depth  2 - 5 m</t>
  </si>
  <si>
    <t>Excavation for foundations in rock,commencing surface is the exposed surface of the rock</t>
  </si>
  <si>
    <t>E333</t>
  </si>
  <si>
    <t>Trimming</t>
  </si>
  <si>
    <t>Trimming of excavated surfaces for whole structure in the following materials</t>
  </si>
  <si>
    <t>Material other than topsoil,rock,or artificial hard material inclined at an angle not exceeding 45 degrees to the horizontal</t>
  </si>
  <si>
    <t>Rock surfaces inclined at an angle not exceeding 45 degrees to the horizontal</t>
  </si>
  <si>
    <t>Preparation</t>
  </si>
  <si>
    <t>Preparation of excavated surfaces for whole structure in the following materials</t>
  </si>
  <si>
    <t>Disposal of excavated material to approved sites as directed by the Engineer</t>
  </si>
  <si>
    <t>Material other than topsoil,rock,or artificial hard material</t>
  </si>
  <si>
    <t>Structures</t>
  </si>
  <si>
    <t>Filling to Structures by methods specified and to depths as shown in the drawings with the following materials</t>
  </si>
  <si>
    <t>Imported rock of size and grading as specified; include sand blinding on top</t>
  </si>
  <si>
    <t>Landscaping</t>
  </si>
  <si>
    <t>E830</t>
  </si>
  <si>
    <t>Turfing for lawns around toilet block; include filling with excavated topsoil and the preparation of the surfaces</t>
  </si>
  <si>
    <t>Ordinary Designed Mix Concrete</t>
  </si>
  <si>
    <t>Designed mix, grade C15 concrete, to BS 5328, with ordinary portland cement to BS 12, aggregate to BS882, for the following aggregate sizes</t>
  </si>
  <si>
    <t>Designed mix, grade C20 concrete, to BS 5328, with ordinary portland cement to BS 12, aggregate to BS882, for the following aggregate sizes</t>
  </si>
  <si>
    <t>F241</t>
  </si>
  <si>
    <t>Placing blinding concrete, for footings, grade C15, of the following thickness</t>
  </si>
  <si>
    <t>Bases, Footings and Ground Slabs</t>
  </si>
  <si>
    <t>Placing mass concrete C20, for vault ground slab of the following thickness</t>
  </si>
  <si>
    <t>F522.1</t>
  </si>
  <si>
    <t>Thickness 150-300mm</t>
  </si>
  <si>
    <t>Placing mass concrete C20, for ground slab and ramp base of the following thickness</t>
  </si>
  <si>
    <t>F522.2</t>
  </si>
  <si>
    <t>Placing reinforced concrete C20, for footings of the following thickness</t>
  </si>
  <si>
    <t>Placing reinforced concrete, grade C20, for beams of the following cross-sectional area</t>
  </si>
  <si>
    <t>Formwork-Fair Finish</t>
  </si>
  <si>
    <t>Fair Finish Plane Horizontal</t>
  </si>
  <si>
    <t>Plane fair finish horizontal formwork of the following width</t>
  </si>
  <si>
    <t>G214</t>
  </si>
  <si>
    <t>Width 0.4 - 1.22m</t>
  </si>
  <si>
    <t>Fair Finish Plane Vertical</t>
  </si>
  <si>
    <t>Plane fair finish vertical formwork of the following width</t>
  </si>
  <si>
    <t xml:space="preserve">Deformed High Yield Steel </t>
  </si>
  <si>
    <t>High yield ribbed bars to BS 4449  and of the following sizes</t>
  </si>
  <si>
    <t>Nominal size, 6-16mm</t>
  </si>
  <si>
    <t>Steel Fabric</t>
  </si>
  <si>
    <t>Steel fabric reinforcement to BS4483, fabric reference A142, in concrete floor slab with minimum 200mm end side laps, and of the following mass</t>
  </si>
  <si>
    <t>G563</t>
  </si>
  <si>
    <t>Nominal mass 2-3 kg/m²</t>
  </si>
  <si>
    <t>Finishing of top surfaces</t>
  </si>
  <si>
    <t>Finishing of top surfaces by the following methods</t>
  </si>
  <si>
    <t>Class U3 steel trowel finish</t>
  </si>
  <si>
    <t>G813</t>
  </si>
  <si>
    <t>Terrazo floor finish</t>
  </si>
  <si>
    <t>Burnt Clay Brickwork</t>
  </si>
  <si>
    <t>Solid burnt clay brickwork to BS 3921, jointed with ordinary 1:4 cement mortar, hoop irons every three courses, and of the following thicknesses</t>
  </si>
  <si>
    <t>U511.1</t>
  </si>
  <si>
    <t>200 mm thick</t>
  </si>
  <si>
    <t>U511.2</t>
  </si>
  <si>
    <t>150 mm thick</t>
  </si>
  <si>
    <t>Burnt clay pompei grill brickwork vents, jointed with ordinary 1:4 cement mortar, hoop irons every three courses, as detailed in the drawings of the following sizes</t>
  </si>
  <si>
    <t>U511.3</t>
  </si>
  <si>
    <t>100 mm thick</t>
  </si>
  <si>
    <t>Damp proof course of bitumen impregnated fabric to BS 6398 for the following wall thickness</t>
  </si>
  <si>
    <t>U582</t>
  </si>
  <si>
    <t>High Gloss</t>
  </si>
  <si>
    <t>Timber Surfaces</t>
  </si>
  <si>
    <t>External quality weather guard paint, two coats, to the following timber surfaces; include surface preparation and undercoat as specified</t>
  </si>
  <si>
    <t>V321</t>
  </si>
  <si>
    <t>Upper surfaces of fascia board inclined at an angle not exceeding 30 degrees to the horizontal</t>
  </si>
  <si>
    <t>Masonry</t>
  </si>
  <si>
    <t>External quality weather guard paint, two coats, to the following smooth concrete surfaces; include surface preparation and undercoat as specified</t>
  </si>
  <si>
    <t>Surfaces of walls inclined at an angle exceeding 60  degrees to the horizontal</t>
  </si>
  <si>
    <t>Internal quality vinyl silk paint, two coats, to the following smooth concrete surfaces; include surface preparation and undercoat as specified</t>
  </si>
  <si>
    <t>V553</t>
  </si>
  <si>
    <t>Damp Proofing</t>
  </si>
  <si>
    <t>Rendering of wall surfaces to walls inclined at an angle exceeding 60 degrees to the horizontal in 1:3 ordinary cement mortar finished with a wood float</t>
  </si>
  <si>
    <t>Ceramic Tiles</t>
  </si>
  <si>
    <t>W173</t>
  </si>
  <si>
    <t>White ceramic wall tiles to internal faces of walls</t>
  </si>
  <si>
    <t>Flexible Sheeting</t>
  </si>
  <si>
    <t>Flexible polyethylene sheeting, gauge 1000, or similar approved, laid to the surface of sand blinded hardcore fill</t>
  </si>
  <si>
    <t>Surfaces of blinding hardcore inclined at an angle not exceeding 30 degrees to the horizontal</t>
  </si>
  <si>
    <t>Sand and Cement Screed</t>
  </si>
  <si>
    <t>Sand and cement screed of 1:3 cement sand mortar, applied to concrete floors, 25 mm thick, prepared and applied as specified, and finished with a steel float</t>
  </si>
  <si>
    <t>Surfaces of floors inclined at an angle not exceeding 30 degrees to the horizontal</t>
  </si>
  <si>
    <t>Structural</t>
  </si>
  <si>
    <t>Supply and fix approved solid hardwood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</si>
  <si>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GPA S-1.1</t>
  </si>
  <si>
    <t>Single leaf door overall size 800mm x 2100mm (W x H)</t>
  </si>
  <si>
    <t>Supply and fix the following mild steel grill doors to the Engineers' details constructed from 75 x 50 x 2mm hollow steel sections primed with red oxide paint, painted with three coats of high gloss paint; complete with all necessary iron mongery and accessories</t>
  </si>
  <si>
    <t>GPA S-1.2</t>
  </si>
  <si>
    <t>Single leaf door overall size 1000 x 2100mm high</t>
  </si>
  <si>
    <t>Vault Access Slabs</t>
  </si>
  <si>
    <t>Supply and Install pre-fabricated concrete slabs 120mm thick, inclusive of the squat pit and leg placements and of the following dimensions</t>
  </si>
  <si>
    <t>GPA S-1.3</t>
  </si>
  <si>
    <t>1200mm x 1400mm (W x L)</t>
  </si>
  <si>
    <t>GPA S-1.4</t>
  </si>
  <si>
    <t>Supply and complete installation of corrosion proof manhole access covers 1000mm x 900mm complete as specified including lifting hooks</t>
  </si>
  <si>
    <t>GPA S-1.5</t>
  </si>
  <si>
    <t>Construct roofing, complete as in the drawings and as specified; include tie beams, purlins, rafters, struts, wall plate, facia board, all roofing timber, gauge 28 blue prepainted GCI sheeting and ridges to the Engineer's satisfaction.</t>
  </si>
  <si>
    <t>Building Finishes</t>
  </si>
  <si>
    <t>GPA S-1.6</t>
  </si>
  <si>
    <t>Supply and fix a 450 x 800mm granite "Project Label Plate" to detail</t>
  </si>
  <si>
    <t>GPA S-1.7</t>
  </si>
  <si>
    <t>Supply ND 25mm GI pipe toilet grab rail for the disabled toilet complete with all fittings and ancillaries including anchoring into the floor and wall to the Engineers approval and details</t>
  </si>
  <si>
    <t>GPA S-1.8</t>
  </si>
  <si>
    <t>Supply and Install OD 110 mm uPVC PN 6 vent pipe, complete with Tee, wire gauze fly screens and all ancillaries</t>
  </si>
  <si>
    <t>GPA S-1.9</t>
  </si>
  <si>
    <t>Building finishes including; constructing 20x100mm high 1:3 cement-sand skirting,  700mm wide C20 concrete splash apron; supply and installation of 5no. toilet paper holders, complete to the specifications and as directed by the Engineer</t>
  </si>
  <si>
    <t>Water and Drainage</t>
  </si>
  <si>
    <t>GPA S-1.10</t>
  </si>
  <si>
    <t>GPA S-1.11</t>
  </si>
  <si>
    <t>Construct Urinal facility complete with floor trap, domical removable cast iron grating, gulley trap and including OD 110 uPVC PN 6 drainage pipework to soak away pit</t>
  </si>
  <si>
    <t>GPA S-1.13</t>
  </si>
  <si>
    <t>Provide materials and construct a 2no. tap hand washing tap stand complete with DN 13mm GI pipework, uPVC drainage pipework, all fittings, DN 13mm taps, waste outlet grating, all accessories; as per specifications and drawings and to the Engineer's approval</t>
  </si>
  <si>
    <t>GPA S-1.14</t>
  </si>
  <si>
    <t>Excavate and construct 1500mm top/bottom diameter x 2.0m deep soak pit complete including filling with hardcore, covering with 2 layers of gauge 1000 polyethylene sheet</t>
  </si>
  <si>
    <t>GPA S-1.15</t>
  </si>
  <si>
    <t>Supply and Install OD 110 mm uPVC PN 6 pipework to BS 4660, complete with spigot and socket joints, all fittings; from hand washing tap stand and urinal trough to Soak Pit</t>
  </si>
  <si>
    <t>GPA S-1.16</t>
  </si>
  <si>
    <t>Supply and place pre-painted smooth wooden squat covers complete with lifting handles to the approval of the engineer</t>
  </si>
  <si>
    <t>Collection, Page GPA S-1/1</t>
  </si>
  <si>
    <t>Collection, Page GPA S-1/2</t>
  </si>
  <si>
    <t>Collection, Page GPA S-1/3</t>
  </si>
  <si>
    <t>Collection, Page GPA S-1/4</t>
  </si>
  <si>
    <t>Collection, Page GPA S-1/5</t>
  </si>
  <si>
    <t>Collection, Page GPA S-1/6</t>
  </si>
  <si>
    <t>Cost for 1No. Toilet Block</t>
  </si>
  <si>
    <t>Total Cost of Toilet Blocks</t>
  </si>
  <si>
    <t>Carried to Summary</t>
  </si>
  <si>
    <t>DESCRIPTION: 5 STANCE VIP SCHOOL LATRINES - GIRLS</t>
  </si>
  <si>
    <t>GPA S-2.1</t>
  </si>
  <si>
    <t>GPA S-2.2</t>
  </si>
  <si>
    <t>GPA S-2.3</t>
  </si>
  <si>
    <t>GPA S-2.4</t>
  </si>
  <si>
    <t>GPA S-2.5</t>
  </si>
  <si>
    <t>GPA S-2.6</t>
  </si>
  <si>
    <t>GPA S-2.7</t>
  </si>
  <si>
    <t>GPA S-2.8</t>
  </si>
  <si>
    <t>GPA S-2.9</t>
  </si>
  <si>
    <t>GPA S-2.10</t>
  </si>
  <si>
    <t>GPA S-2.11</t>
  </si>
  <si>
    <t>Supply materials  and install service line connection including all all PN 10 GI/PPR/HDPE plumbing pipe work, fittings and ancillaries from the distribution main to the overhead water tank</t>
  </si>
  <si>
    <t>GPA S-2.12</t>
  </si>
  <si>
    <t>Construct Shower Closet with DN13 PPR/GI water pipework, valves, fittings, floor trap, domical removable cast iron grating, gulley trap, elevated perforated circular shower head, 13mm dia chromium plated pillar taps</t>
  </si>
  <si>
    <t>GPA S-2.13</t>
  </si>
  <si>
    <t>GPA S-2.14</t>
  </si>
  <si>
    <t>GPA S-2.15</t>
  </si>
  <si>
    <t>GPA S-2.16</t>
  </si>
  <si>
    <t>GPA S-2.17</t>
  </si>
  <si>
    <t>Allow for the construction of an incinerator block at the school premise as directed by the Engineer</t>
  </si>
  <si>
    <t>Collection, Page GPA S-2/1</t>
  </si>
  <si>
    <t>Collection, Page GPA S-2/2</t>
  </si>
  <si>
    <t>Collection, Page GPA S-2/3</t>
  </si>
  <si>
    <t>Collection, Page GPA S-2/4</t>
  </si>
  <si>
    <t>Collection, Page GPA S-2/5</t>
  </si>
  <si>
    <t>Collection, Page GPA S-2/6</t>
  </si>
  <si>
    <t>8 B</t>
  </si>
  <si>
    <t>8 C</t>
  </si>
  <si>
    <t>8.A</t>
  </si>
  <si>
    <t>BILL NO. 8.0</t>
  </si>
  <si>
    <t>DESCRIPTION: Public Toilet Facilities - Squatting Bowl Cistern Flush Toilets_ Mkts (1 NO.), Govt Offices (1 No.), Health Facilities (8 No.)</t>
  </si>
  <si>
    <t>The relevant drawing is 5116042-DWG-03213/14including references made there- in to other drawings</t>
  </si>
  <si>
    <t>Waterborne Public ToiletsGroup C (1 No.)</t>
  </si>
  <si>
    <t xml:space="preserve">Total for 1 Toilets </t>
  </si>
  <si>
    <t>BILL NO. 6.2</t>
  </si>
  <si>
    <t>DESCRIPTION: Transmission Main to Kisinga-Mukunyu</t>
  </si>
  <si>
    <t>The relevant drawings are 5116042-DWG-03102 including references made there- in to other drawings</t>
  </si>
  <si>
    <t xml:space="preserve">Steel pipes with spigot and socket type flexible joints, 50 mm ND , all  to BS 4772 and to PN 16 laid in trenches </t>
  </si>
  <si>
    <t xml:space="preserve">Steel pipes with spigot and socket type flexible joints, 50 mm ND , all  to BS 4772 and to PN 25 laid in trenches </t>
  </si>
  <si>
    <t xml:space="preserve">Steel pipes with spigot and socket type flexible joints, 80 mm ND , all  to BS 4772 and to PN 40 laid in trenches </t>
  </si>
  <si>
    <t xml:space="preserve">Steel pipes with spigot and socket type flexible joints, 200 mm ND , all  to BS 4772 and to PN 20 in trenches to the following depth </t>
  </si>
  <si>
    <t>I312.7</t>
  </si>
  <si>
    <t>I313.7</t>
  </si>
  <si>
    <t>I314.7</t>
  </si>
  <si>
    <t>All flanged 11.25 degree bends to BS 3601 , flanges drilled to BS 4504 ,all to PN 16, and of the following sizes</t>
  </si>
  <si>
    <t>All flanged 11.25 degree bends to BS 3601 , flanges drilled to BS 4504 ,all to PN 20, and of the following sizes</t>
  </si>
  <si>
    <t>All flanged 22.5 degree bends to BS 3601 , flanges drilled to BS 4504 ,all to PN 16, and of the following sizes</t>
  </si>
  <si>
    <t>All flanged 22.5 degree bends to BS 3601 , flanges drilled to BS 4504 ,all to PN 20, and of the following sizes</t>
  </si>
  <si>
    <t>All flanged 45 degree bends to BS 3601 , flanges drilled to BS 4504 ,all to PN 16, and of the following sizes</t>
  </si>
  <si>
    <t>All flanged 45 degree bends to BS 3601 , flanges drilled to BS 4504 ,all to PN 20, and of the following sizes</t>
  </si>
  <si>
    <t>All flanged 90 degree bends to BS 3601 , flanges drilled to BS 4504 ,all to PN 16, and of the following sizes</t>
  </si>
  <si>
    <t>All flanged 90 degree bends to BS 3601 , flanges drilled to BS 4504 ,all to PN 20, and of the following sizes</t>
  </si>
  <si>
    <t>All flanged tees to BS 4346 , flanges  to ISO 2441 , all to PN 20, and of the following sizes</t>
  </si>
  <si>
    <t>300/50/300 mm ND</t>
  </si>
  <si>
    <t>300/80/300 mm ND</t>
  </si>
  <si>
    <t>All flanged concentric tapers to BS 4346 , flanges  to ISO 2441, all to PN 20 and of the following sizes</t>
  </si>
  <si>
    <t xml:space="preserve">200/50mm ND </t>
  </si>
  <si>
    <t xml:space="preserve">200/80 mm ND </t>
  </si>
  <si>
    <t>Flange adaptors of Viking Johnson maxi type, to fit plastic pipes,  to ISO 2441, flanges to ISO 2441, all to PN 20, and of the following sizes</t>
  </si>
  <si>
    <t>Flanged CI gate valves to BS 5150 ,flanges to BS 4505 , all to PN 16 for operation by tee-key, with 3m long distance piece of the following sizes</t>
  </si>
  <si>
    <t>Flanged CI gate valves to BS 5150 ,flanges to BS 4505 , all to PN 20 for operation by tee-key, with 3m long distance piece of the following sizes</t>
  </si>
  <si>
    <t>Flanged CI flap valve  as specified , flanges to ISO 2441, all to PN 25 for the following sizes</t>
  </si>
  <si>
    <t>J831.2</t>
  </si>
  <si>
    <t>Flanged CI double orifice air relief valve, 80 mm ND, as specified ,flanges to ISO 2441, PN 25, complete with all pipework and fittings for installation on pipes of the following sizes.</t>
  </si>
  <si>
    <t>J861.4</t>
  </si>
  <si>
    <t>Concrete wash out  outfall structure, complete as shown in drawing 5116042-DWG-00205, 00206, 00207 and of the following depths</t>
  </si>
  <si>
    <t>NYA 6.2.1</t>
  </si>
  <si>
    <t>Design and fabricate river crossing pipe support 1.2m wide comprising mild steel chequer plate flooring to BS 4592, galvanised to BS 729 , 6 mm thick , welded on 127x76x13 equally spaced universal beams, supported on 2no. 305x127x48 universal beams raw bolted on equally spaced 300 x300mm reinforced concrete columns on 1500 x1500x200mm reinforced concrete base footings on firm ground, include hand rails, painting, dewatering, earthworks, etc to the approval of the Engineer</t>
  </si>
  <si>
    <t>BILL NO. 6.2.1</t>
  </si>
  <si>
    <t>DESCRIPTION: BPT Transmission Main to Kisinga-Mukunyu</t>
  </si>
  <si>
    <t>All flanged 90 degree bends to BS 3601 , flanges drilled to BS 4504 , all to PN 25, and of the following sizes</t>
  </si>
  <si>
    <t>Flanged /spigot pipes with puddle flange 100mm from one end, class K9 to BS 4772 or ISO 2531 with cement mortar lining all to PN 25 and of the following sizes and length</t>
  </si>
  <si>
    <t>300 mm ND length not exceeding 1.0m</t>
  </si>
  <si>
    <t>Double flanged pipes with puddle flange 100mm from one end, class K9 to BS 4772 or ISO 2531 with cement mortar lining all to PN 25 and of the following sizes and length</t>
  </si>
  <si>
    <t>All flanged CI gate valves to BS 5150 , flanges to ISO 2441 , all to PN 25 for operation by tee-key,for the following sizes</t>
  </si>
  <si>
    <t>Flanged float valve to BS 5351, flanges to ISO 2441, all to PN 25 of the following sizes</t>
  </si>
  <si>
    <t>Manholes constructed in block work to the following depth as shown in drawing 5116042-DWG-00206</t>
  </si>
  <si>
    <t>Valve surface boxes, complete as shown in drawing NYA/SD/5 and to the following depths</t>
  </si>
  <si>
    <t xml:space="preserve">Metal field gate to BS 3470 as in NYA/SD/13.2, of the following widths </t>
  </si>
  <si>
    <t>BILL NO. 7.2</t>
  </si>
  <si>
    <t xml:space="preserve">DESCRIPTION: Distribution Mains and Service Connections, Kaberere  </t>
  </si>
  <si>
    <t>The relevant drawings are 5116042-DWG-03101 including references made there- in to other drawings</t>
  </si>
  <si>
    <t>All flanged concentric tapers to BS 4346 , flanges  to ISO 2441, all to PN 10 and of the following sizes</t>
  </si>
  <si>
    <t xml:space="preserve">80/65mm ND </t>
  </si>
  <si>
    <t>110 mm x  1 1/2"</t>
  </si>
  <si>
    <t>BILL NO. 7.2.1</t>
  </si>
  <si>
    <t>DESCRIPTION: Kaberere Ground Steel Reservoir - 125 m3</t>
  </si>
  <si>
    <t>The relevant drawings are 5116042-STD-00302  including references made there- in to other drawings</t>
  </si>
  <si>
    <t>100/110 mm ND</t>
  </si>
  <si>
    <t>BILL NO. 7.2.2</t>
  </si>
  <si>
    <t>DESCRIPTION: BPT-1 Kaberere Distribution</t>
  </si>
  <si>
    <t>BILL NO. 7.2.3</t>
  </si>
  <si>
    <t>DESCRIPTION: BPT-2 Kaberere Distribution</t>
  </si>
  <si>
    <t>BILL NO. 7.2.4</t>
  </si>
  <si>
    <t>DESCRIPTION: BPT-3 Kaberere Distribution</t>
  </si>
  <si>
    <t>BILL NO. 7.2.5</t>
  </si>
  <si>
    <t>DESCRIPTION: BPT-4 Kaberere Distribution</t>
  </si>
  <si>
    <t>65/65/65mm ND</t>
  </si>
  <si>
    <t>BILL NO. 7.3</t>
  </si>
  <si>
    <t>DESCRIPTION: Distribution Mains and Service Connections, Kisinga</t>
  </si>
  <si>
    <t>The relevant drawings are 5116042-DWG-03103 and  5116042-DWG-03104  including references made there- in to other drawings</t>
  </si>
  <si>
    <t>I512.4</t>
  </si>
  <si>
    <t>I513.4</t>
  </si>
  <si>
    <t>I514.4</t>
  </si>
  <si>
    <t>uPVC pressure pipes  to ISO 2441, with flexible joints to BS 4346 all to PN 10, 250mm OD,  laid in trenches to the following depths</t>
  </si>
  <si>
    <t>I512.5</t>
  </si>
  <si>
    <t>I513.5</t>
  </si>
  <si>
    <t>I514.5</t>
  </si>
  <si>
    <t>250/150/250 mm ND</t>
  </si>
  <si>
    <t>250/250/250 mm ND</t>
  </si>
  <si>
    <t>250/200 mm ND</t>
  </si>
  <si>
    <t xml:space="preserve">250 mm ND </t>
  </si>
  <si>
    <t>OD 250mm</t>
  </si>
  <si>
    <t>I411.12</t>
  </si>
  <si>
    <t>I411.13</t>
  </si>
  <si>
    <t>I411.14</t>
  </si>
  <si>
    <t>I411.15</t>
  </si>
  <si>
    <t>I411.16</t>
  </si>
  <si>
    <t>I411.17</t>
  </si>
  <si>
    <t>I411.18</t>
  </si>
  <si>
    <t>I411.19</t>
  </si>
  <si>
    <t>110 x  75 mm</t>
  </si>
  <si>
    <t>J461.4</t>
  </si>
  <si>
    <t>250 mm  x  25 mm</t>
  </si>
  <si>
    <t>Concrete wash out  outfall structure, complete as shown in drawing  5116042-STD-00205 and of the following depths</t>
  </si>
  <si>
    <t>OD 250mm, uPVC</t>
  </si>
  <si>
    <t>BILL NO. 7.3.1</t>
  </si>
  <si>
    <t>DESCRIPTION: Lower Kisinga Ground Steel Reservoir - TWIN 400 m3</t>
  </si>
  <si>
    <t>The relevant drawings are 5116042-STD-00317 including references made there- in to other drawings</t>
  </si>
  <si>
    <t>BILL NO. 7.3.2</t>
  </si>
  <si>
    <t>DESCRIPTION: Kabila Elevated Steel Tank - 50cu.m</t>
  </si>
  <si>
    <t>The relevant drawings are 5116042-STD-02126 including references made there- in to other drawings</t>
  </si>
  <si>
    <t>All flanged 90 degree bends to BS 3601 , flanges drilled to BS 4504 , all to PN 16, and of the following sizes</t>
  </si>
  <si>
    <t>Double flanged pipes, class K9 to BS 4772 or ISO 2531 with cement mortar lining all to PN 16 and of the following sizes and length</t>
  </si>
  <si>
    <t>Supply and install  galvanised steel tank, galvanised to BS EN 1461:1999 or as approved standard, nominal capacity 55,434litres, complete including manhole with hinged lid, screened roof vents, internal &amp; external ladders, walkway, float ball valve,  level indicator, pipe connections (for inlet, outlet, overflow, drain, etc as specified</t>
  </si>
  <si>
    <t>Supply and construct galvanised steel lattice tower galvanised to BS EN 1461:1999 or as approved standard as tank support; 3m from finished ground level to base of the tank</t>
  </si>
  <si>
    <t>BILL NO. 7.3.3</t>
  </si>
  <si>
    <t>DESCRIPTION: BPT-1 Kisinga Distribution</t>
  </si>
  <si>
    <t>BILL NO. 7.3.4</t>
  </si>
  <si>
    <t>DESCRIPTION: BPT-2 Kisinga Distribution</t>
  </si>
  <si>
    <t>Valve surface boxes, complete as shown in drawing 5116042-DWG-00205  and to the following depths</t>
  </si>
  <si>
    <t xml:space="preserve">Metal field gate to BS 3470 as in 5116042-STD-00100 , of the following widths </t>
  </si>
  <si>
    <t>BILL NO. 7.3.5</t>
  </si>
  <si>
    <t>DESCRIPTION: BPT-3 Kisinga Distribution</t>
  </si>
  <si>
    <t>J311</t>
  </si>
  <si>
    <t>BILL NO. 7.3.6</t>
  </si>
  <si>
    <t>DESCRIPTION: BPT-4 Kisinga Distribution</t>
  </si>
  <si>
    <t>BILL NO. 7.3.7</t>
  </si>
  <si>
    <t>DESCRIPTION: BPT-5 Kisinga Distribution</t>
  </si>
  <si>
    <t>BILL NO. 7.3.8</t>
  </si>
  <si>
    <t>DESCRIPTION: BPT-6 Kisinga Distribution</t>
  </si>
  <si>
    <t>Transmission Main to Kisinga-Mukunyu</t>
  </si>
  <si>
    <t>BPT Transmission Main to Kisinga-Mukunyu</t>
  </si>
  <si>
    <t xml:space="preserve">External wall surfaces  for base slab - </t>
  </si>
  <si>
    <t>Supply and install  hot pressed galvanised steel tank, galvanised to BS EN 1461:1999 or as approved standard, nominal capacity 275,000 litres, complete including manhole with hinged lid, screened roof vents, internal &amp; external ladders, walkway, ball valve, float level indicator, pipe connections (for inlet, outlet, overflow, drain, etc as specified</t>
  </si>
  <si>
    <t>Supply and install  hot pressed galvanised steel tank, galvanised to BS EN 1461:1999 or as approved standard, nominal capacity 125,000 litres, complete including manhole with hinged lid, screened roof vents, internal &amp; external ladders, walkway, ball valve, float level indicator, pipe connections (for inlet, outlet, overflow, drain, etc as specified</t>
  </si>
  <si>
    <t>Supply and install  two hot pressed galvanised steel tanks, galvanised to BS EN 1461:1999 or as approved standard, nominal capacity 400,000 litres, complete including manhole with hinged lid, screened roof vents, internal &amp; external ladders, walkway, ball valve, float level indicator, pipe connections (for inlet, outlet, overflow, drain, etc as specified</t>
  </si>
  <si>
    <t>NYAMUGASANI WATER SUPPLY AND SANITATION PROJECT</t>
  </si>
  <si>
    <r>
      <t>m</t>
    </r>
    <r>
      <rPr>
        <b/>
        <vertAlign val="superscript"/>
        <sz val="10"/>
        <rFont val="Arial"/>
        <family val="2"/>
      </rPr>
      <t>2</t>
    </r>
  </si>
  <si>
    <r>
      <t>Cross-sectional area 0.03 - 0.1 m</t>
    </r>
    <r>
      <rPr>
        <b/>
        <vertAlign val="superscript"/>
        <sz val="10"/>
        <rFont val="Arial"/>
        <family val="2"/>
      </rPr>
      <t>2</t>
    </r>
  </si>
  <si>
    <r>
      <t>Supply and erect 1000 litre (1m</t>
    </r>
    <r>
      <rPr>
        <b/>
        <vertAlign val="superscript"/>
        <sz val="10"/>
        <rFont val="Arial"/>
        <family val="2"/>
      </rPr>
      <t>3</t>
    </r>
    <r>
      <rPr>
        <b/>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r>
  </si>
  <si>
    <t>Institutional  VIP Latrines Boys (8No.)</t>
  </si>
  <si>
    <t>Institutional  VIP Latrines Girls (8No.)</t>
  </si>
  <si>
    <t>BILL No. 9: ENVIRONMENT AND SOCIAL SAFEGUARD MEASURES</t>
  </si>
  <si>
    <t>Item Nr.</t>
  </si>
  <si>
    <t>Description</t>
  </si>
  <si>
    <t>Unit</t>
  </si>
  <si>
    <t>Quantity</t>
  </si>
  <si>
    <t>Rate (USh)</t>
  </si>
  <si>
    <t>Amount (USh)</t>
  </si>
  <si>
    <t xml:space="preserve">The works under this bill are covered under the Particular Specifications. </t>
  </si>
  <si>
    <t>General Provision</t>
  </si>
  <si>
    <t xml:space="preserve">Sensitise all Contractors staffing, including foremen, supervisors and labourers on the requirement for and full implementation of the ESMP. </t>
  </si>
  <si>
    <t xml:space="preserve">Provide for hoarding off construction sites for project infrastructure to intercept any eroded material and any soil material to remain within the site until it is taken away for proper disposal or used for backfilling to avoid loose soil being washed away by storm water. </t>
  </si>
  <si>
    <t>Ensure no employee is exposed to a noise level greater than 85 dB (A) for a duration of more than 8 hours per day without hearing protection. (National Environment (Noise) Standards and Regulations). Workers operating equipment generating noise levels greater than 80 dBA over long hours must be given earmuffs;</t>
  </si>
  <si>
    <t>Construct stormwater diversion drainage system with silt traps to reduce impacts of storm water from the construction site</t>
  </si>
  <si>
    <t>Provide for installation of appropriate sanitary facilities at the campsite and ensure working gangs are provided with mobile toilets that will be maintained and emptied on time. The emptied sanitary waste shall be disposed of at regional feacal sludge treatment Plant.</t>
  </si>
  <si>
    <t>Develop and implement a Waste Management Plan that puts into consideration sorting at the source, proper storage and transportation. That will at minimum contain the types, nature and quantities of wastes expected to be generated as well as their corresponding methods of treatment and disposal.  The plan shall also indicate the sites of proposal as well as the frequency of collection and disposal.</t>
  </si>
  <si>
    <t xml:space="preserve">Sum </t>
  </si>
  <si>
    <t>Orient and sensitise all construction workers about responsible sexual behaviour, prevention of Gender Based Violence (GBV) and Sexual Exploitation and Abuse (SEA) in project communities.</t>
  </si>
  <si>
    <t xml:space="preserve">Sensitise workers on their sexual rights. The client shall Work with the contractor on establishing zero tolerance policies and codes of conduct related to violence against women and girls (VAWG). </t>
  </si>
  <si>
    <t>Develop a Health and Safety Policy and Action Plan, addressing workers’ occupational health and safety issues, workers’ welfare and working conditions in line with the Occupational Health and Safety Act of 2006, and World Bank Group EHS general Guidelines, and the EHS guidelines for water projects</t>
  </si>
  <si>
    <t>Ensure adequate provision of PPEs (gloves, safety shoes, safety belts, overalls and goggles), as well as continuous awareness on the need for use of PPEs and enforcement of usage</t>
  </si>
  <si>
    <t>Provide First aid facilities on site which are accessible to all personnel. It should among others contain rubber gloves, bandages, pain killers and cotton wool to cater for minor accident victim.</t>
  </si>
  <si>
    <t>Environmant and Social Safeguard Measures</t>
  </si>
  <si>
    <t>DESCRIPTION: Public Toilet Facilities - Squatting Bowl Cistern Flush Toilets</t>
  </si>
  <si>
    <t>BILL NO. 7.2.6</t>
  </si>
  <si>
    <t>The relevant drawings are 5116042-DWG-02126  including references made there- in to other drawings</t>
  </si>
  <si>
    <t>65mm ND</t>
  </si>
  <si>
    <t>Double flanged pipes, class K9 to BS 4772 or ISO 2531 with cement mortar lining all to PN 25 and of the following sizes and length</t>
  </si>
  <si>
    <t>50 mm ND length not exceeding 6m</t>
  </si>
  <si>
    <t>Supply and install  galvanised steel tank, galvanised to BS EN 1461:1999 or as approved standard, nominal capacity 104,818litres, complete including manhole with hinged lid, screened roof vents, internal &amp; external ladders, walkway, float ball valve,  level indicator, pipe connections (for inlet, outlet, overflow, drain, etc as specified</t>
  </si>
  <si>
    <t>DESCRIPTION: Kasonkero Elevated Steel Tank - 50cu.m</t>
  </si>
  <si>
    <t>ESS101</t>
  </si>
  <si>
    <t>ESS102</t>
  </si>
  <si>
    <t>ESS103</t>
  </si>
  <si>
    <t>ESS104</t>
  </si>
  <si>
    <t>ESS105</t>
  </si>
  <si>
    <t>ESS106</t>
  </si>
  <si>
    <t>ESS107</t>
  </si>
  <si>
    <t>ESS109</t>
  </si>
  <si>
    <t>ESS110</t>
  </si>
  <si>
    <t>ESS111</t>
  </si>
  <si>
    <t>ESS112</t>
  </si>
  <si>
    <t>ESS113</t>
  </si>
  <si>
    <t>ESS114</t>
  </si>
  <si>
    <t xml:space="preserve">Record Drawings and Operation and Maintenance Manuals </t>
  </si>
  <si>
    <t xml:space="preserve">Production of As-Built Drawings and provision of Operation and Maintenance Manuals </t>
  </si>
  <si>
    <t>A301</t>
  </si>
  <si>
    <t>A402</t>
  </si>
  <si>
    <t xml:space="preserve">Construction of the coffer dams as per drawing 5116042-DWG-01601 including boulder trap and diversion chanel </t>
  </si>
  <si>
    <r>
      <t xml:space="preserve">The relevant drawings are 5116042-DWG-02124, </t>
    </r>
    <r>
      <rPr>
        <sz val="8"/>
        <color rgb="FF0070C0"/>
        <rFont val="Arial"/>
        <family val="2"/>
      </rPr>
      <t>5116042-DWG-02125,  5116042-DWG-02170,  5116042-DWG-02171</t>
    </r>
    <r>
      <rPr>
        <sz val="8"/>
        <rFont val="Arial"/>
        <family val="2"/>
      </rPr>
      <t xml:space="preserve">  including references made there- in to other drawings</t>
    </r>
  </si>
  <si>
    <r>
      <t xml:space="preserve">The relevant drawings are 5116042-DWG-02104, </t>
    </r>
    <r>
      <rPr>
        <sz val="8"/>
        <color rgb="FF0070C0"/>
        <rFont val="Arial"/>
        <family val="2"/>
      </rPr>
      <t xml:space="preserve">5116042-DWG-02138, 5116042-DWG-02139, 5116042-DWG-02140,5116042-DWG-02141 </t>
    </r>
    <r>
      <rPr>
        <sz val="8"/>
        <rFont val="Arial"/>
        <family val="2"/>
      </rPr>
      <t>including references made there- in to other drawings</t>
    </r>
  </si>
  <si>
    <r>
      <t xml:space="preserve">The relevant drawings are 5116042-DWG-02103, 5116042-DWG-02108 and  5116042-DWS-NYA-02102, </t>
    </r>
    <r>
      <rPr>
        <sz val="8"/>
        <color rgb="FF0070C0"/>
        <rFont val="Arial"/>
        <family val="2"/>
      </rPr>
      <t>5116042-DWG-02130, 5116042-DWG-02131, 5116042-DWG-02132, 5116042-DWG-02133, 5116042-DWG-02134, 5116042-DWG-02135, 5116042-DWG-02136</t>
    </r>
    <r>
      <rPr>
        <sz val="8"/>
        <rFont val="Arial"/>
        <family val="2"/>
      </rPr>
      <t xml:space="preserve"> including references made there- in to other drawings</t>
    </r>
  </si>
  <si>
    <t>The relevant drawings are 5116042-DWG-02105 , 5116042-DWG-02106, 5116042-DWG-02107, 5116042-DWG-02143, 5116042-DWG-02144, 5116042-DWG-02145 and 5116042-DWG-02146 including references made there- in to other drawings</t>
  </si>
  <si>
    <t>The relevant drawings are 5116042-DWG-02115, 5116042-DWG-02116 and 5116042-DWG-02117, 5116042-DWG-02150, 5116042-DWG-02151, 5116042-DWG-02152, 5116042-DWG-02119, 5116042-DWG-02120, 5116042-DWG-02121 and 5116042-DWG-02155 including references made there- in to other drawings</t>
  </si>
  <si>
    <t>Minimize vegetation clearance and protect water &amp; soils from pollution by stockpiling topsoil for re-use in backfilling and reinstatement. Ensure works across wetland and streams are undertaken with minimal siltation and transportation of loose soil materials.</t>
  </si>
  <si>
    <t>L111.1</t>
  </si>
  <si>
    <t>L111.2</t>
  </si>
  <si>
    <t>L111.3</t>
  </si>
  <si>
    <t>Excavation in rock Class A</t>
  </si>
  <si>
    <t>Excavation in rock Class B</t>
  </si>
  <si>
    <t>Excavation in rock Class C</t>
  </si>
  <si>
    <t>Depth  0.5-1m  Class 'A'</t>
  </si>
  <si>
    <t>Depth  1 - 2 m  Class 'B'</t>
  </si>
  <si>
    <t>Depth  2 - 5 m  Class 'C'</t>
  </si>
  <si>
    <t>Develop and implement a Labour Force Management Plan, in line with the Labour Act and OHS Act. Labour Force Management Plan should address issues of workers’ welfare, child labour, workers code of conduct to address abuse of women and girls that may lead to broken marriages, early pregnancies, sexual exploitation, spread of HIV/AIDS, inappropriate behaviour, sexual harassment among workers, compensation in cases of accidents, payments and contracts, a grievance management mechanism</t>
  </si>
  <si>
    <t>General excavation for raw water intake area in rock, commencing surface is the exposed surface of the rock</t>
  </si>
  <si>
    <t>Depth  0.5-1m - Class A</t>
  </si>
  <si>
    <t>Depth  1-2m - Class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</si>
</sst>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 #,##0.00_ ;_ * \-#,##0.00_ ;_ * &quot;-&quot;??_ ;_ @_ "/>
    <numFmt numFmtId="168" formatCode="0.0"/>
    <numFmt numFmtId="169" formatCode="#,##0.0"/>
    <numFmt numFmtId="170" formatCode="_-* #,##0_-;\-* #,##0_-;_-* &quot;-&quot;??_-;_-@_-"/>
    <numFmt numFmtId="171" formatCode="#,##0.0;[Red]\-#,##0.0"/>
    <numFmt numFmtId="172" formatCode="_(* #,##0_);_(* \(#,##0\);_(* &quot; &quot;??_);_(@_)"/>
    <numFmt numFmtId="173" formatCode="0.000"/>
  </numFmts>
  <fonts count="48">
    <font>
      <sz val="11"/>
      <color theme="1"/>
      <name val="Calibri"/>
      <family val="2"/>
      <scheme val="minor"/>
    </font>
    <font>
      <sz val="11"/>
      <color theme="1"/>
      <name val="Calibri"/>
      <family val="2"/>
      <scheme val="minor"/>
    </font>
    <font>
      <sz val="12"/>
      <name val="宋体"/>
      <charset val="134"/>
    </font>
    <font>
      <b/>
      <sz val="13"/>
      <name val="Times New Roman"/>
      <family val="1"/>
    </font>
    <font>
      <sz val="10"/>
      <name val="Times New Roman"/>
      <family val="1"/>
    </font>
    <font>
      <sz val="12"/>
      <name val="Arial Narrow"/>
      <family val="2"/>
    </font>
    <font>
      <b/>
      <sz val="24"/>
      <name val="Arial Black"/>
      <family val="2"/>
    </font>
    <font>
      <b/>
      <sz val="12"/>
      <name val="Arial Narrow"/>
      <family val="2"/>
    </font>
    <font>
      <b/>
      <sz val="9"/>
      <color indexed="81"/>
      <name val="Tahoma"/>
      <family val="2"/>
    </font>
    <font>
      <sz val="9"/>
      <color indexed="81"/>
      <name val="Tahoma"/>
      <family val="2"/>
    </font>
    <font>
      <sz val="10"/>
      <name val="Arial"/>
      <family val="2"/>
    </font>
    <font>
      <b/>
      <sz val="8"/>
      <name val="Arial"/>
      <family val="2"/>
    </font>
    <font>
      <sz val="8"/>
      <name val="Arial"/>
      <family val="2"/>
    </font>
    <font>
      <u/>
      <sz val="8"/>
      <name val="Arial"/>
      <family val="2"/>
    </font>
    <font>
      <b/>
      <u/>
      <sz val="8"/>
      <name val="Arial"/>
      <family val="2"/>
    </font>
    <font>
      <b/>
      <i/>
      <sz val="8"/>
      <name val="Arial"/>
      <family val="2"/>
    </font>
    <font>
      <vertAlign val="superscript"/>
      <sz val="8"/>
      <name val="Arial"/>
      <family val="2"/>
    </font>
    <font>
      <sz val="11"/>
      <name val="ＭＳ Ｐゴシック"/>
      <family val="2"/>
    </font>
    <font>
      <b/>
      <sz val="10"/>
      <name val="Arial"/>
      <family val="2"/>
    </font>
    <font>
      <sz val="12"/>
      <name val="Times New Roman"/>
      <family val="1"/>
    </font>
    <font>
      <i/>
      <sz val="8"/>
      <name val="Arial"/>
      <family val="2"/>
    </font>
    <font>
      <b/>
      <u/>
      <vertAlign val="superscript"/>
      <sz val="8"/>
      <name val="Arial"/>
      <family val="2"/>
    </font>
    <font>
      <i/>
      <u/>
      <sz val="8"/>
      <name val="Arial"/>
      <family val="2"/>
    </font>
    <font>
      <b/>
      <i/>
      <u/>
      <sz val="8"/>
      <name val="Arial"/>
      <family val="2"/>
    </font>
    <font>
      <b/>
      <u/>
      <sz val="8"/>
      <color rgb="FFFF0000"/>
      <name val="Arial"/>
      <family val="2"/>
    </font>
    <font>
      <sz val="10"/>
      <name val="Dutch"/>
      <family val="2"/>
    </font>
    <font>
      <b/>
      <vertAlign val="superscript"/>
      <sz val="8"/>
      <name val="Arial"/>
      <family val="2"/>
    </font>
    <font>
      <sz val="11"/>
      <name val="Calibri"/>
      <family val="2"/>
    </font>
    <font>
      <sz val="8"/>
      <name val="Calibri"/>
      <family val="2"/>
      <scheme val="minor"/>
    </font>
    <font>
      <b/>
      <u/>
      <sz val="10"/>
      <name val="Arial"/>
      <family val="2"/>
    </font>
    <font>
      <sz val="11"/>
      <name val="Calibri"/>
      <family val="2"/>
      <scheme val="minor"/>
    </font>
    <font>
      <b/>
      <sz val="14"/>
      <name val="Calibri"/>
      <family val="2"/>
      <scheme val="minor"/>
    </font>
    <font>
      <b/>
      <sz val="11"/>
      <name val="Calibri"/>
      <family val="2"/>
      <scheme val="minor"/>
    </font>
    <font>
      <b/>
      <sz val="10"/>
      <name val="Times New Roman"/>
      <family val="1"/>
    </font>
    <font>
      <b/>
      <vertAlign val="superscript"/>
      <sz val="10"/>
      <name val="Arial"/>
      <family val="2"/>
    </font>
    <font>
      <b/>
      <sz val="10.5"/>
      <name val="Verdana"/>
      <family val="2"/>
    </font>
    <font>
      <sz val="8"/>
      <color rgb="FFFF0000"/>
      <name val="Arial"/>
      <family val="2"/>
    </font>
    <font>
      <sz val="10"/>
      <color rgb="FF000000"/>
      <name val="Arial"/>
      <family val="2"/>
    </font>
    <font>
      <sz val="9"/>
      <name val="Arial"/>
      <family val="2"/>
    </font>
    <font>
      <u/>
      <sz val="10"/>
      <name val="Arial"/>
      <family val="2"/>
    </font>
    <font>
      <u/>
      <sz val="8"/>
      <color rgb="FFFF0000"/>
      <name val="Arial"/>
      <family val="2"/>
    </font>
    <font>
      <b/>
      <sz val="8"/>
      <color theme="1"/>
      <name val="Arial"/>
      <family val="2"/>
    </font>
    <font>
      <sz val="10"/>
      <color theme="1"/>
      <name val="Arial"/>
      <family val="2"/>
    </font>
    <font>
      <sz val="8"/>
      <color theme="1"/>
      <name val="Arial"/>
      <family val="2"/>
    </font>
    <font>
      <b/>
      <sz val="10"/>
      <color theme="1"/>
      <name val="Arial"/>
      <family val="2"/>
    </font>
    <font>
      <u/>
      <sz val="8"/>
      <color theme="1"/>
      <name val="Arial"/>
      <family val="2"/>
    </font>
    <font>
      <b/>
      <u/>
      <sz val="8"/>
      <color theme="1"/>
      <name val="Arial"/>
      <family val="2"/>
    </font>
    <font>
      <sz val="8"/>
      <color rgb="FF0070C0"/>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s>
  <borders count="154">
    <border>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hair">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double">
        <color indexed="64"/>
      </left>
      <right style="medium">
        <color indexed="64"/>
      </right>
      <top style="hair">
        <color indexed="64"/>
      </top>
      <bottom/>
      <diagonal/>
    </border>
    <border>
      <left style="thin">
        <color indexed="64"/>
      </left>
      <right/>
      <top/>
      <bottom/>
      <diagonal/>
    </border>
    <border>
      <left style="medium">
        <color indexed="64"/>
      </left>
      <right style="double">
        <color indexed="64"/>
      </right>
      <top style="hair">
        <color indexed="64"/>
      </top>
      <bottom style="hair">
        <color indexed="64"/>
      </bottom>
      <diagonal/>
    </border>
    <border>
      <left style="medium">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double">
        <color indexed="64"/>
      </top>
      <bottom style="hair">
        <color indexed="64"/>
      </bottom>
      <diagonal/>
    </border>
    <border>
      <left style="medium">
        <color indexed="64"/>
      </left>
      <right style="medium">
        <color indexed="64"/>
      </right>
      <top style="double">
        <color indexed="64"/>
      </top>
      <bottom style="hair">
        <color indexed="64"/>
      </bottom>
      <diagonal/>
    </border>
    <border>
      <left style="double">
        <color indexed="64"/>
      </left>
      <right style="medium">
        <color indexed="64"/>
      </right>
      <top style="double">
        <color indexed="64"/>
      </top>
      <bottom style="hair">
        <color indexed="64"/>
      </bottom>
      <diagonal/>
    </border>
    <border>
      <left style="medium">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right/>
      <top style="double">
        <color indexed="64"/>
      </top>
      <bottom/>
      <diagonal/>
    </border>
    <border>
      <left style="medium">
        <color indexed="64"/>
      </left>
      <right style="medium">
        <color indexed="64"/>
      </right>
      <top/>
      <bottom style="hair">
        <color indexed="64"/>
      </bottom>
      <diagonal/>
    </border>
    <border>
      <left style="double">
        <color indexed="64"/>
      </left>
      <right style="medium">
        <color indexed="64"/>
      </right>
      <top/>
      <bottom style="hair">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double">
        <color indexed="64"/>
      </left>
      <right/>
      <top style="double">
        <color indexed="64"/>
      </top>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double">
        <color indexed="64"/>
      </top>
      <bottom style="hair">
        <color indexed="64"/>
      </bottom>
      <diagonal/>
    </border>
    <border>
      <left/>
      <right/>
      <top style="hair">
        <color indexed="64"/>
      </top>
      <bottom style="double">
        <color indexed="64"/>
      </bottom>
      <diagonal/>
    </border>
    <border>
      <left style="double">
        <color indexed="64"/>
      </left>
      <right/>
      <top style="hair">
        <color indexed="64"/>
      </top>
      <bottom style="double">
        <color indexed="64"/>
      </bottom>
      <diagonal/>
    </border>
    <border>
      <left/>
      <right/>
      <top style="double">
        <color indexed="64"/>
      </top>
      <bottom style="hair">
        <color indexed="64"/>
      </bottom>
      <diagonal/>
    </border>
    <border>
      <left style="double">
        <color indexed="64"/>
      </left>
      <right/>
      <top style="double">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bottom style="hair">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top style="double">
        <color indexed="64"/>
      </top>
      <bottom/>
      <diagonal/>
    </border>
    <border>
      <left style="double">
        <color indexed="64"/>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right/>
      <top style="thin">
        <color indexed="64"/>
      </top>
      <bottom style="double">
        <color indexed="64"/>
      </bottom>
      <diagonal/>
    </border>
    <border>
      <left/>
      <right/>
      <top/>
      <bottom style="thin">
        <color indexed="64"/>
      </bottom>
      <diagonal/>
    </border>
    <border>
      <left style="medium">
        <color indexed="64"/>
      </left>
      <right/>
      <top/>
      <bottom style="double">
        <color indexed="64"/>
      </bottom>
      <diagonal/>
    </border>
    <border>
      <left style="thin">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hair">
        <color indexed="64"/>
      </bottom>
      <diagonal/>
    </border>
    <border>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8"/>
      </left>
      <right style="thin">
        <color indexed="8"/>
      </right>
      <top/>
      <bottom/>
      <diagonal/>
    </border>
    <border>
      <left style="thin">
        <color theme="1"/>
      </left>
      <right style="thin">
        <color theme="1"/>
      </right>
      <top/>
      <bottom/>
      <diagonal/>
    </border>
    <border>
      <left style="thin">
        <color theme="1"/>
      </left>
      <right style="thin">
        <color indexed="8"/>
      </right>
      <top/>
      <bottom/>
      <diagonal/>
    </border>
    <border>
      <left style="thin">
        <color indexed="8"/>
      </left>
      <right/>
      <top/>
      <bottom/>
      <diagonal/>
    </border>
    <border>
      <left/>
      <right style="thin">
        <color indexed="8"/>
      </right>
      <top/>
      <bottom/>
      <diagonal/>
    </border>
    <border>
      <left style="thin">
        <color theme="1"/>
      </left>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theme="1"/>
      </bottom>
      <diagonal/>
    </border>
    <border>
      <left style="thin">
        <color indexed="8"/>
      </left>
      <right style="medium">
        <color indexed="64"/>
      </right>
      <top/>
      <bottom/>
      <diagonal/>
    </border>
    <border>
      <left style="medium">
        <color indexed="64"/>
      </left>
      <right style="thin">
        <color theme="1"/>
      </right>
      <top/>
      <bottom/>
      <diagonal/>
    </border>
    <border>
      <left style="thin">
        <color theme="1"/>
      </left>
      <right style="medium">
        <color indexed="64"/>
      </right>
      <top/>
      <bottom/>
      <diagonal/>
    </border>
    <border>
      <left style="medium">
        <color indexed="64"/>
      </left>
      <right style="thin">
        <color theme="1"/>
      </right>
      <top style="double">
        <color theme="1"/>
      </top>
      <bottom style="medium">
        <color indexed="64"/>
      </bottom>
      <diagonal/>
    </border>
    <border>
      <left style="thin">
        <color theme="1"/>
      </left>
      <right style="thin">
        <color theme="1"/>
      </right>
      <top style="double">
        <color theme="1"/>
      </top>
      <bottom style="medium">
        <color indexed="64"/>
      </bottom>
      <diagonal/>
    </border>
    <border>
      <left style="thin">
        <color theme="1"/>
      </left>
      <right style="medium">
        <color indexed="64"/>
      </right>
      <top style="double">
        <color theme="1"/>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s>
  <cellStyleXfs count="55">
    <xf numFmtId="0" fontId="0" fillId="0" borderId="0"/>
    <xf numFmtId="0" fontId="2" fillId="0" borderId="0">
      <alignment vertical="center"/>
    </xf>
    <xf numFmtId="0" fontId="1" fillId="0" borderId="0"/>
    <xf numFmtId="0" fontId="10" fillId="0" borderId="0"/>
    <xf numFmtId="43" fontId="1" fillId="0" borderId="0" applyFont="0" applyFill="0" applyBorder="0" applyAlignment="0" applyProtection="0"/>
    <xf numFmtId="0" fontId="4" fillId="0" borderId="0"/>
    <xf numFmtId="165" fontId="10" fillId="0" borderId="0" applyFont="0" applyFill="0" applyBorder="0" applyAlignment="0" applyProtection="0"/>
    <xf numFmtId="0" fontId="10" fillId="0" borderId="0"/>
    <xf numFmtId="41" fontId="2" fillId="0" borderId="0" applyFont="0" applyFill="0" applyBorder="0" applyAlignment="0" applyProtection="0"/>
    <xf numFmtId="38" fontId="17" fillId="0" borderId="0" applyFont="0" applyFill="0" applyBorder="0" applyAlignment="0" applyProtection="0"/>
    <xf numFmtId="167" fontId="2" fillId="0" borderId="0" applyFont="0" applyFill="0" applyBorder="0" applyAlignment="0" applyProtection="0">
      <alignment vertical="center"/>
    </xf>
    <xf numFmtId="0" fontId="10" fillId="0" borderId="0"/>
    <xf numFmtId="165" fontId="4" fillId="0" borderId="0" applyFont="0" applyFill="0" applyBorder="0" applyAlignment="0" applyProtection="0"/>
    <xf numFmtId="0" fontId="10" fillId="0" borderId="0">
      <alignment vertical="center"/>
    </xf>
    <xf numFmtId="0" fontId="2" fillId="0" borderId="0">
      <alignment vertical="center"/>
    </xf>
    <xf numFmtId="0" fontId="10" fillId="0" borderId="0"/>
    <xf numFmtId="165" fontId="4" fillId="0" borderId="0" applyFont="0" applyFill="0" applyBorder="0" applyAlignment="0" applyProtection="0"/>
    <xf numFmtId="43" fontId="2" fillId="0" borderId="0" applyFont="0" applyFill="0" applyBorder="0" applyAlignment="0" applyProtection="0">
      <alignment vertical="center"/>
    </xf>
    <xf numFmtId="165" fontId="10" fillId="0" borderId="0" applyFont="0" applyFill="0" applyBorder="0" applyAlignment="0" applyProtection="0"/>
    <xf numFmtId="0" fontId="4" fillId="0" borderId="0"/>
    <xf numFmtId="0" fontId="10" fillId="0" borderId="0"/>
    <xf numFmtId="165" fontId="10" fillId="0" borderId="0" applyFont="0" applyFill="0" applyBorder="0" applyAlignment="0" applyProtection="0"/>
    <xf numFmtId="0" fontId="10" fillId="0" borderId="0"/>
    <xf numFmtId="0" fontId="10" fillId="0" borderId="0">
      <alignment vertical="center"/>
    </xf>
    <xf numFmtId="0" fontId="10" fillId="0" borderId="0">
      <alignment vertical="center"/>
    </xf>
    <xf numFmtId="165" fontId="2" fillId="0" borderId="0" applyFont="0" applyFill="0" applyBorder="0" applyAlignment="0" applyProtection="0">
      <alignment vertical="center"/>
    </xf>
    <xf numFmtId="9" fontId="2"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43" fontId="2" fillId="0" borderId="0" applyFont="0" applyFill="0" applyBorder="0" applyAlignment="0" applyProtection="0">
      <alignment vertical="center"/>
    </xf>
    <xf numFmtId="0" fontId="25" fillId="0" borderId="0">
      <alignment vertical="center"/>
    </xf>
    <xf numFmtId="165" fontId="2" fillId="0" borderId="0" applyFont="0" applyFill="0" applyBorder="0" applyAlignment="0" applyProtection="0">
      <alignment vertical="center"/>
    </xf>
    <xf numFmtId="9" fontId="2" fillId="0" borderId="0" applyFont="0" applyFill="0" applyBorder="0" applyAlignment="0" applyProtection="0">
      <alignment vertical="center"/>
    </xf>
    <xf numFmtId="165" fontId="2" fillId="0" borderId="0" applyFont="0" applyFill="0" applyBorder="0" applyAlignment="0" applyProtection="0">
      <alignment vertical="center"/>
    </xf>
    <xf numFmtId="0" fontId="19" fillId="0" borderId="0"/>
    <xf numFmtId="165"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alignment vertical="center"/>
    </xf>
    <xf numFmtId="0" fontId="10" fillId="0" borderId="0"/>
    <xf numFmtId="165" fontId="10" fillId="0" borderId="0" applyFont="0" applyFill="0" applyBorder="0" applyAlignment="0" applyProtection="0"/>
    <xf numFmtId="0" fontId="10" fillId="0" borderId="0"/>
    <xf numFmtId="0" fontId="10" fillId="0" borderId="0">
      <alignment vertical="center"/>
    </xf>
    <xf numFmtId="41" fontId="1" fillId="0" borderId="0" applyFont="0" applyFill="0" applyBorder="0" applyAlignment="0" applyProtection="0"/>
    <xf numFmtId="0" fontId="10" fillId="0" borderId="0"/>
    <xf numFmtId="0" fontId="10" fillId="0" borderId="0"/>
    <xf numFmtId="0" fontId="10" fillId="0" borderId="0" applyFont="0"/>
    <xf numFmtId="165" fontId="10" fillId="0" borderId="0" applyFont="0" applyFill="0" applyBorder="0" applyAlignment="0" applyProtection="0"/>
    <xf numFmtId="0" fontId="1" fillId="0" borderId="0"/>
    <xf numFmtId="0" fontId="10" fillId="0" borderId="0"/>
    <xf numFmtId="0" fontId="37" fillId="0" borderId="0" applyNumberFormat="0" applyBorder="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cellStyleXfs>
  <cellXfs count="2130">
    <xf numFmtId="0" fontId="0" fillId="0" borderId="0" xfId="0"/>
    <xf numFmtId="0" fontId="2" fillId="0" borderId="0" xfId="1">
      <alignment vertical="center"/>
    </xf>
    <xf numFmtId="0" fontId="3" fillId="0" borderId="0" xfId="1" applyFont="1" applyAlignment="1">
      <alignment horizontal="center" vertical="center"/>
    </xf>
    <xf numFmtId="0" fontId="4"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43" fontId="10" fillId="0" borderId="0" xfId="4" applyFont="1" applyFill="1" applyBorder="1"/>
    <xf numFmtId="43" fontId="12" fillId="0" borderId="9" xfId="4" applyFont="1" applyFill="1" applyBorder="1" applyAlignment="1">
      <alignment horizontal="center"/>
    </xf>
    <xf numFmtId="43" fontId="12" fillId="0" borderId="18" xfId="4" applyFont="1" applyFill="1" applyBorder="1" applyAlignment="1">
      <alignment horizontal="center" vertical="center"/>
    </xf>
    <xf numFmtId="43" fontId="12" fillId="0" borderId="18" xfId="4" applyFont="1" applyFill="1" applyBorder="1" applyAlignment="1">
      <alignment horizontal="center" vertical="center" wrapText="1"/>
    </xf>
    <xf numFmtId="43" fontId="10" fillId="0" borderId="11" xfId="4" applyFont="1" applyFill="1" applyBorder="1"/>
    <xf numFmtId="43" fontId="10" fillId="0" borderId="27" xfId="4" applyFont="1" applyFill="1" applyBorder="1"/>
    <xf numFmtId="43" fontId="12" fillId="0" borderId="0" xfId="4" applyFont="1" applyFill="1" applyBorder="1" applyAlignment="1" applyProtection="1">
      <alignment vertical="center"/>
    </xf>
    <xf numFmtId="0" fontId="11" fillId="0" borderId="0" xfId="8" applyNumberFormat="1" applyFont="1" applyFill="1" applyBorder="1" applyAlignment="1">
      <alignment horizontal="center" vertical="center"/>
    </xf>
    <xf numFmtId="38" fontId="11" fillId="0" borderId="0" xfId="8" applyNumberFormat="1" applyFont="1" applyFill="1" applyBorder="1" applyAlignment="1">
      <alignment horizontal="center" vertical="center"/>
    </xf>
    <xf numFmtId="38" fontId="11" fillId="0" borderId="0" xfId="8" applyNumberFormat="1" applyFont="1" applyFill="1" applyBorder="1" applyAlignment="1">
      <alignment horizontal="justify" vertical="center"/>
    </xf>
    <xf numFmtId="38" fontId="12" fillId="0" borderId="10" xfId="8" applyNumberFormat="1" applyFont="1" applyFill="1" applyBorder="1" applyAlignment="1">
      <alignment horizontal="center" vertical="center"/>
    </xf>
    <xf numFmtId="43" fontId="11" fillId="0" borderId="13" xfId="4" applyFont="1" applyFill="1" applyBorder="1" applyAlignment="1" applyProtection="1">
      <alignment vertical="center"/>
    </xf>
    <xf numFmtId="43" fontId="12" fillId="0" borderId="17" xfId="4" applyFont="1" applyFill="1" applyBorder="1" applyAlignment="1" applyProtection="1">
      <alignment vertical="center" wrapText="1"/>
    </xf>
    <xf numFmtId="43" fontId="12" fillId="0" borderId="18" xfId="4" applyFont="1" applyFill="1" applyBorder="1" applyAlignment="1" applyProtection="1">
      <alignment vertical="center" wrapText="1"/>
      <protection locked="0"/>
    </xf>
    <xf numFmtId="0" fontId="12" fillId="0" borderId="18" xfId="9" applyNumberFormat="1" applyFont="1" applyFill="1" applyBorder="1" applyAlignment="1" applyProtection="1">
      <alignment horizontal="center" vertical="center" wrapText="1"/>
    </xf>
    <xf numFmtId="38" fontId="12" fillId="0" borderId="18" xfId="9" applyFont="1" applyFill="1" applyBorder="1" applyAlignment="1" applyProtection="1">
      <alignment horizontal="center" vertical="center" wrapText="1"/>
    </xf>
    <xf numFmtId="38" fontId="12" fillId="0" borderId="19" xfId="9" applyFont="1" applyFill="1" applyBorder="1" applyAlignment="1" applyProtection="1">
      <alignment horizontal="center" vertical="center" wrapText="1"/>
    </xf>
    <xf numFmtId="43" fontId="12" fillId="0" borderId="9" xfId="4" applyFont="1" applyFill="1" applyBorder="1" applyAlignment="1" applyProtection="1">
      <alignment vertical="center" wrapText="1"/>
    </xf>
    <xf numFmtId="43" fontId="12" fillId="0" borderId="0" xfId="4" applyFont="1" applyFill="1" applyBorder="1" applyAlignment="1" applyProtection="1">
      <alignment vertical="center" wrapText="1"/>
      <protection locked="0"/>
    </xf>
    <xf numFmtId="0" fontId="12" fillId="0" borderId="0" xfId="9" applyNumberFormat="1" applyFont="1" applyFill="1" applyBorder="1" applyAlignment="1" applyProtection="1">
      <alignment horizontal="center" vertical="center" wrapText="1"/>
    </xf>
    <xf numFmtId="38" fontId="12" fillId="0" borderId="0" xfId="9" applyFont="1" applyFill="1" applyBorder="1" applyAlignment="1" applyProtection="1">
      <alignment horizontal="center" vertical="center" wrapText="1"/>
    </xf>
    <xf numFmtId="38" fontId="12" fillId="0" borderId="10" xfId="9" applyFont="1" applyFill="1" applyBorder="1" applyAlignment="1" applyProtection="1">
      <alignment horizontal="center" vertical="center" wrapText="1"/>
    </xf>
    <xf numFmtId="43" fontId="12" fillId="0" borderId="11" xfId="4" applyFont="1" applyFill="1" applyBorder="1" applyAlignment="1" applyProtection="1">
      <alignment vertical="center" wrapText="1"/>
    </xf>
    <xf numFmtId="43" fontId="12" fillId="0" borderId="27" xfId="4" applyFont="1" applyFill="1" applyBorder="1" applyAlignment="1" applyProtection="1">
      <alignment vertical="center" wrapText="1"/>
      <protection locked="0"/>
    </xf>
    <xf numFmtId="0" fontId="12" fillId="0" borderId="27" xfId="9" applyNumberFormat="1" applyFont="1" applyFill="1" applyBorder="1" applyAlignment="1" applyProtection="1">
      <alignment horizontal="center" vertical="center" wrapText="1"/>
    </xf>
    <xf numFmtId="38" fontId="12" fillId="0" borderId="27" xfId="9" applyFont="1" applyFill="1" applyBorder="1" applyAlignment="1" applyProtection="1">
      <alignment horizontal="center" vertical="center" wrapText="1"/>
    </xf>
    <xf numFmtId="38" fontId="12" fillId="0" borderId="12" xfId="9" applyFont="1" applyFill="1" applyBorder="1" applyAlignment="1" applyProtection="1">
      <alignment horizontal="center" vertical="center" wrapText="1"/>
    </xf>
    <xf numFmtId="1" fontId="12" fillId="0" borderId="18" xfId="9" applyNumberFormat="1" applyFont="1" applyFill="1" applyBorder="1" applyAlignment="1" applyProtection="1">
      <alignment horizontal="center" vertical="center" wrapText="1"/>
    </xf>
    <xf numFmtId="43" fontId="12" fillId="0" borderId="18" xfId="4" applyFont="1" applyFill="1" applyBorder="1" applyAlignment="1">
      <alignment vertical="justify"/>
    </xf>
    <xf numFmtId="43" fontId="12" fillId="0" borderId="31" xfId="4" applyFont="1" applyFill="1" applyBorder="1" applyAlignment="1">
      <alignment vertical="justify"/>
    </xf>
    <xf numFmtId="1" fontId="12" fillId="0" borderId="31" xfId="9" applyNumberFormat="1" applyFont="1" applyFill="1" applyBorder="1" applyAlignment="1" applyProtection="1">
      <alignment horizontal="center" vertical="center" wrapText="1"/>
    </xf>
    <xf numFmtId="38" fontId="12" fillId="0" borderId="31" xfId="9" applyFont="1" applyFill="1" applyBorder="1" applyAlignment="1" applyProtection="1">
      <alignment horizontal="center" vertical="center" wrapText="1"/>
    </xf>
    <xf numFmtId="1" fontId="12" fillId="0" borderId="18" xfId="10" applyNumberFormat="1" applyFont="1" applyFill="1" applyBorder="1" applyAlignment="1" applyProtection="1">
      <alignment horizontal="center" vertical="center" wrapText="1"/>
      <protection locked="0"/>
    </xf>
    <xf numFmtId="43" fontId="12" fillId="0" borderId="20" xfId="4" applyFont="1" applyFill="1" applyBorder="1" applyAlignment="1" applyProtection="1">
      <alignment vertical="center" wrapText="1"/>
    </xf>
    <xf numFmtId="43" fontId="12" fillId="0" borderId="21" xfId="4" applyFont="1" applyFill="1" applyBorder="1" applyAlignment="1" applyProtection="1">
      <alignment vertical="center" wrapText="1"/>
      <protection locked="0"/>
    </xf>
    <xf numFmtId="0" fontId="12" fillId="0" borderId="21" xfId="9" applyNumberFormat="1" applyFont="1" applyFill="1" applyBorder="1" applyAlignment="1" applyProtection="1">
      <alignment horizontal="center" vertical="center" wrapText="1"/>
    </xf>
    <xf numFmtId="38" fontId="12" fillId="0" borderId="21" xfId="9" applyFont="1" applyFill="1" applyBorder="1" applyAlignment="1" applyProtection="1">
      <alignment horizontal="center" vertical="center" wrapText="1"/>
    </xf>
    <xf numFmtId="43" fontId="12" fillId="0" borderId="18" xfId="4" applyFont="1" applyFill="1" applyBorder="1" applyAlignment="1">
      <alignment horizontal="center" vertical="justify"/>
    </xf>
    <xf numFmtId="0" fontId="12" fillId="0" borderId="0" xfId="5" applyFont="1" applyAlignment="1">
      <alignment horizontal="left"/>
    </xf>
    <xf numFmtId="43" fontId="12" fillId="0" borderId="32" xfId="4" applyFont="1" applyFill="1" applyBorder="1"/>
    <xf numFmtId="43" fontId="12" fillId="0" borderId="35" xfId="4" applyFont="1" applyFill="1" applyBorder="1"/>
    <xf numFmtId="43" fontId="12" fillId="0" borderId="18" xfId="4" applyFont="1" applyFill="1" applyBorder="1" applyAlignment="1">
      <alignment horizontal="center" wrapText="1"/>
    </xf>
    <xf numFmtId="0" fontId="12" fillId="0" borderId="0" xfId="1" applyFont="1" applyAlignment="1">
      <alignment horizontal="left"/>
    </xf>
    <xf numFmtId="43" fontId="12" fillId="0" borderId="17" xfId="4" applyFont="1" applyFill="1" applyBorder="1" applyAlignment="1">
      <alignment horizontal="center"/>
    </xf>
    <xf numFmtId="43" fontId="12" fillId="0" borderId="18" xfId="4" applyFont="1" applyFill="1" applyBorder="1" applyAlignment="1">
      <alignment horizontal="center"/>
    </xf>
    <xf numFmtId="43" fontId="12" fillId="0" borderId="17" xfId="4" applyFont="1" applyFill="1" applyBorder="1" applyAlignment="1">
      <alignment horizontal="center" wrapText="1"/>
    </xf>
    <xf numFmtId="0" fontId="12" fillId="0" borderId="18" xfId="11" applyFont="1" applyBorder="1" applyAlignment="1">
      <alignment wrapText="1"/>
    </xf>
    <xf numFmtId="0" fontId="11" fillId="0" borderId="18" xfId="11" applyFont="1" applyBorder="1"/>
    <xf numFmtId="0" fontId="12" fillId="0" borderId="0" xfId="5" applyFont="1" applyAlignment="1">
      <alignment horizontal="left" vertical="center"/>
    </xf>
    <xf numFmtId="0" fontId="12" fillId="0" borderId="0" xfId="5" applyFont="1" applyAlignment="1">
      <alignment horizontal="center" vertical="center"/>
    </xf>
    <xf numFmtId="43" fontId="12" fillId="0" borderId="18" xfId="4" applyFont="1" applyFill="1" applyBorder="1" applyAlignment="1" applyProtection="1">
      <alignment horizontal="center"/>
      <protection locked="0"/>
    </xf>
    <xf numFmtId="43" fontId="12" fillId="0" borderId="17" xfId="4" applyFont="1" applyFill="1" applyBorder="1" applyAlignment="1">
      <alignment horizontal="center" vertical="center"/>
    </xf>
    <xf numFmtId="43" fontId="12" fillId="0" borderId="17" xfId="4" applyFont="1" applyFill="1" applyBorder="1" applyAlignment="1">
      <alignment horizontal="right" wrapText="1"/>
    </xf>
    <xf numFmtId="43" fontId="12" fillId="0" borderId="18" xfId="4" applyFont="1" applyFill="1" applyBorder="1" applyAlignment="1">
      <alignment horizontal="right" wrapText="1"/>
    </xf>
    <xf numFmtId="3" fontId="12" fillId="0" borderId="18" xfId="12" applyNumberFormat="1" applyFont="1" applyFill="1" applyBorder="1" applyAlignment="1">
      <alignment horizontal="right" wrapText="1"/>
    </xf>
    <xf numFmtId="43" fontId="11" fillId="0" borderId="7" xfId="4" applyFont="1" applyFill="1" applyBorder="1" applyAlignment="1">
      <alignment wrapText="1"/>
    </xf>
    <xf numFmtId="43" fontId="12" fillId="0" borderId="17" xfId="4" applyFont="1" applyFill="1" applyBorder="1" applyAlignment="1">
      <alignment horizontal="center" vertical="top" wrapText="1"/>
    </xf>
    <xf numFmtId="43" fontId="12" fillId="0" borderId="18" xfId="4" applyFont="1" applyFill="1" applyBorder="1" applyAlignment="1">
      <alignment horizontal="center" vertical="top" wrapText="1"/>
    </xf>
    <xf numFmtId="43" fontId="12" fillId="0" borderId="18" xfId="4" applyFont="1" applyFill="1" applyBorder="1" applyAlignment="1" applyProtection="1">
      <alignment horizontal="center" vertical="top"/>
      <protection locked="0"/>
    </xf>
    <xf numFmtId="43" fontId="12" fillId="0" borderId="18" xfId="4" applyFont="1" applyFill="1" applyBorder="1" applyAlignment="1">
      <alignment vertical="top"/>
    </xf>
    <xf numFmtId="43" fontId="12" fillId="0" borderId="18" xfId="4" applyFont="1" applyFill="1" applyBorder="1" applyAlignment="1">
      <alignment horizontal="center" vertical="top"/>
    </xf>
    <xf numFmtId="1" fontId="12" fillId="0" borderId="18" xfId="18" applyNumberFormat="1" applyFont="1" applyFill="1" applyBorder="1" applyAlignment="1">
      <alignment horizontal="center" vertical="top"/>
    </xf>
    <xf numFmtId="43" fontId="12" fillId="0" borderId="17" xfId="4" applyFont="1" applyFill="1" applyBorder="1" applyAlignment="1">
      <alignment vertical="top" wrapText="1"/>
    </xf>
    <xf numFmtId="43" fontId="12" fillId="0" borderId="18" xfId="4" applyFont="1" applyFill="1" applyBorder="1" applyAlignment="1">
      <alignment vertical="top" wrapText="1"/>
    </xf>
    <xf numFmtId="43" fontId="14" fillId="0" borderId="18" xfId="4" applyFont="1" applyFill="1" applyBorder="1" applyAlignment="1">
      <alignment vertical="top" wrapText="1"/>
    </xf>
    <xf numFmtId="43" fontId="11" fillId="0" borderId="17" xfId="4" applyFont="1" applyFill="1" applyBorder="1" applyAlignment="1">
      <alignment horizontal="center" vertical="top" wrapText="1"/>
    </xf>
    <xf numFmtId="43" fontId="11" fillId="0" borderId="18" xfId="4" applyFont="1" applyFill="1" applyBorder="1" applyAlignment="1">
      <alignment horizontal="center" vertical="top" wrapText="1"/>
    </xf>
    <xf numFmtId="43" fontId="12" fillId="0" borderId="18" xfId="4" applyFont="1" applyFill="1" applyBorder="1" applyAlignment="1">
      <alignment horizontal="right" vertical="top"/>
    </xf>
    <xf numFmtId="3" fontId="12" fillId="0" borderId="18" xfId="12" applyNumberFormat="1" applyFont="1" applyFill="1" applyBorder="1" applyAlignment="1">
      <alignment horizontal="right" vertical="top"/>
    </xf>
    <xf numFmtId="43" fontId="11" fillId="0" borderId="13" xfId="4" applyFont="1" applyFill="1" applyBorder="1" applyAlignment="1">
      <alignment horizontal="center" vertical="top" wrapText="1"/>
    </xf>
    <xf numFmtId="43" fontId="12" fillId="0" borderId="45" xfId="4" applyFont="1" applyFill="1" applyBorder="1" applyAlignment="1">
      <alignment horizontal="center" vertical="top" wrapText="1"/>
    </xf>
    <xf numFmtId="43" fontId="12" fillId="0" borderId="38" xfId="4" applyFont="1" applyFill="1" applyBorder="1" applyAlignment="1">
      <alignment horizontal="center" vertical="top" wrapText="1"/>
    </xf>
    <xf numFmtId="43" fontId="12" fillId="0" borderId="25" xfId="4" applyFont="1" applyFill="1" applyBorder="1" applyAlignment="1">
      <alignment horizontal="center" vertical="top" wrapText="1"/>
    </xf>
    <xf numFmtId="3" fontId="12" fillId="0" borderId="18" xfId="12" applyNumberFormat="1" applyFont="1" applyFill="1" applyBorder="1" applyAlignment="1">
      <alignment horizontal="center" vertical="center"/>
    </xf>
    <xf numFmtId="43" fontId="12" fillId="0" borderId="17" xfId="4" applyFont="1" applyFill="1" applyBorder="1" applyAlignment="1">
      <alignment horizontal="right" vertical="center"/>
    </xf>
    <xf numFmtId="43" fontId="12" fillId="0" borderId="18" xfId="4" applyFont="1" applyFill="1" applyBorder="1" applyAlignment="1">
      <alignment horizontal="right"/>
    </xf>
    <xf numFmtId="3" fontId="12" fillId="0" borderId="18" xfId="12" applyNumberFormat="1" applyFont="1" applyFill="1" applyBorder="1" applyAlignment="1">
      <alignment horizontal="right"/>
    </xf>
    <xf numFmtId="4" fontId="12" fillId="0" borderId="18" xfId="12" applyNumberFormat="1" applyFont="1" applyFill="1" applyBorder="1" applyAlignment="1">
      <alignment horizontal="right"/>
    </xf>
    <xf numFmtId="0" fontId="12" fillId="0" borderId="0" xfId="1" applyFont="1">
      <alignment vertical="center"/>
    </xf>
    <xf numFmtId="0" fontId="12" fillId="0" borderId="55" xfId="1" applyFont="1" applyBorder="1" applyAlignment="1">
      <alignment horizontal="center" vertical="center"/>
    </xf>
    <xf numFmtId="0" fontId="11" fillId="0" borderId="55" xfId="1" applyFont="1" applyBorder="1" applyAlignment="1">
      <alignment horizontal="left" vertical="center" wrapText="1"/>
    </xf>
    <xf numFmtId="0" fontId="12" fillId="0" borderId="60" xfId="1" applyFont="1" applyBorder="1" applyAlignment="1">
      <alignment horizontal="center" vertical="center"/>
    </xf>
    <xf numFmtId="0" fontId="13" fillId="0" borderId="55" xfId="14" applyFont="1" applyBorder="1" applyAlignment="1">
      <alignment vertical="center" wrapText="1"/>
    </xf>
    <xf numFmtId="1" fontId="11" fillId="0" borderId="64" xfId="13" applyNumberFormat="1" applyFont="1" applyBorder="1" applyAlignment="1">
      <alignment horizontal="center" vertical="top" wrapText="1"/>
    </xf>
    <xf numFmtId="0" fontId="12" fillId="0" borderId="80" xfId="1" applyFont="1" applyBorder="1" applyAlignment="1">
      <alignment horizontal="center" vertical="center"/>
    </xf>
    <xf numFmtId="0" fontId="12" fillId="0" borderId="81" xfId="1" applyFont="1" applyBorder="1" applyAlignment="1">
      <alignment horizontal="center" vertical="center"/>
    </xf>
    <xf numFmtId="1" fontId="12" fillId="0" borderId="55" xfId="25" applyNumberFormat="1" applyFont="1" applyFill="1" applyBorder="1" applyAlignment="1">
      <alignment horizontal="center" wrapText="1"/>
    </xf>
    <xf numFmtId="1" fontId="11" fillId="0" borderId="95" xfId="13" applyNumberFormat="1" applyFont="1" applyBorder="1" applyAlignment="1">
      <alignment horizontal="center" vertical="top" wrapText="1"/>
    </xf>
    <xf numFmtId="3" fontId="11" fillId="3" borderId="95" xfId="5" applyNumberFormat="1" applyFont="1" applyFill="1" applyBorder="1" applyAlignment="1">
      <alignment horizontal="center" vertical="center"/>
    </xf>
    <xf numFmtId="0" fontId="11" fillId="0" borderId="95" xfId="5" applyFont="1" applyBorder="1" applyAlignment="1">
      <alignment horizontal="center" vertical="center"/>
    </xf>
    <xf numFmtId="0" fontId="11" fillId="0" borderId="95" xfId="5" applyFont="1" applyBorder="1" applyAlignment="1">
      <alignment horizontal="center" vertical="center" wrapText="1"/>
    </xf>
    <xf numFmtId="0" fontId="11" fillId="0" borderId="80" xfId="1" applyFont="1" applyBorder="1" applyAlignment="1">
      <alignment horizontal="left" vertical="center" wrapText="1"/>
    </xf>
    <xf numFmtId="0" fontId="12" fillId="0" borderId="98" xfId="5" applyFont="1" applyBorder="1" applyAlignment="1">
      <alignment horizontal="center" vertical="center" wrapText="1"/>
    </xf>
    <xf numFmtId="165" fontId="12" fillId="0" borderId="100" xfId="18" applyFont="1" applyFill="1" applyBorder="1"/>
    <xf numFmtId="1" fontId="12" fillId="0" borderId="51" xfId="25" applyNumberFormat="1" applyFont="1" applyFill="1" applyBorder="1" applyAlignment="1">
      <alignment horizontal="center" wrapText="1"/>
    </xf>
    <xf numFmtId="1" fontId="12" fillId="0" borderId="62" xfId="25" applyNumberFormat="1" applyFont="1" applyFill="1" applyBorder="1" applyAlignment="1">
      <alignment horizontal="center" wrapText="1"/>
    </xf>
    <xf numFmtId="3" fontId="12" fillId="0" borderId="82" xfId="12" applyNumberFormat="1" applyFont="1" applyFill="1" applyBorder="1" applyAlignment="1">
      <alignment horizontal="right"/>
    </xf>
    <xf numFmtId="1" fontId="12" fillId="0" borderId="51" xfId="25" applyNumberFormat="1" applyFont="1" applyFill="1" applyBorder="1" applyAlignment="1">
      <alignment horizontal="center"/>
    </xf>
    <xf numFmtId="1" fontId="12" fillId="0" borderId="62" xfId="25" applyNumberFormat="1" applyFont="1" applyFill="1" applyBorder="1" applyAlignment="1">
      <alignment horizontal="center"/>
    </xf>
    <xf numFmtId="1" fontId="12" fillId="0" borderId="55" xfId="25" applyNumberFormat="1" applyFont="1" applyFill="1" applyBorder="1" applyAlignment="1">
      <alignment horizontal="center"/>
    </xf>
    <xf numFmtId="49" fontId="12" fillId="0" borderId="55" xfId="25" applyNumberFormat="1" applyFont="1" applyFill="1" applyBorder="1" applyAlignment="1">
      <alignment horizontal="center"/>
    </xf>
    <xf numFmtId="165" fontId="12" fillId="0" borderId="55" xfId="18" applyFont="1" applyFill="1" applyBorder="1" applyAlignment="1">
      <alignment horizontal="center"/>
    </xf>
    <xf numFmtId="3" fontId="12" fillId="0" borderId="55" xfId="12" applyNumberFormat="1" applyFont="1" applyFill="1" applyBorder="1" applyAlignment="1">
      <alignment horizontal="right" vertical="top"/>
    </xf>
    <xf numFmtId="3" fontId="12" fillId="0" borderId="62" xfId="12" applyNumberFormat="1" applyFont="1" applyFill="1" applyBorder="1" applyAlignment="1">
      <alignment horizontal="right" vertical="top"/>
    </xf>
    <xf numFmtId="3" fontId="12" fillId="0" borderId="82" xfId="12" applyNumberFormat="1" applyFont="1" applyFill="1" applyBorder="1" applyAlignment="1">
      <alignment horizontal="right" vertical="top"/>
    </xf>
    <xf numFmtId="3" fontId="11" fillId="0" borderId="0" xfId="12" applyNumberFormat="1" applyFont="1" applyFill="1" applyBorder="1" applyAlignment="1">
      <alignment horizontal="right" vertical="top"/>
    </xf>
    <xf numFmtId="3" fontId="12" fillId="0" borderId="79" xfId="12" applyNumberFormat="1" applyFont="1" applyFill="1" applyBorder="1" applyAlignment="1">
      <alignment horizontal="right" vertical="top"/>
    </xf>
    <xf numFmtId="1" fontId="12" fillId="0" borderId="33" xfId="21" applyNumberFormat="1" applyFont="1" applyFill="1" applyBorder="1" applyAlignment="1">
      <alignment horizontal="center" vertical="top"/>
    </xf>
    <xf numFmtId="166" fontId="12" fillId="0" borderId="17" xfId="18" applyNumberFormat="1" applyFont="1" applyFill="1" applyBorder="1" applyAlignment="1">
      <alignment vertical="justify"/>
    </xf>
    <xf numFmtId="166" fontId="12" fillId="0" borderId="18" xfId="18" applyNumberFormat="1" applyFont="1" applyFill="1" applyBorder="1" applyAlignment="1">
      <alignment horizontal="right" vertical="center"/>
    </xf>
    <xf numFmtId="1" fontId="12" fillId="0" borderId="55" xfId="21" applyNumberFormat="1" applyFont="1" applyFill="1" applyBorder="1" applyAlignment="1">
      <alignment horizontal="center" vertical="top"/>
    </xf>
    <xf numFmtId="3" fontId="12" fillId="0" borderId="55" xfId="30" applyNumberFormat="1" applyFont="1" applyFill="1" applyBorder="1" applyAlignment="1">
      <alignment horizontal="center" vertical="center"/>
    </xf>
    <xf numFmtId="3" fontId="12" fillId="0" borderId="55" xfId="32" applyNumberFormat="1" applyFont="1" applyFill="1" applyBorder="1" applyAlignment="1">
      <alignment horizontal="center" vertical="center"/>
    </xf>
    <xf numFmtId="9" fontId="12" fillId="0" borderId="55" xfId="26" applyFont="1" applyFill="1" applyBorder="1" applyAlignment="1">
      <alignment horizontal="center" vertical="center"/>
    </xf>
    <xf numFmtId="3" fontId="12" fillId="0" borderId="55" xfId="34" applyNumberFormat="1" applyFont="1" applyFill="1" applyBorder="1" applyAlignment="1">
      <alignment horizontal="center" vertical="center"/>
    </xf>
    <xf numFmtId="166" fontId="12" fillId="0" borderId="0" xfId="36" applyNumberFormat="1" applyFont="1" applyFill="1" applyAlignment="1">
      <alignment vertical="justify"/>
    </xf>
    <xf numFmtId="166" fontId="12" fillId="0" borderId="18" xfId="36" applyNumberFormat="1" applyFont="1" applyFill="1" applyBorder="1" applyAlignment="1">
      <alignment horizontal="center" vertical="justify"/>
    </xf>
    <xf numFmtId="165" fontId="12" fillId="0" borderId="112" xfId="10" applyNumberFormat="1" applyFont="1" applyFill="1" applyBorder="1" applyAlignment="1" applyProtection="1">
      <alignment vertical="center" wrapText="1"/>
      <protection locked="0"/>
    </xf>
    <xf numFmtId="0" fontId="12" fillId="0" borderId="112" xfId="9" applyNumberFormat="1" applyFont="1" applyFill="1" applyBorder="1" applyAlignment="1" applyProtection="1">
      <alignment horizontal="right" vertical="center" wrapText="1"/>
    </xf>
    <xf numFmtId="0" fontId="12" fillId="0" borderId="113" xfId="9" applyNumberFormat="1" applyFont="1" applyFill="1" applyBorder="1" applyAlignment="1" applyProtection="1">
      <alignment horizontal="center" vertical="center" wrapText="1"/>
    </xf>
    <xf numFmtId="38" fontId="12" fillId="0" borderId="112" xfId="9" applyFont="1" applyFill="1" applyBorder="1" applyAlignment="1" applyProtection="1">
      <alignment horizontal="center" vertical="center" wrapText="1"/>
    </xf>
    <xf numFmtId="3" fontId="12" fillId="0" borderId="112" xfId="9" applyNumberFormat="1" applyFont="1" applyFill="1" applyBorder="1" applyAlignment="1" applyProtection="1">
      <alignment horizontal="right" vertical="center" wrapText="1"/>
    </xf>
    <xf numFmtId="165" fontId="12" fillId="0" borderId="107" xfId="10" applyNumberFormat="1" applyFont="1" applyFill="1" applyBorder="1" applyAlignment="1" applyProtection="1">
      <alignment vertical="center" wrapText="1"/>
      <protection locked="0"/>
    </xf>
    <xf numFmtId="0" fontId="12" fillId="0" borderId="107" xfId="9" applyNumberFormat="1" applyFont="1" applyFill="1" applyBorder="1" applyAlignment="1" applyProtection="1">
      <alignment horizontal="right" vertical="center" wrapText="1"/>
    </xf>
    <xf numFmtId="0" fontId="12" fillId="0" borderId="115" xfId="9" applyNumberFormat="1" applyFont="1" applyFill="1" applyBorder="1" applyAlignment="1" applyProtection="1">
      <alignment horizontal="center" vertical="center" wrapText="1"/>
    </xf>
    <xf numFmtId="38" fontId="12" fillId="0" borderId="107" xfId="9" applyFont="1" applyFill="1" applyBorder="1" applyAlignment="1" applyProtection="1">
      <alignment horizontal="center" vertical="center" wrapText="1"/>
    </xf>
    <xf numFmtId="165" fontId="12" fillId="0" borderId="74" xfId="10" applyNumberFormat="1" applyFont="1" applyFill="1" applyBorder="1" applyAlignment="1" applyProtection="1">
      <alignment vertical="center" wrapText="1"/>
      <protection locked="0"/>
    </xf>
    <xf numFmtId="0" fontId="12" fillId="0" borderId="74" xfId="9" applyNumberFormat="1" applyFont="1" applyFill="1" applyBorder="1" applyAlignment="1" applyProtection="1">
      <alignment horizontal="right" vertical="center" wrapText="1"/>
    </xf>
    <xf numFmtId="0" fontId="12" fillId="0" borderId="55" xfId="9" applyNumberFormat="1" applyFont="1" applyFill="1" applyBorder="1" applyAlignment="1" applyProtection="1">
      <alignment horizontal="center" vertical="center" wrapText="1"/>
    </xf>
    <xf numFmtId="38" fontId="12" fillId="0" borderId="74" xfId="9" applyFont="1" applyFill="1" applyBorder="1" applyAlignment="1" applyProtection="1">
      <alignment horizontal="center" vertical="center" wrapText="1"/>
    </xf>
    <xf numFmtId="3" fontId="12" fillId="0" borderId="74" xfId="9" applyNumberFormat="1" applyFont="1" applyFill="1" applyBorder="1" applyAlignment="1" applyProtection="1">
      <alignment horizontal="right" vertical="center" wrapText="1"/>
    </xf>
    <xf numFmtId="3" fontId="12" fillId="0" borderId="55" xfId="9" applyNumberFormat="1" applyFont="1" applyFill="1" applyBorder="1" applyAlignment="1" applyProtection="1">
      <alignment horizontal="center" vertical="center" wrapText="1"/>
    </xf>
    <xf numFmtId="1" fontId="12" fillId="0" borderId="74" xfId="9" applyNumberFormat="1" applyFont="1" applyFill="1" applyBorder="1" applyAlignment="1" applyProtection="1">
      <alignment horizontal="right" vertical="center" wrapText="1"/>
    </xf>
    <xf numFmtId="43" fontId="12" fillId="0" borderId="0" xfId="10" applyNumberFormat="1" applyFont="1" applyFill="1" applyBorder="1" applyAlignment="1" applyProtection="1">
      <alignment vertical="center"/>
    </xf>
    <xf numFmtId="166" fontId="12" fillId="0" borderId="18" xfId="18" applyNumberFormat="1" applyFont="1" applyFill="1" applyBorder="1" applyAlignment="1">
      <alignment vertical="justify"/>
    </xf>
    <xf numFmtId="166" fontId="12" fillId="0" borderId="18" xfId="18" applyNumberFormat="1" applyFont="1" applyFill="1" applyBorder="1"/>
    <xf numFmtId="3" fontId="12" fillId="0" borderId="1" xfId="18" applyNumberFormat="1" applyFont="1" applyFill="1" applyBorder="1" applyAlignment="1">
      <alignment horizontal="right"/>
    </xf>
    <xf numFmtId="3" fontId="12" fillId="0" borderId="122" xfId="18" applyNumberFormat="1" applyFont="1" applyFill="1" applyBorder="1" applyAlignment="1">
      <alignment horizontal="right"/>
    </xf>
    <xf numFmtId="3" fontId="12" fillId="0" borderId="17" xfId="18" applyNumberFormat="1" applyFont="1" applyFill="1" applyBorder="1" applyAlignment="1">
      <alignment horizontal="right"/>
    </xf>
    <xf numFmtId="3" fontId="12" fillId="0" borderId="18" xfId="18" applyNumberFormat="1" applyFont="1" applyFill="1" applyBorder="1" applyAlignment="1">
      <alignment horizontal="right"/>
    </xf>
    <xf numFmtId="166" fontId="12" fillId="0" borderId="17" xfId="18" applyNumberFormat="1" applyFont="1" applyFill="1" applyBorder="1"/>
    <xf numFmtId="3" fontId="12" fillId="0" borderId="0" xfId="18" applyNumberFormat="1" applyFont="1" applyFill="1" applyBorder="1" applyAlignment="1">
      <alignment horizontal="right"/>
    </xf>
    <xf numFmtId="3" fontId="12" fillId="0" borderId="17" xfId="18" applyNumberFormat="1" applyFont="1" applyFill="1" applyBorder="1" applyAlignment="1">
      <alignment vertical="justify"/>
    </xf>
    <xf numFmtId="166" fontId="12" fillId="0" borderId="9" xfId="18" applyNumberFormat="1" applyFont="1" applyFill="1" applyBorder="1" applyAlignment="1">
      <alignment vertical="justify"/>
    </xf>
    <xf numFmtId="3" fontId="11" fillId="0" borderId="1" xfId="41" applyNumberFormat="1" applyFont="1" applyFill="1" applyBorder="1" applyAlignment="1">
      <alignment horizontal="right"/>
    </xf>
    <xf numFmtId="3" fontId="11" fillId="0" borderId="122" xfId="41" applyNumberFormat="1" applyFont="1" applyFill="1" applyBorder="1" applyAlignment="1">
      <alignment horizontal="right"/>
    </xf>
    <xf numFmtId="166" fontId="12" fillId="0" borderId="17" xfId="41" applyNumberFormat="1" applyFont="1" applyFill="1" applyBorder="1" applyAlignment="1">
      <alignment vertical="justify"/>
    </xf>
    <xf numFmtId="166" fontId="12" fillId="0" borderId="18" xfId="41" applyNumberFormat="1" applyFont="1" applyFill="1" applyBorder="1" applyAlignment="1">
      <alignment vertical="justify"/>
    </xf>
    <xf numFmtId="166" fontId="11" fillId="0" borderId="17" xfId="41" applyNumberFormat="1" applyFont="1" applyFill="1" applyBorder="1" applyAlignment="1">
      <alignment vertical="justify"/>
    </xf>
    <xf numFmtId="3" fontId="12" fillId="0" borderId="0" xfId="41" applyNumberFormat="1" applyFont="1" applyFill="1" applyBorder="1" applyAlignment="1">
      <alignment horizontal="right"/>
    </xf>
    <xf numFmtId="3" fontId="12" fillId="0" borderId="122" xfId="41" applyNumberFormat="1" applyFont="1" applyFill="1" applyBorder="1" applyAlignment="1">
      <alignment horizontal="right"/>
    </xf>
    <xf numFmtId="43" fontId="12" fillId="0" borderId="17" xfId="41" applyNumberFormat="1" applyFont="1" applyFill="1" applyBorder="1" applyAlignment="1">
      <alignment vertical="justify"/>
    </xf>
    <xf numFmtId="166" fontId="12" fillId="0" borderId="41" xfId="41" applyNumberFormat="1" applyFont="1" applyFill="1" applyBorder="1" applyAlignment="1">
      <alignment horizontal="center" vertical="justify"/>
    </xf>
    <xf numFmtId="166" fontId="12" fillId="0" borderId="41" xfId="41" applyNumberFormat="1" applyFont="1" applyFill="1" applyBorder="1" applyAlignment="1">
      <alignment vertical="justify"/>
    </xf>
    <xf numFmtId="170" fontId="12" fillId="0" borderId="9" xfId="4" applyNumberFormat="1" applyFont="1" applyFill="1" applyBorder="1" applyAlignment="1">
      <alignment horizontal="center"/>
    </xf>
    <xf numFmtId="0" fontId="18" fillId="3" borderId="0" xfId="45" quotePrefix="1" applyFont="1" applyFill="1" applyAlignment="1">
      <alignment horizontal="left" vertical="center"/>
    </xf>
    <xf numFmtId="0" fontId="18" fillId="3" borderId="0" xfId="45" applyFont="1" applyFill="1" applyAlignment="1">
      <alignment vertical="center"/>
    </xf>
    <xf numFmtId="0" fontId="18" fillId="3" borderId="0" xfId="45" applyFont="1" applyFill="1" applyAlignment="1">
      <alignment horizontal="center" vertical="center"/>
    </xf>
    <xf numFmtId="172" fontId="18" fillId="3" borderId="0" xfId="34" applyNumberFormat="1" applyFont="1" applyFill="1" applyAlignment="1">
      <alignment horizontal="right" vertical="center"/>
    </xf>
    <xf numFmtId="166" fontId="18" fillId="4" borderId="0" xfId="18" quotePrefix="1" applyNumberFormat="1" applyFont="1" applyFill="1" applyAlignment="1">
      <alignment horizontal="left" vertical="center"/>
    </xf>
    <xf numFmtId="4" fontId="18" fillId="3" borderId="0" xfId="45" applyNumberFormat="1" applyFont="1" applyFill="1" applyAlignment="1">
      <alignment horizontal="center" vertical="center"/>
    </xf>
    <xf numFmtId="3" fontId="18" fillId="3" borderId="0" xfId="34" applyNumberFormat="1" applyFont="1" applyFill="1" applyAlignment="1">
      <alignment vertical="center"/>
    </xf>
    <xf numFmtId="166" fontId="18" fillId="3" borderId="0" xfId="18" applyNumberFormat="1" applyFont="1" applyFill="1" applyAlignment="1">
      <alignment vertical="center"/>
    </xf>
    <xf numFmtId="3" fontId="12" fillId="0" borderId="18" xfId="3" applyNumberFormat="1" applyFont="1" applyBorder="1" applyAlignment="1">
      <alignment horizontal="center" vertical="justify"/>
    </xf>
    <xf numFmtId="0" fontId="12" fillId="0" borderId="19" xfId="3" applyFont="1" applyBorder="1"/>
    <xf numFmtId="0" fontId="13" fillId="0" borderId="18" xfId="3" applyFont="1" applyBorder="1" applyAlignment="1">
      <alignment vertical="justify" wrapText="1"/>
    </xf>
    <xf numFmtId="0" fontId="12" fillId="0" borderId="18" xfId="3" applyFont="1" applyBorder="1" applyAlignment="1">
      <alignment horizontal="center" vertical="justify"/>
    </xf>
    <xf numFmtId="0" fontId="10" fillId="0" borderId="0" xfId="3"/>
    <xf numFmtId="0" fontId="12" fillId="0" borderId="18" xfId="3" applyFont="1" applyBorder="1" applyAlignment="1">
      <alignment vertical="justify"/>
    </xf>
    <xf numFmtId="0" fontId="12" fillId="0" borderId="18" xfId="3" applyFont="1" applyBorder="1" applyAlignment="1">
      <alignment wrapText="1"/>
    </xf>
    <xf numFmtId="3" fontId="10" fillId="0" borderId="0" xfId="3" applyNumberFormat="1"/>
    <xf numFmtId="0" fontId="14" fillId="0" borderId="18" xfId="3" applyFont="1" applyBorder="1" applyAlignment="1">
      <alignment wrapText="1"/>
    </xf>
    <xf numFmtId="0" fontId="11" fillId="0" borderId="18" xfId="3" applyFont="1" applyBorder="1" applyAlignment="1">
      <alignment horizontal="center"/>
    </xf>
    <xf numFmtId="3" fontId="12" fillId="0" borderId="18" xfId="11" applyNumberFormat="1" applyFont="1" applyBorder="1" applyAlignment="1">
      <alignment horizontal="center" vertical="justify"/>
    </xf>
    <xf numFmtId="0" fontId="12" fillId="0" borderId="18" xfId="3" applyFont="1" applyBorder="1" applyAlignment="1">
      <alignment horizontal="center"/>
    </xf>
    <xf numFmtId="0" fontId="30" fillId="0" borderId="12" xfId="2" applyFont="1" applyBorder="1"/>
    <xf numFmtId="0" fontId="30" fillId="0" borderId="11" xfId="2" applyFont="1" applyBorder="1" applyAlignment="1">
      <alignment wrapText="1"/>
    </xf>
    <xf numFmtId="0" fontId="30" fillId="0" borderId="0" xfId="2" applyFont="1" applyAlignment="1">
      <alignment horizontal="center" vertical="center"/>
    </xf>
    <xf numFmtId="0" fontId="30" fillId="0" borderId="0" xfId="2" applyFont="1" applyAlignment="1">
      <alignment horizontal="left" vertical="center"/>
    </xf>
    <xf numFmtId="0" fontId="30" fillId="0" borderId="0" xfId="2" applyFont="1"/>
    <xf numFmtId="0" fontId="30" fillId="0" borderId="0" xfId="2" applyFont="1" applyAlignment="1">
      <alignment vertical="center"/>
    </xf>
    <xf numFmtId="0" fontId="30" fillId="0" borderId="10" xfId="2" applyFont="1" applyBorder="1" applyAlignment="1">
      <alignment vertical="center"/>
    </xf>
    <xf numFmtId="0" fontId="30" fillId="0" borderId="9" xfId="2" applyFont="1" applyBorder="1" applyAlignment="1">
      <alignment vertical="center" wrapText="1"/>
    </xf>
    <xf numFmtId="0" fontId="32" fillId="0" borderId="10" xfId="2" applyFont="1" applyBorder="1" applyAlignment="1">
      <alignment horizontal="left" vertical="center"/>
    </xf>
    <xf numFmtId="0" fontId="30" fillId="0" borderId="9" xfId="2" applyFont="1" applyBorder="1" applyAlignment="1">
      <alignment horizontal="left" vertical="center" wrapText="1"/>
    </xf>
    <xf numFmtId="0" fontId="30" fillId="0" borderId="10" xfId="2" applyFont="1" applyBorder="1" applyAlignment="1">
      <alignment horizontal="left" vertical="center" wrapText="1"/>
    </xf>
    <xf numFmtId="0" fontId="18" fillId="0" borderId="8" xfId="2" applyFont="1" applyBorder="1" applyAlignment="1">
      <alignment horizontal="center" vertical="center"/>
    </xf>
    <xf numFmtId="0" fontId="18" fillId="0" borderId="7" xfId="2" applyFont="1" applyBorder="1" applyAlignment="1">
      <alignment horizontal="center" vertical="center"/>
    </xf>
    <xf numFmtId="0" fontId="10" fillId="0" borderId="6" xfId="2" applyFont="1" applyBorder="1" applyAlignment="1">
      <alignment horizontal="center" vertical="center"/>
    </xf>
    <xf numFmtId="0" fontId="18" fillId="0" borderId="5" xfId="2" applyFont="1" applyBorder="1" applyAlignment="1">
      <alignment horizontal="left" vertical="center"/>
    </xf>
    <xf numFmtId="0" fontId="10" fillId="0" borderId="4" xfId="2" applyFont="1" applyBorder="1" applyAlignment="1">
      <alignment horizontal="center" vertical="center"/>
    </xf>
    <xf numFmtId="0" fontId="10" fillId="0" borderId="3" xfId="2" applyFont="1" applyBorder="1" applyAlignment="1">
      <alignment horizontal="left" vertical="center" wrapText="1" indent="1"/>
    </xf>
    <xf numFmtId="0" fontId="10" fillId="0" borderId="3" xfId="2" applyFont="1" applyBorder="1" applyAlignment="1">
      <alignment horizontal="left" vertical="center" indent="1"/>
    </xf>
    <xf numFmtId="0" fontId="18" fillId="0" borderId="3" xfId="2" applyFont="1" applyBorder="1" applyAlignment="1">
      <alignment horizontal="left" vertical="center" wrapText="1"/>
    </xf>
    <xf numFmtId="0" fontId="10" fillId="0" borderId="4" xfId="2" applyFont="1" applyBorder="1" applyAlignment="1">
      <alignment horizontal="left" vertical="center" indent="3"/>
    </xf>
    <xf numFmtId="2" fontId="10" fillId="0" borderId="4" xfId="2" applyNumberFormat="1" applyFont="1" applyBorder="1" applyAlignment="1">
      <alignment horizontal="left" vertical="center" indent="3"/>
    </xf>
    <xf numFmtId="0" fontId="18" fillId="0" borderId="3" xfId="2" applyFont="1" applyBorder="1" applyAlignment="1">
      <alignment horizontal="left" vertical="center"/>
    </xf>
    <xf numFmtId="2" fontId="10" fillId="0" borderId="4" xfId="2" applyNumberFormat="1" applyFont="1" applyBorder="1" applyAlignment="1">
      <alignment horizontal="center" vertical="center"/>
    </xf>
    <xf numFmtId="1" fontId="10" fillId="0" borderId="4" xfId="2" applyNumberFormat="1" applyFont="1" applyBorder="1" applyAlignment="1">
      <alignment horizontal="center" vertical="center"/>
    </xf>
    <xf numFmtId="2" fontId="10" fillId="0" borderId="2" xfId="2" applyNumberFormat="1" applyFont="1" applyBorder="1" applyAlignment="1">
      <alignment horizontal="center" vertical="center"/>
    </xf>
    <xf numFmtId="0" fontId="10" fillId="0" borderId="1" xfId="2" applyFont="1" applyBorder="1" applyAlignment="1">
      <alignment horizontal="left" vertical="center" indent="1"/>
    </xf>
    <xf numFmtId="0" fontId="30" fillId="0" borderId="0" xfId="2" applyFont="1" applyAlignment="1">
      <alignment wrapText="1"/>
    </xf>
    <xf numFmtId="0" fontId="10" fillId="0" borderId="12" xfId="3" applyBorder="1" applyAlignment="1">
      <alignment horizontal="center" vertical="center"/>
    </xf>
    <xf numFmtId="0" fontId="10" fillId="0" borderId="27" xfId="3" applyBorder="1"/>
    <xf numFmtId="0" fontId="11" fillId="0" borderId="10" xfId="3" applyFont="1" applyBorder="1" applyAlignment="1">
      <alignment horizontal="left" vertical="center"/>
    </xf>
    <xf numFmtId="0" fontId="12" fillId="0" borderId="0" xfId="3" applyFont="1"/>
    <xf numFmtId="0" fontId="12" fillId="0" borderId="0" xfId="3" applyFont="1" applyAlignment="1">
      <alignment horizontal="center"/>
    </xf>
    <xf numFmtId="43" fontId="10" fillId="0" borderId="9" xfId="4" applyFont="1" applyFill="1" applyBorder="1"/>
    <xf numFmtId="0" fontId="11" fillId="0" borderId="10" xfId="3" applyFont="1" applyBorder="1" applyAlignment="1">
      <alignment horizontal="center" vertical="center"/>
    </xf>
    <xf numFmtId="43" fontId="10" fillId="0" borderId="0" xfId="4" applyFont="1" applyFill="1"/>
    <xf numFmtId="165" fontId="10" fillId="0" borderId="0" xfId="3" applyNumberFormat="1"/>
    <xf numFmtId="0" fontId="12" fillId="0" borderId="10" xfId="3" applyFont="1" applyBorder="1" applyAlignment="1">
      <alignment horizontal="center" vertical="center"/>
    </xf>
    <xf numFmtId="43" fontId="12" fillId="0" borderId="0" xfId="4" applyFont="1" applyFill="1" applyBorder="1"/>
    <xf numFmtId="43" fontId="12" fillId="0" borderId="9" xfId="4" applyFont="1" applyFill="1" applyBorder="1"/>
    <xf numFmtId="0" fontId="18" fillId="0" borderId="0" xfId="3" applyFont="1"/>
    <xf numFmtId="0" fontId="11" fillId="0" borderId="16" xfId="3" applyFont="1" applyBorder="1" applyAlignment="1">
      <alignment horizontal="center" vertical="center"/>
    </xf>
    <xf numFmtId="0" fontId="11" fillId="0" borderId="23" xfId="3" applyFont="1" applyBorder="1" applyAlignment="1">
      <alignment horizontal="center" vertical="center"/>
    </xf>
    <xf numFmtId="43" fontId="11" fillId="0" borderId="23" xfId="4" applyFont="1" applyFill="1" applyBorder="1" applyAlignment="1">
      <alignment horizontal="center" vertical="center"/>
    </xf>
    <xf numFmtId="43" fontId="11" fillId="0" borderId="7" xfId="4" applyFont="1" applyFill="1" applyBorder="1" applyAlignment="1">
      <alignment horizontal="center" vertical="center"/>
    </xf>
    <xf numFmtId="41" fontId="18" fillId="0" borderId="0" xfId="44" applyFont="1" applyFill="1"/>
    <xf numFmtId="0" fontId="10" fillId="0" borderId="0" xfId="3" applyAlignment="1">
      <alignment vertical="center"/>
    </xf>
    <xf numFmtId="165" fontId="10" fillId="0" borderId="0" xfId="3" applyNumberFormat="1" applyAlignment="1">
      <alignment vertical="center"/>
    </xf>
    <xf numFmtId="0" fontId="12" fillId="0" borderId="21" xfId="3" applyFont="1" applyBorder="1"/>
    <xf numFmtId="0" fontId="12" fillId="0" borderId="21" xfId="3" applyFont="1" applyBorder="1" applyAlignment="1">
      <alignment horizontal="center"/>
    </xf>
    <xf numFmtId="43" fontId="12" fillId="0" borderId="18" xfId="4" applyFont="1" applyFill="1" applyBorder="1"/>
    <xf numFmtId="0" fontId="11" fillId="0" borderId="18" xfId="3" applyFont="1" applyBorder="1" applyAlignment="1">
      <alignment horizontal="left" vertical="top" wrapText="1"/>
    </xf>
    <xf numFmtId="0" fontId="12" fillId="0" borderId="18" xfId="3" applyFont="1" applyBorder="1" applyAlignment="1">
      <alignment horizontal="left" vertical="top" wrapText="1"/>
    </xf>
    <xf numFmtId="0" fontId="12" fillId="0" borderId="18" xfId="3" applyFont="1" applyBorder="1" applyAlignment="1">
      <alignment horizontal="center" vertical="top"/>
    </xf>
    <xf numFmtId="43" fontId="12" fillId="0" borderId="9" xfId="4" applyFont="1" applyFill="1" applyBorder="1" applyAlignment="1">
      <alignment horizontal="center" vertical="center"/>
    </xf>
    <xf numFmtId="170" fontId="10" fillId="0" borderId="0" xfId="3" applyNumberFormat="1"/>
    <xf numFmtId="41" fontId="10" fillId="0" borderId="0" xfId="44" applyFont="1" applyFill="1"/>
    <xf numFmtId="0" fontId="10" fillId="0" borderId="26" xfId="7" applyBorder="1" applyAlignment="1">
      <alignment vertical="top"/>
    </xf>
    <xf numFmtId="0" fontId="10" fillId="0" borderId="18" xfId="7" applyBorder="1" applyAlignment="1">
      <alignment horizontal="left" vertical="top" wrapText="1"/>
    </xf>
    <xf numFmtId="0" fontId="12" fillId="0" borderId="18" xfId="3" applyFont="1" applyBorder="1" applyAlignment="1">
      <alignment horizontal="center" vertical="center"/>
    </xf>
    <xf numFmtId="0" fontId="12" fillId="0" borderId="0" xfId="3" applyFont="1" applyAlignment="1">
      <alignment horizontal="left" vertical="top" wrapText="1"/>
    </xf>
    <xf numFmtId="0" fontId="18" fillId="0" borderId="0" xfId="3" applyFont="1" applyAlignment="1">
      <alignment wrapText="1"/>
    </xf>
    <xf numFmtId="0" fontId="13" fillId="0" borderId="18" xfId="3" applyFont="1" applyBorder="1" applyAlignment="1">
      <alignment vertical="justify"/>
    </xf>
    <xf numFmtId="1" fontId="10" fillId="0" borderId="0" xfId="3" applyNumberFormat="1"/>
    <xf numFmtId="3" fontId="12" fillId="0" borderId="18" xfId="3" applyNumberFormat="1" applyFont="1" applyBorder="1" applyAlignment="1">
      <alignment horizontal="center"/>
    </xf>
    <xf numFmtId="0" fontId="14" fillId="0" borderId="25" xfId="3" applyFont="1" applyBorder="1" applyAlignment="1">
      <alignment horizontal="left" vertical="top" wrapText="1"/>
    </xf>
    <xf numFmtId="0" fontId="12" fillId="0" borderId="25" xfId="3" applyFont="1" applyBorder="1" applyAlignment="1">
      <alignment horizontal="center" vertical="top"/>
    </xf>
    <xf numFmtId="0" fontId="12" fillId="0" borderId="25" xfId="3" applyFont="1" applyBorder="1" applyAlignment="1">
      <alignment horizontal="center"/>
    </xf>
    <xf numFmtId="43" fontId="12" fillId="0" borderId="25" xfId="4" applyFont="1" applyFill="1" applyBorder="1" applyAlignment="1">
      <alignment horizontal="center"/>
    </xf>
    <xf numFmtId="43" fontId="11" fillId="0" borderId="13" xfId="4" applyFont="1" applyFill="1" applyBorder="1"/>
    <xf numFmtId="0" fontId="11" fillId="0" borderId="23" xfId="3" applyFont="1" applyBorder="1" applyAlignment="1">
      <alignment horizontal="center"/>
    </xf>
    <xf numFmtId="43" fontId="11" fillId="0" borderId="23" xfId="4" applyFont="1" applyFill="1" applyBorder="1" applyAlignment="1">
      <alignment horizontal="center"/>
    </xf>
    <xf numFmtId="43" fontId="11" fillId="0" borderId="7" xfId="4" applyFont="1" applyFill="1" applyBorder="1" applyAlignment="1">
      <alignment horizontal="center"/>
    </xf>
    <xf numFmtId="0" fontId="12" fillId="0" borderId="0" xfId="3" applyFont="1" applyAlignment="1">
      <alignment horizontal="center" vertical="center"/>
    </xf>
    <xf numFmtId="166" fontId="12" fillId="0" borderId="18" xfId="6" applyNumberFormat="1" applyFont="1" applyFill="1" applyBorder="1" applyAlignment="1">
      <alignment horizontal="center"/>
    </xf>
    <xf numFmtId="0" fontId="10" fillId="0" borderId="10" xfId="3" applyBorder="1" applyAlignment="1">
      <alignment horizontal="center" vertical="center"/>
    </xf>
    <xf numFmtId="43" fontId="10" fillId="0" borderId="0" xfId="3" applyNumberFormat="1"/>
    <xf numFmtId="0" fontId="11" fillId="0" borderId="22" xfId="3" applyFont="1" applyBorder="1" applyAlignment="1">
      <alignment horizontal="center" vertical="center"/>
    </xf>
    <xf numFmtId="0" fontId="11" fillId="0" borderId="21" xfId="3" applyFont="1" applyBorder="1" applyAlignment="1">
      <alignment horizontal="center"/>
    </xf>
    <xf numFmtId="43" fontId="11" fillId="0" borderId="21" xfId="4" applyFont="1" applyFill="1" applyBorder="1" applyAlignment="1">
      <alignment horizontal="center"/>
    </xf>
    <xf numFmtId="43" fontId="11" fillId="0" borderId="20" xfId="4" applyFont="1" applyFill="1" applyBorder="1" applyAlignment="1">
      <alignment horizontal="center"/>
    </xf>
    <xf numFmtId="0" fontId="12" fillId="0" borderId="19" xfId="3" applyFont="1" applyBorder="1" applyAlignment="1">
      <alignment horizontal="center" vertical="center"/>
    </xf>
    <xf numFmtId="0" fontId="13" fillId="0" borderId="18" xfId="3" applyFont="1" applyBorder="1"/>
    <xf numFmtId="43" fontId="12" fillId="0" borderId="17" xfId="4" applyFont="1" applyFill="1" applyBorder="1"/>
    <xf numFmtId="0" fontId="10" fillId="0" borderId="18" xfId="3" applyBorder="1" applyAlignment="1">
      <alignment horizontal="left" vertical="top" wrapText="1"/>
    </xf>
    <xf numFmtId="0" fontId="12" fillId="0" borderId="18" xfId="5" applyFont="1" applyBorder="1" applyAlignment="1">
      <alignment horizontal="left" wrapText="1"/>
    </xf>
    <xf numFmtId="0" fontId="12" fillId="0" borderId="18" xfId="3" applyFont="1" applyBorder="1"/>
    <xf numFmtId="43" fontId="11" fillId="0" borderId="13" xfId="4" applyFont="1" applyFill="1" applyBorder="1" applyAlignment="1">
      <alignment horizontal="right"/>
    </xf>
    <xf numFmtId="0" fontId="10" fillId="0" borderId="0" xfId="3" applyAlignment="1">
      <alignment horizontal="center" vertical="center"/>
    </xf>
    <xf numFmtId="3" fontId="10" fillId="0" borderId="27" xfId="3" applyNumberFormat="1" applyBorder="1"/>
    <xf numFmtId="3" fontId="10" fillId="0" borderId="11" xfId="3" applyNumberFormat="1" applyBorder="1"/>
    <xf numFmtId="0" fontId="10" fillId="0" borderId="9" xfId="3" applyBorder="1"/>
    <xf numFmtId="0" fontId="12" fillId="0" borderId="9" xfId="3" applyFont="1" applyBorder="1"/>
    <xf numFmtId="0" fontId="11" fillId="0" borderId="7" xfId="3" applyFont="1" applyBorder="1" applyAlignment="1">
      <alignment horizontal="center" vertical="center"/>
    </xf>
    <xf numFmtId="166" fontId="12" fillId="0" borderId="18" xfId="6" applyNumberFormat="1" applyFont="1" applyFill="1" applyBorder="1"/>
    <xf numFmtId="166" fontId="12" fillId="0" borderId="9" xfId="6" applyNumberFormat="1" applyFont="1" applyFill="1" applyBorder="1"/>
    <xf numFmtId="166" fontId="12" fillId="0" borderId="18" xfId="6" applyNumberFormat="1" applyFont="1" applyFill="1" applyBorder="1" applyAlignment="1">
      <alignment horizontal="center" vertical="center" wrapText="1"/>
    </xf>
    <xf numFmtId="166" fontId="12" fillId="0" borderId="9" xfId="6" applyNumberFormat="1" applyFont="1" applyFill="1" applyBorder="1" applyAlignment="1">
      <alignment horizontal="center"/>
    </xf>
    <xf numFmtId="0" fontId="11" fillId="0" borderId="18" xfId="3" applyFont="1" applyBorder="1" applyAlignment="1">
      <alignment wrapText="1"/>
    </xf>
    <xf numFmtId="0" fontId="12" fillId="0" borderId="25" xfId="3" applyFont="1" applyBorder="1" applyAlignment="1">
      <alignment horizontal="left" vertical="top" wrapText="1"/>
    </xf>
    <xf numFmtId="166" fontId="12" fillId="0" borderId="25" xfId="6" applyNumberFormat="1" applyFont="1" applyFill="1" applyBorder="1" applyAlignment="1">
      <alignment horizontal="center"/>
    </xf>
    <xf numFmtId="166" fontId="11" fillId="0" borderId="13" xfId="6" applyNumberFormat="1" applyFont="1" applyFill="1" applyBorder="1"/>
    <xf numFmtId="0" fontId="11" fillId="0" borderId="7" xfId="3" applyFont="1" applyBorder="1" applyAlignment="1">
      <alignment horizontal="center"/>
    </xf>
    <xf numFmtId="0" fontId="13" fillId="0" borderId="18" xfId="3" applyFont="1" applyBorder="1" applyAlignment="1">
      <alignment horizontal="left" vertical="top" wrapText="1"/>
    </xf>
    <xf numFmtId="3" fontId="12" fillId="0" borderId="18" xfId="3" applyNumberFormat="1" applyFont="1" applyBorder="1" applyAlignment="1">
      <alignment horizontal="center" vertical="top"/>
    </xf>
    <xf numFmtId="0" fontId="12" fillId="0" borderId="10" xfId="3" quotePrefix="1" applyFont="1" applyBorder="1" applyAlignment="1">
      <alignment horizontal="center" vertical="center"/>
    </xf>
    <xf numFmtId="0" fontId="12" fillId="0" borderId="18" xfId="3" quotePrefix="1" applyFont="1" applyBorder="1" applyAlignment="1">
      <alignment horizontal="left" vertical="top" wrapText="1"/>
    </xf>
    <xf numFmtId="3" fontId="12" fillId="0" borderId="25" xfId="3" applyNumberFormat="1" applyFont="1" applyBorder="1" applyAlignment="1">
      <alignment horizontal="center" vertical="top"/>
    </xf>
    <xf numFmtId="166" fontId="12" fillId="0" borderId="25" xfId="6" applyNumberFormat="1" applyFont="1" applyFill="1" applyBorder="1"/>
    <xf numFmtId="0" fontId="15" fillId="0" borderId="18" xfId="3" applyFont="1" applyBorder="1" applyAlignment="1">
      <alignment horizontal="left" vertical="top" wrapText="1"/>
    </xf>
    <xf numFmtId="0" fontId="14" fillId="0" borderId="18" xfId="3" applyFont="1" applyBorder="1" applyAlignment="1">
      <alignment horizontal="left" vertical="top" wrapText="1"/>
    </xf>
    <xf numFmtId="0" fontId="12" fillId="0" borderId="28" xfId="3" applyFont="1" applyBorder="1" applyAlignment="1">
      <alignment horizontal="center" vertical="center"/>
    </xf>
    <xf numFmtId="0" fontId="12" fillId="0" borderId="25" xfId="3" applyFont="1" applyBorder="1"/>
    <xf numFmtId="166" fontId="11" fillId="0" borderId="7" xfId="6" applyNumberFormat="1" applyFont="1" applyFill="1" applyBorder="1"/>
    <xf numFmtId="43" fontId="12" fillId="0" borderId="0" xfId="4" applyFont="1" applyFill="1" applyBorder="1" applyAlignment="1">
      <alignment vertical="center"/>
    </xf>
    <xf numFmtId="43" fontId="12" fillId="0" borderId="9" xfId="4" applyFont="1" applyFill="1" applyBorder="1" applyAlignment="1">
      <alignment vertical="center"/>
    </xf>
    <xf numFmtId="38" fontId="12" fillId="0" borderId="0" xfId="8" applyNumberFormat="1" applyFont="1" applyFill="1" applyAlignment="1">
      <alignment vertical="center"/>
    </xf>
    <xf numFmtId="0" fontId="12" fillId="0" borderId="0" xfId="8" applyNumberFormat="1" applyFont="1" applyFill="1" applyBorder="1" applyAlignment="1">
      <alignment horizontal="center" vertical="center"/>
    </xf>
    <xf numFmtId="38" fontId="11" fillId="0" borderId="28" xfId="8" applyNumberFormat="1" applyFont="1" applyFill="1" applyBorder="1" applyAlignment="1">
      <alignment horizontal="left" vertical="center"/>
    </xf>
    <xf numFmtId="38" fontId="11" fillId="0" borderId="30" xfId="8" applyNumberFormat="1" applyFont="1" applyFill="1" applyBorder="1" applyAlignment="1">
      <alignment horizontal="left" vertical="center"/>
    </xf>
    <xf numFmtId="38" fontId="11" fillId="0" borderId="30" xfId="8" applyNumberFormat="1" applyFont="1" applyFill="1" applyBorder="1" applyAlignment="1">
      <alignment horizontal="center" vertical="center"/>
    </xf>
    <xf numFmtId="0" fontId="12" fillId="0" borderId="30" xfId="8" applyNumberFormat="1" applyFont="1" applyFill="1" applyBorder="1" applyAlignment="1">
      <alignment horizontal="center" vertical="center"/>
    </xf>
    <xf numFmtId="43" fontId="12" fillId="0" borderId="30" xfId="4" applyFont="1" applyFill="1" applyBorder="1" applyAlignment="1">
      <alignment vertical="center"/>
    </xf>
    <xf numFmtId="43" fontId="12" fillId="0" borderId="29" xfId="4" applyFont="1" applyFill="1" applyBorder="1" applyAlignment="1">
      <alignment vertical="center"/>
    </xf>
    <xf numFmtId="43" fontId="12" fillId="0" borderId="18" xfId="4" applyFont="1" applyFill="1" applyBorder="1" applyAlignment="1">
      <alignment vertical="center"/>
    </xf>
    <xf numFmtId="43" fontId="12" fillId="0" borderId="0" xfId="4" applyFont="1" applyFill="1" applyBorder="1" applyAlignment="1">
      <alignment horizontal="center" vertical="center"/>
    </xf>
    <xf numFmtId="43" fontId="12" fillId="0" borderId="0" xfId="4" applyFont="1" applyFill="1" applyAlignment="1">
      <alignment vertical="center"/>
    </xf>
    <xf numFmtId="0" fontId="11" fillId="0" borderId="12" xfId="5" applyFont="1" applyBorder="1" applyAlignment="1">
      <alignment vertical="center"/>
    </xf>
    <xf numFmtId="0" fontId="11" fillId="0" borderId="27" xfId="5" applyFont="1" applyBorder="1" applyAlignment="1">
      <alignment vertical="center"/>
    </xf>
    <xf numFmtId="0" fontId="11" fillId="0" borderId="27" xfId="5" applyFont="1" applyBorder="1" applyAlignment="1">
      <alignment horizontal="center" vertical="center"/>
    </xf>
    <xf numFmtId="43" fontId="11" fillId="0" borderId="27" xfId="4" applyFont="1" applyFill="1" applyBorder="1" applyAlignment="1">
      <alignment vertical="center"/>
    </xf>
    <xf numFmtId="43" fontId="11" fillId="0" borderId="11" xfId="4" applyFont="1" applyFill="1" applyBorder="1" applyAlignment="1">
      <alignment vertical="center"/>
    </xf>
    <xf numFmtId="0" fontId="11" fillId="0" borderId="10" xfId="1" applyFont="1" applyBorder="1">
      <alignment vertical="center"/>
    </xf>
    <xf numFmtId="0" fontId="12" fillId="0" borderId="0" xfId="1" applyFont="1" applyAlignment="1">
      <alignment horizontal="justify" vertical="center"/>
    </xf>
    <xf numFmtId="0" fontId="12" fillId="0" borderId="0" xfId="1" applyFont="1" applyAlignment="1">
      <alignment horizontal="center" vertical="center"/>
    </xf>
    <xf numFmtId="0" fontId="11" fillId="0" borderId="0" xfId="1" applyFont="1">
      <alignment vertical="center"/>
    </xf>
    <xf numFmtId="0" fontId="11" fillId="0" borderId="24" xfId="1" applyFont="1" applyBorder="1" applyAlignment="1">
      <alignment horizontal="center" vertical="center"/>
    </xf>
    <xf numFmtId="0" fontId="11" fillId="0" borderId="23" xfId="1" applyFont="1" applyBorder="1" applyAlignment="1">
      <alignment horizontal="center" vertical="center"/>
    </xf>
    <xf numFmtId="43" fontId="11" fillId="0" borderId="13" xfId="4" applyFont="1" applyFill="1" applyBorder="1" applyAlignment="1">
      <alignment horizontal="center" vertical="center"/>
    </xf>
    <xf numFmtId="0" fontId="11" fillId="0" borderId="18" xfId="1" applyFont="1" applyBorder="1" applyAlignment="1">
      <alignment horizontal="justify" vertical="center" wrapText="1"/>
    </xf>
    <xf numFmtId="0" fontId="12" fillId="0" borderId="19" xfId="1" applyFont="1" applyBorder="1" applyAlignment="1">
      <alignment horizontal="center" vertical="center" wrapText="1"/>
    </xf>
    <xf numFmtId="0" fontId="11" fillId="0" borderId="18" xfId="3" applyFont="1" applyBorder="1"/>
    <xf numFmtId="0" fontId="14" fillId="0" borderId="18" xfId="1" applyFont="1" applyBorder="1" applyAlignment="1">
      <alignment horizontal="justify" vertical="center" wrapText="1"/>
    </xf>
    <xf numFmtId="0" fontId="12" fillId="0" borderId="18" xfId="1" applyFont="1" applyBorder="1" applyAlignment="1">
      <alignment horizontal="justify" vertical="center" wrapText="1"/>
    </xf>
    <xf numFmtId="43" fontId="12" fillId="0" borderId="17" xfId="4" applyFont="1" applyFill="1" applyBorder="1" applyAlignment="1" applyProtection="1">
      <alignment horizontal="left" vertical="center" wrapText="1"/>
    </xf>
    <xf numFmtId="0" fontId="12" fillId="0" borderId="6" xfId="1" applyFont="1" applyBorder="1" applyAlignment="1">
      <alignment horizontal="center" vertical="center" wrapText="1"/>
    </xf>
    <xf numFmtId="0" fontId="12" fillId="0" borderId="31" xfId="1" applyFont="1" applyBorder="1" applyAlignment="1">
      <alignment horizontal="justify" vertical="center" wrapText="1"/>
    </xf>
    <xf numFmtId="0" fontId="13" fillId="0" borderId="18" xfId="1" applyFont="1" applyBorder="1" applyAlignment="1">
      <alignment horizontal="justify" vertical="center" wrapText="1"/>
    </xf>
    <xf numFmtId="2" fontId="12" fillId="0" borderId="19" xfId="1" applyNumberFormat="1" applyFont="1" applyBorder="1" applyAlignment="1">
      <alignment horizontal="center" vertical="center" wrapText="1"/>
    </xf>
    <xf numFmtId="0" fontId="11" fillId="0" borderId="10" xfId="5" applyFont="1" applyBorder="1" applyAlignment="1">
      <alignment vertical="center"/>
    </xf>
    <xf numFmtId="0" fontId="11" fillId="0" borderId="0" xfId="5" applyFont="1" applyAlignment="1">
      <alignment vertical="center"/>
    </xf>
    <xf numFmtId="0" fontId="11" fillId="0" borderId="0" xfId="5" applyFont="1" applyAlignment="1">
      <alignment horizontal="center" vertical="center"/>
    </xf>
    <xf numFmtId="43" fontId="11" fillId="0" borderId="0" xfId="4" applyFont="1" applyFill="1" applyBorder="1" applyAlignment="1">
      <alignment vertical="center"/>
    </xf>
    <xf numFmtId="43" fontId="11" fillId="0" borderId="9" xfId="4" applyFont="1" applyFill="1" applyBorder="1" applyAlignment="1">
      <alignment vertical="center"/>
    </xf>
    <xf numFmtId="0" fontId="12" fillId="0" borderId="0" xfId="1" applyFont="1" applyAlignment="1"/>
    <xf numFmtId="0" fontId="12" fillId="0" borderId="27" xfId="1" applyFont="1" applyBorder="1" applyAlignment="1">
      <alignment horizontal="justify" vertical="center" wrapText="1"/>
    </xf>
    <xf numFmtId="0" fontId="12" fillId="0" borderId="0" xfId="1" applyFont="1" applyAlignment="1">
      <alignment horizontal="justify" vertical="center" wrapText="1"/>
    </xf>
    <xf numFmtId="0" fontId="12" fillId="0" borderId="10" xfId="3" applyFont="1" applyBorder="1" applyAlignment="1">
      <alignment horizontal="center"/>
    </xf>
    <xf numFmtId="0" fontId="11" fillId="0" borderId="24" xfId="3" applyFont="1" applyBorder="1" applyAlignment="1">
      <alignment horizontal="center"/>
    </xf>
    <xf numFmtId="43" fontId="11" fillId="0" borderId="13" xfId="4" applyFont="1" applyFill="1" applyBorder="1" applyAlignment="1">
      <alignment horizontal="center"/>
    </xf>
    <xf numFmtId="0" fontId="12" fillId="0" borderId="19" xfId="3" applyFont="1" applyBorder="1" applyAlignment="1">
      <alignment horizontal="center"/>
    </xf>
    <xf numFmtId="43" fontId="11" fillId="0" borderId="17" xfId="4" applyFont="1" applyFill="1" applyBorder="1"/>
    <xf numFmtId="0" fontId="10" fillId="0" borderId="12" xfId="3" applyBorder="1" applyAlignment="1">
      <alignment horizontal="center"/>
    </xf>
    <xf numFmtId="0" fontId="10" fillId="0" borderId="27" xfId="3" applyBorder="1" applyAlignment="1">
      <alignment vertical="center"/>
    </xf>
    <xf numFmtId="0" fontId="11" fillId="0" borderId="10" xfId="3" applyFont="1" applyBorder="1" applyAlignment="1">
      <alignment horizontal="left"/>
    </xf>
    <xf numFmtId="0" fontId="18" fillId="0" borderId="10" xfId="3" applyFont="1" applyBorder="1" applyAlignment="1">
      <alignment horizontal="center"/>
    </xf>
    <xf numFmtId="0" fontId="10" fillId="0" borderId="0" xfId="3" applyAlignment="1">
      <alignment horizontal="center"/>
    </xf>
    <xf numFmtId="0" fontId="11" fillId="0" borderId="24" xfId="3" applyFont="1" applyBorder="1" applyAlignment="1">
      <alignment horizontal="center" vertical="center"/>
    </xf>
    <xf numFmtId="0" fontId="10" fillId="0" borderId="18" xfId="3" applyBorder="1" applyAlignment="1">
      <alignment horizontal="center"/>
    </xf>
    <xf numFmtId="0" fontId="10" fillId="0" borderId="18" xfId="3" applyBorder="1" applyAlignment="1">
      <alignment horizontal="center" vertical="center"/>
    </xf>
    <xf numFmtId="168" fontId="12" fillId="0" borderId="18" xfId="3" applyNumberFormat="1" applyFont="1" applyBorder="1" applyAlignment="1">
      <alignment horizontal="center" vertical="center"/>
    </xf>
    <xf numFmtId="0" fontId="13" fillId="0" borderId="18" xfId="3" applyFont="1" applyBorder="1" applyAlignment="1">
      <alignment wrapText="1"/>
    </xf>
    <xf numFmtId="0" fontId="14" fillId="0" borderId="18" xfId="3" applyFont="1" applyBorder="1"/>
    <xf numFmtId="0" fontId="11" fillId="0" borderId="19" xfId="3" applyFont="1" applyBorder="1" applyAlignment="1">
      <alignment horizontal="center"/>
    </xf>
    <xf numFmtId="0" fontId="11" fillId="0" borderId="18" xfId="3" applyFont="1" applyBorder="1" applyAlignment="1">
      <alignment horizontal="center" vertical="center"/>
    </xf>
    <xf numFmtId="43" fontId="11" fillId="0" borderId="18" xfId="4" applyFont="1" applyFill="1" applyBorder="1" applyAlignment="1">
      <alignment horizontal="center"/>
    </xf>
    <xf numFmtId="0" fontId="12" fillId="0" borderId="10" xfId="3" applyFont="1" applyBorder="1" applyAlignment="1">
      <alignment horizontal="center" vertical="top"/>
    </xf>
    <xf numFmtId="43" fontId="12" fillId="0" borderId="0" xfId="4" applyFont="1" applyFill="1" applyBorder="1" applyAlignment="1">
      <alignment horizontal="right"/>
    </xf>
    <xf numFmtId="43" fontId="12" fillId="0" borderId="9" xfId="4" applyFont="1" applyFill="1" applyBorder="1" applyAlignment="1">
      <alignment horizontal="right"/>
    </xf>
    <xf numFmtId="43" fontId="11" fillId="0" borderId="18" xfId="4" applyFont="1" applyFill="1" applyBorder="1" applyAlignment="1">
      <alignment horizontal="center" vertical="center"/>
    </xf>
    <xf numFmtId="0" fontId="11" fillId="0" borderId="18" xfId="3" applyFont="1" applyBorder="1" applyAlignment="1">
      <alignment vertical="center" wrapText="1"/>
    </xf>
    <xf numFmtId="0" fontId="13" fillId="0" borderId="18" xfId="3" applyFont="1" applyBorder="1" applyAlignment="1">
      <alignment vertical="center" wrapText="1"/>
    </xf>
    <xf numFmtId="0" fontId="12" fillId="0" borderId="18" xfId="3" applyFont="1" applyBorder="1" applyAlignment="1">
      <alignment vertical="center" wrapText="1"/>
    </xf>
    <xf numFmtId="0" fontId="11" fillId="0" borderId="10" xfId="3" applyFont="1" applyBorder="1" applyAlignment="1">
      <alignment horizontal="center"/>
    </xf>
    <xf numFmtId="43" fontId="11" fillId="0" borderId="17" xfId="4" applyFont="1" applyFill="1" applyBorder="1" applyAlignment="1">
      <alignment horizontal="center"/>
    </xf>
    <xf numFmtId="0" fontId="10" fillId="0" borderId="19" xfId="3" applyBorder="1" applyAlignment="1">
      <alignment horizontal="center"/>
    </xf>
    <xf numFmtId="0" fontId="11" fillId="0" borderId="10" xfId="3" applyFont="1" applyBorder="1" applyAlignment="1">
      <alignment horizontal="left" vertical="top"/>
    </xf>
    <xf numFmtId="0" fontId="12" fillId="0" borderId="12" xfId="5" applyFont="1" applyBorder="1" applyAlignment="1">
      <alignment horizontal="center"/>
    </xf>
    <xf numFmtId="0" fontId="12" fillId="0" borderId="27" xfId="5" applyFont="1" applyBorder="1" applyAlignment="1">
      <alignment horizontal="left" wrapText="1"/>
    </xf>
    <xf numFmtId="0" fontId="12" fillId="0" borderId="27" xfId="5" applyFont="1" applyBorder="1" applyAlignment="1">
      <alignment horizontal="center"/>
    </xf>
    <xf numFmtId="3" fontId="12" fillId="0" borderId="27" xfId="5" applyNumberFormat="1" applyFont="1" applyBorder="1" applyAlignment="1">
      <alignment horizontal="right"/>
    </xf>
    <xf numFmtId="43" fontId="12" fillId="0" borderId="27" xfId="4" applyFont="1" applyFill="1" applyBorder="1" applyAlignment="1">
      <alignment horizontal="right"/>
    </xf>
    <xf numFmtId="43" fontId="12" fillId="0" borderId="11" xfId="4" applyFont="1" applyFill="1" applyBorder="1" applyAlignment="1">
      <alignment horizontal="right"/>
    </xf>
    <xf numFmtId="0" fontId="12" fillId="0" borderId="0" xfId="5" applyFont="1"/>
    <xf numFmtId="9" fontId="12" fillId="0" borderId="0" xfId="1" applyNumberFormat="1" applyFont="1" applyAlignment="1">
      <alignment horizontal="left"/>
    </xf>
    <xf numFmtId="0" fontId="12" fillId="0" borderId="10" xfId="5" applyFont="1" applyBorder="1" applyAlignment="1">
      <alignment horizontal="center" vertical="center"/>
    </xf>
    <xf numFmtId="1" fontId="12" fillId="0" borderId="0" xfId="5" applyNumberFormat="1" applyFont="1" applyAlignment="1">
      <alignment horizontal="center" vertical="center"/>
    </xf>
    <xf numFmtId="0" fontId="11" fillId="0" borderId="10" xfId="5" applyFont="1" applyBorder="1" applyAlignment="1">
      <alignment horizontal="left" vertical="center"/>
    </xf>
    <xf numFmtId="0" fontId="11" fillId="0" borderId="24" xfId="11" applyFont="1" applyBorder="1" applyAlignment="1">
      <alignment horizontal="center" vertical="center"/>
    </xf>
    <xf numFmtId="0" fontId="11" fillId="0" borderId="23" xfId="11" applyFont="1" applyBorder="1" applyAlignment="1">
      <alignment horizontal="center" vertical="center"/>
    </xf>
    <xf numFmtId="0" fontId="12" fillId="0" borderId="22" xfId="1" applyFont="1" applyBorder="1" applyAlignment="1">
      <alignment horizontal="center" vertical="top"/>
    </xf>
    <xf numFmtId="0" fontId="12" fillId="0" borderId="21" xfId="1" applyFont="1" applyBorder="1" applyAlignment="1">
      <alignment horizontal="left" vertical="top" wrapText="1"/>
    </xf>
    <xf numFmtId="0" fontId="12" fillId="0" borderId="21" xfId="1" applyFont="1" applyBorder="1" applyAlignment="1">
      <alignment horizontal="center"/>
    </xf>
    <xf numFmtId="43" fontId="12" fillId="0" borderId="21" xfId="4" applyFont="1" applyFill="1" applyBorder="1" applyAlignment="1">
      <alignment horizontal="center"/>
    </xf>
    <xf numFmtId="43" fontId="12" fillId="0" borderId="20" xfId="4" applyFont="1" applyFill="1" applyBorder="1" applyAlignment="1">
      <alignment horizontal="center"/>
    </xf>
    <xf numFmtId="0" fontId="11" fillId="0" borderId="19" xfId="1" applyFont="1" applyBorder="1" applyAlignment="1">
      <alignment horizontal="center"/>
    </xf>
    <xf numFmtId="0" fontId="14" fillId="0" borderId="18" xfId="1" applyFont="1" applyBorder="1" applyAlignment="1">
      <alignment horizontal="left" wrapText="1"/>
    </xf>
    <xf numFmtId="0" fontId="12" fillId="0" borderId="18" xfId="1" applyFont="1" applyBorder="1" applyAlignment="1">
      <alignment horizontal="center"/>
    </xf>
    <xf numFmtId="0" fontId="12" fillId="0" borderId="19" xfId="1" applyFont="1" applyBorder="1" applyAlignment="1">
      <alignment horizontal="center" vertical="top"/>
    </xf>
    <xf numFmtId="0" fontId="12" fillId="0" borderId="18" xfId="1" applyFont="1" applyBorder="1" applyAlignment="1">
      <alignment horizontal="left" wrapText="1"/>
    </xf>
    <xf numFmtId="2" fontId="12" fillId="0" borderId="19" xfId="1" applyNumberFormat="1" applyFont="1" applyBorder="1" applyAlignment="1">
      <alignment horizontal="center" vertical="top"/>
    </xf>
    <xf numFmtId="0" fontId="12" fillId="0" borderId="18" xfId="1" applyFont="1" applyBorder="1" applyAlignment="1">
      <alignment horizontal="left" vertical="top" wrapText="1"/>
    </xf>
    <xf numFmtId="0" fontId="12" fillId="0" borderId="19" xfId="1" applyFont="1" applyBorder="1" applyAlignment="1">
      <alignment horizontal="center" vertical="center"/>
    </xf>
    <xf numFmtId="0" fontId="12" fillId="0" borderId="18" xfId="1" applyFont="1" applyBorder="1" applyAlignment="1">
      <alignment horizontal="left" vertical="center" wrapText="1"/>
    </xf>
    <xf numFmtId="0" fontId="12" fillId="0" borderId="18" xfId="1" applyFont="1" applyBorder="1" applyAlignment="1">
      <alignment horizontal="center" vertical="center"/>
    </xf>
    <xf numFmtId="1" fontId="12" fillId="0" borderId="18" xfId="1" applyNumberFormat="1" applyFont="1" applyBorder="1" applyAlignment="1">
      <alignment horizontal="center"/>
    </xf>
    <xf numFmtId="3" fontId="12" fillId="0" borderId="18" xfId="1" applyNumberFormat="1" applyFont="1" applyBorder="1" applyAlignment="1">
      <alignment horizontal="center" vertical="center"/>
    </xf>
    <xf numFmtId="11" fontId="12" fillId="0" borderId="19" xfId="1" applyNumberFormat="1" applyFont="1" applyBorder="1" applyAlignment="1">
      <alignment horizontal="center" vertical="top"/>
    </xf>
    <xf numFmtId="0" fontId="11" fillId="0" borderId="18" xfId="1" applyFont="1" applyBorder="1" applyAlignment="1">
      <alignment horizontal="left" wrapText="1"/>
    </xf>
    <xf numFmtId="1" fontId="12" fillId="0" borderId="18" xfId="1" applyNumberFormat="1" applyFont="1" applyBorder="1" applyAlignment="1" applyProtection="1">
      <alignment horizontal="center"/>
      <protection locked="0"/>
    </xf>
    <xf numFmtId="43" fontId="12" fillId="0" borderId="17" xfId="4" applyFont="1" applyFill="1" applyBorder="1" applyAlignment="1" applyProtection="1">
      <alignment horizontal="center"/>
      <protection locked="0"/>
    </xf>
    <xf numFmtId="0" fontId="14" fillId="0" borderId="18" xfId="1" applyFont="1" applyBorder="1" applyAlignment="1">
      <alignment horizontal="left" vertical="top" wrapText="1"/>
    </xf>
    <xf numFmtId="0" fontId="14" fillId="0" borderId="18" xfId="5" applyFont="1" applyBorder="1" applyAlignment="1">
      <alignment vertical="top" wrapText="1"/>
    </xf>
    <xf numFmtId="3" fontId="12" fillId="0" borderId="0" xfId="1" applyNumberFormat="1" applyFont="1" applyAlignment="1"/>
    <xf numFmtId="3" fontId="12" fillId="0" borderId="0" xfId="1" applyNumberFormat="1" applyFont="1" applyAlignment="1">
      <alignment horizontal="left"/>
    </xf>
    <xf numFmtId="0" fontId="11" fillId="0" borderId="18" xfId="5" applyFont="1" applyBorder="1" applyAlignment="1">
      <alignment vertical="top" wrapText="1"/>
    </xf>
    <xf numFmtId="0" fontId="11" fillId="0" borderId="19" xfId="1" applyFont="1" applyBorder="1" applyAlignment="1">
      <alignment horizontal="center" vertical="top"/>
    </xf>
    <xf numFmtId="0" fontId="12" fillId="0" borderId="37" xfId="1" applyFont="1" applyBorder="1" applyAlignment="1">
      <alignment horizontal="center" vertical="top"/>
    </xf>
    <xf numFmtId="0" fontId="12" fillId="0" borderId="36" xfId="1" applyFont="1" applyBorder="1" applyAlignment="1">
      <alignment horizontal="left" wrapText="1"/>
    </xf>
    <xf numFmtId="0" fontId="12" fillId="0" borderId="36" xfId="1" applyFont="1" applyBorder="1" applyAlignment="1">
      <alignment horizontal="center"/>
    </xf>
    <xf numFmtId="43" fontId="12" fillId="0" borderId="36" xfId="4" applyFont="1" applyFill="1" applyBorder="1" applyAlignment="1">
      <alignment horizontal="center"/>
    </xf>
    <xf numFmtId="43" fontId="12" fillId="0" borderId="40" xfId="4" applyFont="1" applyFill="1" applyBorder="1" applyAlignment="1">
      <alignment horizontal="center"/>
    </xf>
    <xf numFmtId="43" fontId="11" fillId="0" borderId="13" xfId="4" applyFont="1" applyFill="1" applyBorder="1" applyAlignment="1">
      <alignment wrapText="1"/>
    </xf>
    <xf numFmtId="0" fontId="12" fillId="0" borderId="21" xfId="1" applyFont="1" applyBorder="1" applyAlignment="1">
      <alignment horizontal="left" wrapText="1"/>
    </xf>
    <xf numFmtId="1" fontId="11" fillId="0" borderId="0" xfId="1" applyNumberFormat="1" applyFont="1" applyAlignment="1"/>
    <xf numFmtId="0" fontId="12" fillId="0" borderId="19" xfId="5" applyFont="1" applyBorder="1" applyAlignment="1">
      <alignment horizontal="center" vertical="top"/>
    </xf>
    <xf numFmtId="0" fontId="12" fillId="0" borderId="18" xfId="5" applyFont="1" applyBorder="1" applyAlignment="1">
      <alignment vertical="top" wrapText="1"/>
    </xf>
    <xf numFmtId="0" fontId="12" fillId="0" borderId="18" xfId="5" applyFont="1" applyBorder="1" applyAlignment="1">
      <alignment horizontal="center" wrapText="1"/>
    </xf>
    <xf numFmtId="0" fontId="19" fillId="0" borderId="18" xfId="0" applyFont="1" applyBorder="1" applyAlignment="1">
      <alignment horizontal="center"/>
    </xf>
    <xf numFmtId="3" fontId="19" fillId="0" borderId="18" xfId="5" applyNumberFormat="1" applyFont="1" applyBorder="1" applyAlignment="1">
      <alignment horizontal="center" wrapText="1"/>
    </xf>
    <xf numFmtId="3" fontId="12" fillId="0" borderId="18" xfId="5" applyNumberFormat="1" applyFont="1" applyBorder="1" applyAlignment="1">
      <alignment horizontal="center" wrapText="1"/>
    </xf>
    <xf numFmtId="0" fontId="13" fillId="0" borderId="18" xfId="1" applyFont="1" applyBorder="1" applyAlignment="1">
      <alignment horizontal="left" vertical="top" wrapText="1"/>
    </xf>
    <xf numFmtId="3" fontId="12" fillId="0" borderId="18" xfId="1" applyNumberFormat="1" applyFont="1" applyBorder="1" applyAlignment="1">
      <alignment horizontal="center"/>
    </xf>
    <xf numFmtId="0" fontId="12" fillId="0" borderId="18" xfId="1" applyFont="1" applyBorder="1" applyAlignment="1">
      <alignment horizontal="center" wrapText="1"/>
    </xf>
    <xf numFmtId="0" fontId="12" fillId="0" borderId="18" xfId="1" applyFont="1" applyBorder="1" applyAlignment="1">
      <alignment vertical="top" wrapText="1"/>
    </xf>
    <xf numFmtId="0" fontId="11" fillId="0" borderId="19" xfId="13" applyFont="1" applyBorder="1" applyAlignment="1">
      <alignment horizontal="center" vertical="top"/>
    </xf>
    <xf numFmtId="0" fontId="14" fillId="0" borderId="18" xfId="13" applyFont="1" applyBorder="1" applyAlignment="1">
      <alignment horizontal="left" wrapText="1"/>
    </xf>
    <xf numFmtId="0" fontId="11" fillId="0" borderId="18" xfId="13" applyFont="1" applyBorder="1" applyAlignment="1">
      <alignment horizontal="center"/>
    </xf>
    <xf numFmtId="1" fontId="12" fillId="0" borderId="18" xfId="13" applyNumberFormat="1" applyFont="1" applyBorder="1" applyAlignment="1" applyProtection="1">
      <alignment horizontal="center"/>
      <protection locked="0"/>
    </xf>
    <xf numFmtId="0" fontId="12" fillId="0" borderId="19" xfId="13" applyFont="1" applyBorder="1" applyAlignment="1">
      <alignment horizontal="center" vertical="top"/>
    </xf>
    <xf numFmtId="0" fontId="12" fillId="0" borderId="18" xfId="13" applyFont="1" applyBorder="1" applyAlignment="1">
      <alignment horizontal="left" wrapText="1"/>
    </xf>
    <xf numFmtId="0" fontId="12" fillId="0" borderId="18" xfId="13" applyFont="1" applyBorder="1" applyAlignment="1">
      <alignment horizontal="center"/>
    </xf>
    <xf numFmtId="0" fontId="13" fillId="0" borderId="18" xfId="14" applyFont="1" applyBorder="1" applyAlignment="1">
      <alignment vertical="center" wrapText="1"/>
    </xf>
    <xf numFmtId="0" fontId="12" fillId="0" borderId="18" xfId="14" applyFont="1" applyBorder="1" applyAlignment="1">
      <alignment vertical="center" wrapText="1"/>
    </xf>
    <xf numFmtId="0" fontId="12" fillId="0" borderId="0" xfId="13" applyFont="1" applyAlignment="1">
      <alignment horizontal="left"/>
    </xf>
    <xf numFmtId="0" fontId="12" fillId="0" borderId="39" xfId="13" applyFont="1" applyBorder="1" applyAlignment="1">
      <alignment horizontal="center" vertical="top"/>
    </xf>
    <xf numFmtId="0" fontId="12" fillId="0" borderId="25" xfId="13" applyFont="1" applyBorder="1" applyAlignment="1">
      <alignment horizontal="left" vertical="top" wrapText="1"/>
    </xf>
    <xf numFmtId="0" fontId="12" fillId="0" borderId="25" xfId="13" applyFont="1" applyBorder="1" applyAlignment="1">
      <alignment horizontal="center"/>
    </xf>
    <xf numFmtId="1" fontId="12" fillId="0" borderId="25" xfId="13" applyNumberFormat="1" applyFont="1" applyBorder="1" applyAlignment="1" applyProtection="1">
      <alignment horizontal="center"/>
      <protection locked="0"/>
    </xf>
    <xf numFmtId="43" fontId="12" fillId="0" borderId="25" xfId="4" applyFont="1" applyFill="1" applyBorder="1" applyAlignment="1" applyProtection="1">
      <alignment horizontal="center"/>
      <protection locked="0"/>
    </xf>
    <xf numFmtId="43" fontId="12" fillId="0" borderId="38" xfId="4" applyFont="1" applyFill="1" applyBorder="1" applyAlignment="1">
      <alignment horizontal="center"/>
    </xf>
    <xf numFmtId="0" fontId="12" fillId="0" borderId="22" xfId="5" applyFont="1" applyBorder="1" applyAlignment="1">
      <alignment horizontal="center"/>
    </xf>
    <xf numFmtId="0" fontId="12" fillId="0" borderId="21" xfId="5" applyFont="1" applyBorder="1" applyAlignment="1">
      <alignment horizontal="left" wrapText="1"/>
    </xf>
    <xf numFmtId="0" fontId="12" fillId="0" borderId="21" xfId="5" applyFont="1" applyBorder="1" applyAlignment="1">
      <alignment horizontal="center"/>
    </xf>
    <xf numFmtId="3" fontId="12" fillId="0" borderId="21" xfId="12" applyNumberFormat="1" applyFont="1" applyFill="1" applyBorder="1" applyAlignment="1">
      <alignment horizontal="right"/>
    </xf>
    <xf numFmtId="43" fontId="12" fillId="0" borderId="21" xfId="4" applyFont="1" applyFill="1" applyBorder="1" applyAlignment="1">
      <alignment horizontal="right"/>
    </xf>
    <xf numFmtId="43" fontId="12" fillId="0" borderId="20" xfId="4" applyFont="1" applyFill="1" applyBorder="1" applyAlignment="1">
      <alignment horizontal="right"/>
    </xf>
    <xf numFmtId="0" fontId="12" fillId="0" borderId="19" xfId="5" applyFont="1" applyBorder="1" applyAlignment="1">
      <alignment horizontal="center"/>
    </xf>
    <xf numFmtId="0" fontId="12" fillId="0" borderId="18" xfId="5" applyFont="1" applyBorder="1" applyAlignment="1">
      <alignment horizontal="center"/>
    </xf>
    <xf numFmtId="43" fontId="12" fillId="0" borderId="17" xfId="4" applyFont="1" applyFill="1" applyBorder="1" applyAlignment="1">
      <alignment horizontal="right"/>
    </xf>
    <xf numFmtId="0" fontId="11" fillId="0" borderId="18" xfId="5" applyFont="1" applyBorder="1" applyAlignment="1">
      <alignment horizontal="left" wrapText="1"/>
    </xf>
    <xf numFmtId="43" fontId="11" fillId="0" borderId="17" xfId="4" applyFont="1" applyFill="1" applyBorder="1" applyAlignment="1">
      <alignment horizontal="right"/>
    </xf>
    <xf numFmtId="0" fontId="12" fillId="0" borderId="0" xfId="11" applyFont="1" applyAlignment="1">
      <alignment wrapText="1"/>
    </xf>
    <xf numFmtId="0" fontId="12" fillId="0" borderId="0" xfId="11" applyFont="1"/>
    <xf numFmtId="49" fontId="11" fillId="0" borderId="19" xfId="11" applyNumberFormat="1" applyFont="1" applyBorder="1" applyAlignment="1">
      <alignment horizontal="center" vertical="top"/>
    </xf>
    <xf numFmtId="3" fontId="12" fillId="0" borderId="18" xfId="11" applyNumberFormat="1" applyFont="1" applyBorder="1" applyAlignment="1">
      <alignment horizontal="center" wrapText="1"/>
    </xf>
    <xf numFmtId="49" fontId="12" fillId="0" borderId="39" xfId="11" applyNumberFormat="1" applyFont="1" applyBorder="1" applyAlignment="1">
      <alignment horizontal="center" vertical="top"/>
    </xf>
    <xf numFmtId="0" fontId="14" fillId="0" borderId="25" xfId="11" applyFont="1" applyBorder="1" applyAlignment="1">
      <alignment vertical="top" wrapText="1"/>
    </xf>
    <xf numFmtId="0" fontId="12" fillId="0" borderId="25" xfId="11" applyFont="1" applyBorder="1" applyAlignment="1">
      <alignment horizontal="center" wrapText="1"/>
    </xf>
    <xf numFmtId="3" fontId="12" fillId="0" borderId="25" xfId="11" applyNumberFormat="1" applyFont="1" applyBorder="1" applyAlignment="1">
      <alignment horizontal="center" wrapText="1"/>
    </xf>
    <xf numFmtId="43" fontId="12" fillId="0" borderId="25" xfId="4" applyFont="1" applyFill="1" applyBorder="1" applyAlignment="1">
      <alignment horizontal="center" wrapText="1"/>
    </xf>
    <xf numFmtId="43" fontId="12" fillId="0" borderId="38" xfId="4" applyFont="1" applyFill="1" applyBorder="1" applyAlignment="1">
      <alignment horizontal="center" wrapText="1"/>
    </xf>
    <xf numFmtId="43" fontId="11" fillId="0" borderId="13" xfId="4" applyFont="1" applyFill="1" applyBorder="1" applyAlignment="1">
      <alignment horizontal="right" vertical="center"/>
    </xf>
    <xf numFmtId="49" fontId="12" fillId="0" borderId="37" xfId="11" applyNumberFormat="1" applyFont="1" applyBorder="1" applyAlignment="1">
      <alignment horizontal="center" vertical="top"/>
    </xf>
    <xf numFmtId="0" fontId="12" fillId="0" borderId="36" xfId="11" applyFont="1" applyBorder="1" applyAlignment="1">
      <alignment vertical="top" wrapText="1"/>
    </xf>
    <xf numFmtId="0" fontId="12" fillId="0" borderId="36" xfId="11" applyFont="1" applyBorder="1" applyAlignment="1">
      <alignment horizontal="center" wrapText="1"/>
    </xf>
    <xf numFmtId="0" fontId="12" fillId="0" borderId="36" xfId="11" applyFont="1" applyBorder="1"/>
    <xf numFmtId="49" fontId="12" fillId="0" borderId="34" xfId="11" applyNumberFormat="1" applyFont="1" applyBorder="1" applyAlignment="1">
      <alignment horizontal="center" vertical="top"/>
    </xf>
    <xf numFmtId="0" fontId="12" fillId="0" borderId="33" xfId="11" applyFont="1" applyBorder="1" applyAlignment="1">
      <alignment vertical="top" wrapText="1"/>
    </xf>
    <xf numFmtId="0" fontId="12" fillId="0" borderId="33" xfId="11" applyFont="1" applyBorder="1" applyAlignment="1">
      <alignment horizontal="center" wrapText="1"/>
    </xf>
    <xf numFmtId="0" fontId="12" fillId="0" borderId="33" xfId="11" applyFont="1" applyBorder="1"/>
    <xf numFmtId="49" fontId="14" fillId="0" borderId="34" xfId="11" applyNumberFormat="1" applyFont="1" applyBorder="1" applyAlignment="1">
      <alignment horizontal="center" vertical="top"/>
    </xf>
    <xf numFmtId="0" fontId="14" fillId="0" borderId="33" xfId="11" applyFont="1" applyBorder="1" applyAlignment="1">
      <alignment vertical="top" wrapText="1"/>
    </xf>
    <xf numFmtId="43" fontId="12" fillId="0" borderId="0" xfId="4" applyFont="1" applyFill="1" applyAlignment="1">
      <alignment horizontal="left"/>
    </xf>
    <xf numFmtId="0" fontId="12" fillId="0" borderId="0" xfId="5" applyFont="1" applyAlignment="1">
      <alignment horizontal="center"/>
    </xf>
    <xf numFmtId="0" fontId="12" fillId="0" borderId="0" xfId="5" applyFont="1" applyAlignment="1">
      <alignment horizontal="left" wrapText="1"/>
    </xf>
    <xf numFmtId="3" fontId="12" fillId="0" borderId="0" xfId="5" applyNumberFormat="1" applyFont="1" applyAlignment="1">
      <alignment horizontal="right"/>
    </xf>
    <xf numFmtId="43" fontId="12" fillId="0" borderId="0" xfId="4" applyFont="1" applyFill="1" applyAlignment="1">
      <alignment horizontal="right"/>
    </xf>
    <xf numFmtId="0" fontId="12" fillId="0" borderId="27" xfId="5" applyFont="1" applyBorder="1" applyAlignment="1">
      <alignment horizontal="left"/>
    </xf>
    <xf numFmtId="43" fontId="12" fillId="0" borderId="27" xfId="4" applyFont="1" applyFill="1" applyBorder="1" applyAlignment="1">
      <alignment horizontal="left"/>
    </xf>
    <xf numFmtId="43" fontId="12" fillId="0" borderId="11" xfId="4" applyFont="1" applyFill="1" applyBorder="1" applyAlignment="1">
      <alignment horizontal="left"/>
    </xf>
    <xf numFmtId="0" fontId="12" fillId="0" borderId="10" xfId="5" applyFont="1" applyBorder="1" applyAlignment="1">
      <alignment horizontal="left"/>
    </xf>
    <xf numFmtId="43" fontId="11" fillId="0" borderId="0" xfId="4" applyFont="1" applyFill="1" applyBorder="1" applyAlignment="1">
      <alignment horizontal="center" wrapText="1"/>
    </xf>
    <xf numFmtId="43" fontId="11" fillId="0" borderId="9" xfId="4" applyFont="1" applyFill="1" applyBorder="1" applyAlignment="1">
      <alignment horizontal="center" wrapText="1"/>
    </xf>
    <xf numFmtId="4" fontId="11" fillId="0" borderId="10" xfId="15" applyNumberFormat="1" applyFont="1" applyBorder="1" applyAlignment="1">
      <alignment horizontal="center" wrapText="1"/>
    </xf>
    <xf numFmtId="4" fontId="14" fillId="0" borderId="0" xfId="15" applyNumberFormat="1" applyFont="1" applyAlignment="1">
      <alignment horizontal="center" wrapText="1"/>
    </xf>
    <xf numFmtId="43" fontId="12" fillId="0" borderId="0" xfId="4" applyFont="1" applyFill="1" applyBorder="1" applyAlignment="1">
      <alignment horizontal="left"/>
    </xf>
    <xf numFmtId="43" fontId="12" fillId="0" borderId="9" xfId="4" applyFont="1" applyFill="1" applyBorder="1" applyAlignment="1">
      <alignment horizontal="left"/>
    </xf>
    <xf numFmtId="4" fontId="11" fillId="0" borderId="10" xfId="15" applyNumberFormat="1" applyFont="1" applyBorder="1" applyAlignment="1">
      <alignment horizontal="left"/>
    </xf>
    <xf numFmtId="9" fontId="12" fillId="0" borderId="0" xfId="1" applyNumberFormat="1" applyFont="1" applyAlignment="1"/>
    <xf numFmtId="4" fontId="11" fillId="0" borderId="28" xfId="15" applyNumberFormat="1" applyFont="1" applyBorder="1" applyAlignment="1">
      <alignment horizontal="center" wrapText="1"/>
    </xf>
    <xf numFmtId="4" fontId="14" fillId="0" borderId="30" xfId="15" applyNumberFormat="1" applyFont="1" applyBorder="1" applyAlignment="1">
      <alignment horizontal="center" wrapText="1"/>
    </xf>
    <xf numFmtId="0" fontId="12" fillId="0" borderId="30" xfId="5" applyFont="1" applyBorder="1" applyAlignment="1">
      <alignment horizontal="left"/>
    </xf>
    <xf numFmtId="43" fontId="12" fillId="0" borderId="30" xfId="4" applyFont="1" applyFill="1" applyBorder="1" applyAlignment="1">
      <alignment horizontal="left"/>
    </xf>
    <xf numFmtId="43" fontId="12" fillId="0" borderId="29" xfId="4" applyFont="1" applyFill="1" applyBorder="1" applyAlignment="1">
      <alignment horizontal="left"/>
    </xf>
    <xf numFmtId="1" fontId="12" fillId="0" borderId="0" xfId="13" applyNumberFormat="1" applyFont="1" applyAlignment="1">
      <alignment horizontal="center" vertical="top" wrapText="1"/>
    </xf>
    <xf numFmtId="0" fontId="12" fillId="0" borderId="22" xfId="13" applyFont="1" applyBorder="1" applyAlignment="1">
      <alignment horizontal="center"/>
    </xf>
    <xf numFmtId="0" fontId="12" fillId="0" borderId="21" xfId="13" applyFont="1" applyBorder="1" applyAlignment="1">
      <alignment horizontal="left"/>
    </xf>
    <xf numFmtId="0" fontId="12" fillId="0" borderId="21" xfId="13" applyFont="1" applyBorder="1" applyAlignment="1">
      <alignment horizontal="center"/>
    </xf>
    <xf numFmtId="1" fontId="12" fillId="0" borderId="21" xfId="13" applyNumberFormat="1" applyFont="1" applyBorder="1" applyAlignment="1" applyProtection="1">
      <alignment horizontal="center"/>
      <protection locked="0"/>
    </xf>
    <xf numFmtId="43" fontId="12" fillId="0" borderId="21" xfId="4" applyFont="1" applyFill="1" applyBorder="1" applyAlignment="1" applyProtection="1">
      <alignment horizontal="center"/>
      <protection locked="0"/>
    </xf>
    <xf numFmtId="43" fontId="12" fillId="0" borderId="20" xfId="4" applyFont="1" applyFill="1" applyBorder="1" applyAlignment="1">
      <alignment horizontal="center" vertical="center"/>
    </xf>
    <xf numFmtId="0" fontId="12" fillId="0" borderId="18" xfId="1" applyFont="1" applyBorder="1" applyAlignment="1">
      <alignment horizontal="justify"/>
    </xf>
    <xf numFmtId="43" fontId="12" fillId="0" borderId="18" xfId="4" applyFont="1" applyFill="1" applyBorder="1" applyAlignment="1">
      <alignment horizontal="justify"/>
    </xf>
    <xf numFmtId="166" fontId="12" fillId="0" borderId="18" xfId="12" applyNumberFormat="1" applyFont="1" applyFill="1" applyBorder="1" applyAlignment="1">
      <alignment horizontal="justify"/>
    </xf>
    <xf numFmtId="168" fontId="12" fillId="0" borderId="19" xfId="1" applyNumberFormat="1" applyFont="1" applyBorder="1" applyAlignment="1">
      <alignment horizontal="center" vertical="top"/>
    </xf>
    <xf numFmtId="168" fontId="12" fillId="0" borderId="19" xfId="1" applyNumberFormat="1" applyFont="1" applyBorder="1" applyAlignment="1">
      <alignment horizontal="center"/>
    </xf>
    <xf numFmtId="0" fontId="11" fillId="0" borderId="18" xfId="13" applyFont="1" applyBorder="1" applyAlignment="1">
      <alignment horizontal="left" wrapText="1"/>
    </xf>
    <xf numFmtId="0" fontId="12" fillId="0" borderId="18" xfId="13" applyFont="1" applyBorder="1" applyAlignment="1">
      <alignment horizontal="left"/>
    </xf>
    <xf numFmtId="2" fontId="12" fillId="0" borderId="19" xfId="13" applyNumberFormat="1" applyFont="1" applyBorder="1" applyAlignment="1">
      <alignment horizontal="center" vertical="top"/>
    </xf>
    <xf numFmtId="43" fontId="11" fillId="0" borderId="13" xfId="4" applyFont="1" applyFill="1" applyBorder="1" applyAlignment="1"/>
    <xf numFmtId="2" fontId="12" fillId="0" borderId="44" xfId="13" applyNumberFormat="1" applyFont="1" applyBorder="1" applyAlignment="1">
      <alignment horizontal="center" vertical="top"/>
    </xf>
    <xf numFmtId="0" fontId="12" fillId="0" borderId="43" xfId="13" applyFont="1" applyBorder="1" applyAlignment="1">
      <alignment horizontal="left" wrapText="1"/>
    </xf>
    <xf numFmtId="0" fontId="12" fillId="0" borderId="43" xfId="13" applyFont="1" applyBorder="1" applyAlignment="1">
      <alignment horizontal="center"/>
    </xf>
    <xf numFmtId="1" fontId="12" fillId="0" borderId="43" xfId="13" applyNumberFormat="1" applyFont="1" applyBorder="1" applyAlignment="1" applyProtection="1">
      <alignment horizontal="center"/>
      <protection locked="0"/>
    </xf>
    <xf numFmtId="43" fontId="12" fillId="0" borderId="43" xfId="4" applyFont="1" applyFill="1" applyBorder="1" applyAlignment="1" applyProtection="1">
      <alignment horizontal="center"/>
      <protection locked="0"/>
    </xf>
    <xf numFmtId="43" fontId="12" fillId="0" borderId="42" xfId="4" applyFont="1" applyFill="1" applyBorder="1" applyAlignment="1" applyProtection="1">
      <alignment horizontal="center"/>
      <protection locked="0"/>
    </xf>
    <xf numFmtId="0" fontId="12" fillId="0" borderId="18" xfId="13" applyFont="1" applyBorder="1" applyAlignment="1">
      <alignment horizontal="left" vertical="top" wrapText="1"/>
    </xf>
    <xf numFmtId="1" fontId="12" fillId="0" borderId="0" xfId="1" applyNumberFormat="1" applyFont="1" applyAlignment="1"/>
    <xf numFmtId="0" fontId="12" fillId="0" borderId="19" xfId="11" applyFont="1" applyBorder="1" applyAlignment="1">
      <alignment horizontal="center" vertical="top"/>
    </xf>
    <xf numFmtId="0" fontId="12" fillId="0" borderId="18" xfId="11" applyFont="1" applyBorder="1"/>
    <xf numFmtId="0" fontId="12" fillId="0" borderId="18" xfId="11" applyFont="1" applyBorder="1" applyAlignment="1">
      <alignment horizontal="center"/>
    </xf>
    <xf numFmtId="0" fontId="11" fillId="0" borderId="18" xfId="11" applyFont="1" applyBorder="1" applyAlignment="1">
      <alignment horizontal="center" vertical="center"/>
    </xf>
    <xf numFmtId="43" fontId="11" fillId="0" borderId="18" xfId="4" applyFont="1" applyFill="1" applyBorder="1" applyAlignment="1">
      <alignment horizontal="right"/>
    </xf>
    <xf numFmtId="43" fontId="11" fillId="0" borderId="17" xfId="4" applyFont="1" applyFill="1" applyBorder="1" applyAlignment="1"/>
    <xf numFmtId="43" fontId="11" fillId="0" borderId="7" xfId="4" applyFont="1" applyFill="1" applyBorder="1" applyAlignment="1"/>
    <xf numFmtId="0" fontId="12" fillId="0" borderId="39" xfId="5" applyFont="1" applyBorder="1" applyAlignment="1">
      <alignment horizontal="center"/>
    </xf>
    <xf numFmtId="0" fontId="12" fillId="0" borderId="25" xfId="5" applyFont="1" applyBorder="1" applyAlignment="1">
      <alignment horizontal="left" wrapText="1"/>
    </xf>
    <xf numFmtId="0" fontId="12" fillId="0" borderId="25" xfId="5" applyFont="1" applyBorder="1" applyAlignment="1">
      <alignment horizontal="center"/>
    </xf>
    <xf numFmtId="3" fontId="12" fillId="0" borderId="25" xfId="12" applyNumberFormat="1" applyFont="1" applyFill="1" applyBorder="1" applyAlignment="1">
      <alignment horizontal="right"/>
    </xf>
    <xf numFmtId="43" fontId="12" fillId="0" borderId="25" xfId="4" applyFont="1" applyFill="1" applyBorder="1" applyAlignment="1">
      <alignment horizontal="right"/>
    </xf>
    <xf numFmtId="43" fontId="12" fillId="0" borderId="38" xfId="4" applyFont="1" applyFill="1" applyBorder="1" applyAlignment="1">
      <alignment horizontal="right"/>
    </xf>
    <xf numFmtId="43" fontId="11" fillId="0" borderId="7" xfId="4" applyFont="1" applyFill="1" applyBorder="1" applyAlignment="1">
      <alignment horizontal="right"/>
    </xf>
    <xf numFmtId="43" fontId="12" fillId="0" borderId="0" xfId="4" applyFont="1" applyFill="1" applyBorder="1" applyAlignment="1"/>
    <xf numFmtId="3" fontId="12" fillId="0" borderId="41" xfId="5" applyNumberFormat="1" applyFont="1" applyBorder="1" applyAlignment="1">
      <alignment horizontal="right"/>
    </xf>
    <xf numFmtId="4" fontId="14" fillId="0" borderId="10" xfId="15" applyNumberFormat="1" applyFont="1" applyBorder="1" applyAlignment="1">
      <alignment horizontal="left" wrapText="1"/>
    </xf>
    <xf numFmtId="4" fontId="14" fillId="0" borderId="0" xfId="15" applyNumberFormat="1" applyFont="1" applyAlignment="1">
      <alignment horizontal="left" wrapText="1"/>
    </xf>
    <xf numFmtId="43" fontId="14" fillId="0" borderId="0" xfId="4" applyFont="1" applyFill="1" applyBorder="1" applyAlignment="1">
      <alignment horizontal="left" wrapText="1"/>
    </xf>
    <xf numFmtId="43" fontId="14" fillId="0" borderId="9" xfId="4" applyFont="1" applyFill="1" applyBorder="1" applyAlignment="1">
      <alignment horizontal="left" wrapText="1"/>
    </xf>
    <xf numFmtId="0" fontId="12" fillId="0" borderId="10" xfId="5" applyFont="1" applyBorder="1" applyAlignment="1">
      <alignment horizontal="center" vertical="center" wrapText="1"/>
    </xf>
    <xf numFmtId="0" fontId="12" fillId="0" borderId="0" xfId="5" applyFont="1" applyAlignment="1">
      <alignment horizontal="center" vertical="center" wrapText="1"/>
    </xf>
    <xf numFmtId="1" fontId="12" fillId="0" borderId="0" xfId="5" applyNumberFormat="1" applyFont="1" applyAlignment="1">
      <alignment horizontal="center" vertical="center" wrapText="1"/>
    </xf>
    <xf numFmtId="43" fontId="12" fillId="0" borderId="0" xfId="4" applyFont="1" applyFill="1" applyBorder="1" applyAlignment="1">
      <alignment horizontal="center" vertical="center" wrapText="1"/>
    </xf>
    <xf numFmtId="43" fontId="12" fillId="0" borderId="9" xfId="4" applyFont="1" applyFill="1" applyBorder="1" applyAlignment="1">
      <alignment horizontal="center" vertical="center" wrapText="1"/>
    </xf>
    <xf numFmtId="0" fontId="12" fillId="0" borderId="22" xfId="1" applyFont="1" applyBorder="1" applyAlignment="1">
      <alignment horizontal="center" vertical="top" wrapText="1"/>
    </xf>
    <xf numFmtId="0" fontId="12" fillId="0" borderId="21" xfId="1" applyFont="1" applyBorder="1" applyAlignment="1">
      <alignment horizontal="center" wrapText="1"/>
    </xf>
    <xf numFmtId="0" fontId="12" fillId="0" borderId="21" xfId="1" applyFont="1" applyBorder="1" applyAlignment="1">
      <alignment horizontal="justify" wrapText="1"/>
    </xf>
    <xf numFmtId="43" fontId="12" fillId="0" borderId="21" xfId="4" applyFont="1" applyFill="1" applyBorder="1" applyAlignment="1">
      <alignment horizontal="justify" wrapText="1"/>
    </xf>
    <xf numFmtId="43" fontId="12" fillId="0" borderId="20" xfId="4" applyFont="1" applyFill="1" applyBorder="1" applyAlignment="1">
      <alignment horizontal="justify" wrapText="1"/>
    </xf>
    <xf numFmtId="0" fontId="12" fillId="0" borderId="19" xfId="1" applyFont="1" applyBorder="1" applyAlignment="1">
      <alignment horizontal="center" vertical="top" wrapText="1"/>
    </xf>
    <xf numFmtId="0" fontId="12" fillId="0" borderId="18" xfId="1" applyFont="1" applyBorder="1" applyAlignment="1">
      <alignment horizontal="justify" wrapText="1"/>
    </xf>
    <xf numFmtId="43" fontId="12" fillId="0" borderId="18" xfId="4" applyFont="1" applyFill="1" applyBorder="1" applyAlignment="1">
      <alignment horizontal="justify" wrapText="1"/>
    </xf>
    <xf numFmtId="43" fontId="12" fillId="0" borderId="17" xfId="4" applyFont="1" applyFill="1" applyBorder="1" applyAlignment="1">
      <alignment horizontal="justify" wrapText="1"/>
    </xf>
    <xf numFmtId="0" fontId="11" fillId="0" borderId="19" xfId="1" applyFont="1" applyBorder="1" applyAlignment="1">
      <alignment horizontal="center" vertical="top" wrapText="1"/>
    </xf>
    <xf numFmtId="0" fontId="11" fillId="0" borderId="18" xfId="1" applyFont="1" applyBorder="1" applyAlignment="1">
      <alignment horizontal="center" wrapText="1"/>
    </xf>
    <xf numFmtId="166" fontId="11" fillId="0" borderId="18" xfId="16" applyNumberFormat="1" applyFont="1" applyFill="1" applyBorder="1" applyAlignment="1">
      <alignment horizontal="justify" wrapText="1"/>
    </xf>
    <xf numFmtId="43" fontId="11" fillId="0" borderId="18" xfId="4" applyFont="1" applyFill="1" applyBorder="1" applyAlignment="1">
      <alignment horizontal="justify" wrapText="1"/>
    </xf>
    <xf numFmtId="43" fontId="11" fillId="0" borderId="17" xfId="4" applyFont="1" applyFill="1" applyBorder="1" applyAlignment="1">
      <alignment horizontal="justify" wrapText="1"/>
    </xf>
    <xf numFmtId="0" fontId="11" fillId="0" borderId="0" xfId="1" applyFont="1" applyAlignment="1">
      <alignment horizontal="left"/>
    </xf>
    <xf numFmtId="166" fontId="12" fillId="0" borderId="18" xfId="16" applyNumberFormat="1" applyFont="1" applyFill="1" applyBorder="1" applyAlignment="1">
      <alignment horizontal="justify" wrapText="1"/>
    </xf>
    <xf numFmtId="0" fontId="12" fillId="0" borderId="18" xfId="1" applyFont="1" applyBorder="1" applyAlignment="1">
      <alignment horizontal="center" vertical="center" wrapText="1"/>
    </xf>
    <xf numFmtId="3" fontId="12" fillId="0" borderId="18" xfId="1" applyNumberFormat="1" applyFont="1" applyBorder="1" applyAlignment="1">
      <alignment horizontal="center" vertical="center" wrapText="1"/>
    </xf>
    <xf numFmtId="43" fontId="12" fillId="0" borderId="17" xfId="4" applyFont="1" applyFill="1" applyBorder="1" applyAlignment="1">
      <alignment horizontal="center" vertical="center" wrapText="1"/>
    </xf>
    <xf numFmtId="11" fontId="12" fillId="0" borderId="19" xfId="1" applyNumberFormat="1" applyFont="1" applyBorder="1" applyAlignment="1">
      <alignment horizontal="center" vertical="top" wrapText="1"/>
    </xf>
    <xf numFmtId="1" fontId="12" fillId="0" borderId="18" xfId="1" applyNumberFormat="1" applyFont="1" applyBorder="1" applyAlignment="1">
      <alignment horizontal="center" wrapText="1"/>
    </xf>
    <xf numFmtId="0" fontId="12" fillId="0" borderId="18" xfId="1" quotePrefix="1" applyFont="1" applyBorder="1" applyAlignment="1">
      <alignment horizontal="left" wrapText="1"/>
    </xf>
    <xf numFmtId="168" fontId="12" fillId="0" borderId="19" xfId="1" applyNumberFormat="1" applyFont="1" applyBorder="1" applyAlignment="1">
      <alignment horizontal="center" vertical="top" wrapText="1"/>
    </xf>
    <xf numFmtId="1" fontId="12" fillId="0" borderId="18" xfId="1" applyNumberFormat="1" applyFont="1" applyBorder="1" applyAlignment="1" applyProtection="1">
      <alignment horizontal="center" wrapText="1"/>
      <protection locked="0"/>
    </xf>
    <xf numFmtId="43" fontId="12" fillId="0" borderId="18" xfId="4" applyFont="1" applyFill="1" applyBorder="1" applyAlignment="1" applyProtection="1">
      <alignment horizontal="center" wrapText="1"/>
      <protection locked="0"/>
    </xf>
    <xf numFmtId="1" fontId="12" fillId="0" borderId="18" xfId="1" applyNumberFormat="1" applyFont="1" applyBorder="1" applyAlignment="1">
      <alignment horizontal="center" vertical="center" wrapText="1"/>
    </xf>
    <xf numFmtId="0" fontId="19" fillId="0" borderId="18" xfId="0" applyFont="1" applyBorder="1" applyAlignment="1">
      <alignment horizontal="center" wrapText="1"/>
    </xf>
    <xf numFmtId="0" fontId="12" fillId="0" borderId="19" xfId="13" applyFont="1" applyBorder="1" applyAlignment="1">
      <alignment horizontal="center" vertical="top" wrapText="1"/>
    </xf>
    <xf numFmtId="1" fontId="12" fillId="0" borderId="18" xfId="13" applyNumberFormat="1" applyFont="1" applyBorder="1" applyAlignment="1" applyProtection="1">
      <alignment horizontal="center" wrapText="1"/>
      <protection locked="0"/>
    </xf>
    <xf numFmtId="0" fontId="12" fillId="0" borderId="39" xfId="1" applyFont="1" applyBorder="1" applyAlignment="1">
      <alignment horizontal="center" vertical="top" wrapText="1"/>
    </xf>
    <xf numFmtId="0" fontId="12" fillId="0" borderId="25" xfId="1" applyFont="1" applyBorder="1" applyAlignment="1">
      <alignment horizontal="left" wrapText="1"/>
    </xf>
    <xf numFmtId="0" fontId="12" fillId="0" borderId="25" xfId="1" applyFont="1" applyBorder="1" applyAlignment="1">
      <alignment horizontal="center" wrapText="1"/>
    </xf>
    <xf numFmtId="166" fontId="12" fillId="0" borderId="21" xfId="16" applyNumberFormat="1" applyFont="1" applyFill="1" applyBorder="1" applyAlignment="1">
      <alignment horizontal="justify" wrapText="1"/>
    </xf>
    <xf numFmtId="0" fontId="12" fillId="0" borderId="18" xfId="1" applyFont="1" applyBorder="1" applyAlignment="1">
      <alignment horizontal="left"/>
    </xf>
    <xf numFmtId="2" fontId="12" fillId="0" borderId="19" xfId="13" applyNumberFormat="1" applyFont="1" applyBorder="1" applyAlignment="1">
      <alignment horizontal="center" vertical="top" wrapText="1"/>
    </xf>
    <xf numFmtId="1" fontId="19" fillId="0" borderId="18" xfId="0" applyNumberFormat="1" applyFont="1" applyBorder="1" applyAlignment="1">
      <alignment horizontal="center" wrapText="1"/>
    </xf>
    <xf numFmtId="0" fontId="11" fillId="0" borderId="18" xfId="1" applyFont="1" applyBorder="1" applyAlignment="1">
      <alignment horizontal="left" vertical="top" wrapText="1"/>
    </xf>
    <xf numFmtId="49" fontId="12" fillId="0" borderId="19" xfId="5" applyNumberFormat="1" applyFont="1" applyBorder="1" applyAlignment="1">
      <alignment horizontal="center" vertical="top" wrapText="1"/>
    </xf>
    <xf numFmtId="0" fontId="12" fillId="0" borderId="18" xfId="5" applyFont="1" applyBorder="1" applyAlignment="1">
      <alignment horizontal="center" vertical="top" wrapText="1"/>
    </xf>
    <xf numFmtId="3" fontId="19" fillId="0" borderId="18" xfId="5" applyNumberFormat="1" applyFont="1" applyBorder="1" applyAlignment="1">
      <alignment horizontal="center" vertical="top" wrapText="1"/>
    </xf>
    <xf numFmtId="3" fontId="12" fillId="0" borderId="18" xfId="5" applyNumberFormat="1" applyFont="1" applyBorder="1" applyAlignment="1">
      <alignment horizontal="center" vertical="top" wrapText="1"/>
    </xf>
    <xf numFmtId="3" fontId="12" fillId="0" borderId="18" xfId="1" applyNumberFormat="1" applyFont="1" applyBorder="1" applyAlignment="1">
      <alignment horizontal="center" wrapText="1"/>
    </xf>
    <xf numFmtId="0" fontId="20" fillId="0" borderId="18" xfId="13" applyFont="1" applyBorder="1" applyAlignment="1">
      <alignment horizontal="left" wrapText="1"/>
    </xf>
    <xf numFmtId="0" fontId="12" fillId="0" borderId="19" xfId="5" applyFont="1" applyBorder="1" applyAlignment="1">
      <alignment horizontal="center" vertical="top" wrapText="1"/>
    </xf>
    <xf numFmtId="2" fontId="12" fillId="0" borderId="19" xfId="1" applyNumberFormat="1" applyFont="1" applyBorder="1" applyAlignment="1">
      <alignment horizontal="center" vertical="top" wrapText="1"/>
    </xf>
    <xf numFmtId="43" fontId="11" fillId="0" borderId="20" xfId="4" applyFont="1" applyFill="1" applyBorder="1" applyAlignment="1">
      <alignment wrapText="1"/>
    </xf>
    <xf numFmtId="0" fontId="12" fillId="0" borderId="18" xfId="13" applyFont="1" applyBorder="1" applyAlignment="1">
      <alignment horizontal="center" wrapText="1"/>
    </xf>
    <xf numFmtId="0" fontId="14" fillId="0" borderId="18" xfId="1" applyFont="1" applyBorder="1" applyAlignment="1">
      <alignment vertical="top" wrapText="1"/>
    </xf>
    <xf numFmtId="0" fontId="12" fillId="0" borderId="19" xfId="5" applyFont="1" applyBorder="1" applyAlignment="1">
      <alignment horizontal="center" wrapText="1"/>
    </xf>
    <xf numFmtId="43" fontId="11" fillId="0" borderId="17" xfId="4" applyFont="1" applyFill="1" applyBorder="1" applyAlignment="1">
      <alignment horizontal="right" wrapText="1"/>
    </xf>
    <xf numFmtId="0" fontId="12" fillId="0" borderId="39" xfId="5" applyFont="1" applyBorder="1" applyAlignment="1">
      <alignment horizontal="left"/>
    </xf>
    <xf numFmtId="0" fontId="12" fillId="0" borderId="25" xfId="5" applyFont="1" applyBorder="1" applyAlignment="1">
      <alignment horizontal="left"/>
    </xf>
    <xf numFmtId="0" fontId="12" fillId="0" borderId="38" xfId="5" applyFont="1" applyBorder="1" applyAlignment="1">
      <alignment horizontal="left"/>
    </xf>
    <xf numFmtId="43" fontId="11" fillId="0" borderId="13" xfId="4" applyFont="1" applyFill="1" applyBorder="1" applyAlignment="1">
      <alignment horizontal="right" wrapText="1"/>
    </xf>
    <xf numFmtId="0" fontId="12" fillId="0" borderId="0" xfId="11" applyFont="1" applyAlignment="1">
      <alignment horizontal="center" vertical="top"/>
    </xf>
    <xf numFmtId="0" fontId="12" fillId="0" borderId="0" xfId="11" applyFont="1" applyAlignment="1">
      <alignment vertical="top" wrapText="1"/>
    </xf>
    <xf numFmtId="0" fontId="12" fillId="0" borderId="0" xfId="11" applyFont="1" applyAlignment="1">
      <alignment horizontal="center" wrapText="1"/>
    </xf>
    <xf numFmtId="3" fontId="12" fillId="0" borderId="0" xfId="11" applyNumberFormat="1" applyFont="1" applyAlignment="1">
      <alignment horizontal="center" wrapText="1"/>
    </xf>
    <xf numFmtId="43" fontId="12" fillId="0" borderId="0" xfId="4" applyFont="1" applyFill="1" applyBorder="1" applyAlignment="1">
      <alignment horizontal="center" wrapText="1"/>
    </xf>
    <xf numFmtId="4" fontId="14" fillId="0" borderId="0" xfId="15" applyNumberFormat="1" applyFont="1" applyAlignment="1">
      <alignment horizontal="left" vertical="top" wrapText="1"/>
    </xf>
    <xf numFmtId="43" fontId="14" fillId="0" borderId="0" xfId="4" applyFont="1" applyFill="1" applyBorder="1" applyAlignment="1">
      <alignment horizontal="left" vertical="top" wrapText="1"/>
    </xf>
    <xf numFmtId="4" fontId="11" fillId="0" borderId="0" xfId="15" applyNumberFormat="1" applyFont="1" applyAlignment="1">
      <alignment horizontal="left" vertical="top"/>
    </xf>
    <xf numFmtId="0" fontId="12" fillId="0" borderId="0" xfId="5" applyFont="1" applyAlignment="1">
      <alignment horizontal="left" vertical="top"/>
    </xf>
    <xf numFmtId="0" fontId="12" fillId="0" borderId="0" xfId="5" applyFont="1" applyAlignment="1">
      <alignment horizontal="center" vertical="top"/>
    </xf>
    <xf numFmtId="2" fontId="12" fillId="0" borderId="0" xfId="5" applyNumberFormat="1" applyFont="1" applyAlignment="1">
      <alignment horizontal="center" vertical="top"/>
    </xf>
    <xf numFmtId="43" fontId="12" fillId="0" borderId="0" xfId="4" applyFont="1" applyFill="1" applyBorder="1" applyAlignment="1">
      <alignment horizontal="center" vertical="top"/>
    </xf>
    <xf numFmtId="49" fontId="12" fillId="0" borderId="22" xfId="5" applyNumberFormat="1" applyFont="1" applyBorder="1" applyAlignment="1">
      <alignment horizontal="center" vertical="top"/>
    </xf>
    <xf numFmtId="0" fontId="12" fillId="0" borderId="21" xfId="5" applyFont="1" applyBorder="1" applyAlignment="1">
      <alignment horizontal="left" vertical="top" wrapText="1"/>
    </xf>
    <xf numFmtId="0" fontId="12" fillId="0" borderId="21" xfId="5" applyFont="1" applyBorder="1" applyAlignment="1">
      <alignment horizontal="center" vertical="top"/>
    </xf>
    <xf numFmtId="3" fontId="12" fillId="0" borderId="21" xfId="5" applyNumberFormat="1" applyFont="1" applyBorder="1" applyAlignment="1">
      <alignment horizontal="right" vertical="top"/>
    </xf>
    <xf numFmtId="43" fontId="12" fillId="0" borderId="21" xfId="4" applyFont="1" applyFill="1" applyBorder="1" applyAlignment="1">
      <alignment horizontal="right" vertical="top"/>
    </xf>
    <xf numFmtId="43" fontId="12" fillId="0" borderId="20" xfId="4" applyFont="1" applyFill="1" applyBorder="1" applyAlignment="1">
      <alignment horizontal="right" vertical="top"/>
    </xf>
    <xf numFmtId="49" fontId="12" fillId="0" borderId="19" xfId="5" applyNumberFormat="1" applyFont="1" applyBorder="1" applyAlignment="1">
      <alignment horizontal="center" vertical="top"/>
    </xf>
    <xf numFmtId="0" fontId="11" fillId="0" borderId="18" xfId="5" applyFont="1" applyBorder="1" applyAlignment="1">
      <alignment horizontal="left" vertical="top" wrapText="1"/>
    </xf>
    <xf numFmtId="0" fontId="12" fillId="0" borderId="18" xfId="5" applyFont="1" applyBorder="1" applyAlignment="1">
      <alignment horizontal="center" vertical="top"/>
    </xf>
    <xf numFmtId="3" fontId="12" fillId="0" borderId="18" xfId="5" applyNumberFormat="1" applyFont="1" applyBorder="1" applyAlignment="1">
      <alignment horizontal="right" vertical="top"/>
    </xf>
    <xf numFmtId="43" fontId="12" fillId="0" borderId="17" xfId="4" applyFont="1" applyFill="1" applyBorder="1" applyAlignment="1">
      <alignment horizontal="right" vertical="top"/>
    </xf>
    <xf numFmtId="0" fontId="12" fillId="0" borderId="18" xfId="5" applyFont="1" applyBorder="1" applyAlignment="1">
      <alignment horizontal="left" vertical="top" wrapText="1"/>
    </xf>
    <xf numFmtId="1" fontId="12" fillId="0" borderId="18" xfId="5" applyNumberFormat="1" applyFont="1" applyBorder="1" applyAlignment="1">
      <alignment horizontal="center" vertical="top" wrapText="1"/>
    </xf>
    <xf numFmtId="4" fontId="12" fillId="0" borderId="19" xfId="1" applyNumberFormat="1" applyFont="1" applyBorder="1" applyAlignment="1">
      <alignment horizontal="center" vertical="top"/>
    </xf>
    <xf numFmtId="4" fontId="12" fillId="0" borderId="18" xfId="5" applyNumberFormat="1" applyFont="1" applyBorder="1" applyAlignment="1">
      <alignment horizontal="left" vertical="top"/>
    </xf>
    <xf numFmtId="4" fontId="12" fillId="0" borderId="18" xfId="1" applyNumberFormat="1" applyFont="1" applyBorder="1" applyAlignment="1">
      <alignment horizontal="center" vertical="top"/>
    </xf>
    <xf numFmtId="3" fontId="12" fillId="0" borderId="18" xfId="1" applyNumberFormat="1" applyFont="1" applyBorder="1" applyAlignment="1">
      <alignment horizontal="center" vertical="top"/>
    </xf>
    <xf numFmtId="4" fontId="11" fillId="0" borderId="19" xfId="1" applyNumberFormat="1" applyFont="1" applyBorder="1" applyAlignment="1">
      <alignment horizontal="center" vertical="top"/>
    </xf>
    <xf numFmtId="4" fontId="22" fillId="0" borderId="18" xfId="1" applyNumberFormat="1" applyFont="1" applyBorder="1" applyAlignment="1">
      <alignment horizontal="left" vertical="top" wrapText="1"/>
    </xf>
    <xf numFmtId="4" fontId="14" fillId="0" borderId="18" xfId="1" applyNumberFormat="1" applyFont="1" applyBorder="1" applyAlignment="1">
      <alignment horizontal="left" vertical="top" wrapText="1"/>
    </xf>
    <xf numFmtId="4" fontId="12" fillId="0" borderId="18" xfId="1" applyNumberFormat="1" applyFont="1" applyBorder="1" applyAlignment="1">
      <alignment horizontal="left" vertical="top" wrapText="1"/>
    </xf>
    <xf numFmtId="169" fontId="12" fillId="0" borderId="18" xfId="5" applyNumberFormat="1" applyFont="1" applyBorder="1" applyAlignment="1">
      <alignment horizontal="center" vertical="top" wrapText="1"/>
    </xf>
    <xf numFmtId="49" fontId="12" fillId="0" borderId="39" xfId="5" applyNumberFormat="1" applyFont="1" applyBorder="1" applyAlignment="1">
      <alignment horizontal="center" vertical="top"/>
    </xf>
    <xf numFmtId="0" fontId="12" fillId="0" borderId="25" xfId="5" applyFont="1" applyBorder="1" applyAlignment="1">
      <alignment vertical="top" wrapText="1"/>
    </xf>
    <xf numFmtId="0" fontId="12" fillId="0" borderId="25" xfId="5" applyFont="1" applyBorder="1" applyAlignment="1">
      <alignment horizontal="center" vertical="top" wrapText="1"/>
    </xf>
    <xf numFmtId="3" fontId="12" fillId="0" borderId="25" xfId="5" applyNumberFormat="1" applyFont="1" applyBorder="1" applyAlignment="1">
      <alignment horizontal="center" vertical="top" wrapText="1"/>
    </xf>
    <xf numFmtId="43" fontId="11" fillId="0" borderId="13" xfId="4" applyFont="1" applyFill="1" applyBorder="1" applyAlignment="1">
      <alignment vertical="top" wrapText="1"/>
    </xf>
    <xf numFmtId="0" fontId="12" fillId="0" borderId="46" xfId="19" applyFont="1" applyBorder="1" applyAlignment="1">
      <alignment horizontal="left" vertical="top" wrapText="1"/>
    </xf>
    <xf numFmtId="0" fontId="12" fillId="0" borderId="21" xfId="19" applyFont="1" applyBorder="1" applyAlignment="1">
      <alignment vertical="top"/>
    </xf>
    <xf numFmtId="43" fontId="12" fillId="0" borderId="21" xfId="4" applyFont="1" applyFill="1" applyBorder="1" applyAlignment="1">
      <alignment vertical="top"/>
    </xf>
    <xf numFmtId="3" fontId="12" fillId="0" borderId="0" xfId="11" applyNumberFormat="1" applyFont="1"/>
    <xf numFmtId="49" fontId="12" fillId="0" borderId="10" xfId="5" applyNumberFormat="1" applyFont="1" applyBorder="1" applyAlignment="1">
      <alignment horizontal="center" vertical="top"/>
    </xf>
    <xf numFmtId="0" fontId="20" fillId="0" borderId="18" xfId="5" applyFont="1" applyBorder="1" applyAlignment="1">
      <alignment vertical="top" wrapText="1"/>
    </xf>
    <xf numFmtId="49" fontId="11" fillId="0" borderId="19" xfId="5" applyNumberFormat="1" applyFont="1" applyBorder="1" applyAlignment="1">
      <alignment horizontal="center" vertical="top"/>
    </xf>
    <xf numFmtId="0" fontId="11" fillId="0" borderId="18" xfId="5" applyFont="1" applyBorder="1" applyAlignment="1">
      <alignment horizontal="center" vertical="top" wrapText="1"/>
    </xf>
    <xf numFmtId="3" fontId="11" fillId="0" borderId="18" xfId="5" applyNumberFormat="1" applyFont="1" applyBorder="1" applyAlignment="1">
      <alignment horizontal="center" vertical="top" wrapText="1"/>
    </xf>
    <xf numFmtId="0" fontId="11" fillId="0" borderId="0" xfId="11" applyFont="1"/>
    <xf numFmtId="0" fontId="11" fillId="0" borderId="0" xfId="5" applyFont="1" applyAlignment="1">
      <alignment horizontal="left"/>
    </xf>
    <xf numFmtId="3" fontId="12" fillId="0" borderId="18" xfId="5" applyNumberFormat="1" applyFont="1" applyBorder="1" applyAlignment="1">
      <alignment vertical="top" wrapText="1"/>
    </xf>
    <xf numFmtId="0" fontId="12" fillId="0" borderId="18" xfId="1" applyFont="1" applyBorder="1" applyAlignment="1">
      <alignment horizontal="center" vertical="top"/>
    </xf>
    <xf numFmtId="49" fontId="12" fillId="0" borderId="19" xfId="1" applyNumberFormat="1" applyFont="1" applyBorder="1" applyAlignment="1">
      <alignment horizontal="center" vertical="top"/>
    </xf>
    <xf numFmtId="4" fontId="12" fillId="0" borderId="18" xfId="5" applyNumberFormat="1" applyFont="1" applyBorder="1" applyAlignment="1">
      <alignment horizontal="center" vertical="top"/>
    </xf>
    <xf numFmtId="0" fontId="12" fillId="0" borderId="18" xfId="1" applyFont="1" applyBorder="1" applyAlignment="1"/>
    <xf numFmtId="4" fontId="11" fillId="0" borderId="18" xfId="1" applyNumberFormat="1" applyFont="1" applyBorder="1" applyAlignment="1">
      <alignment horizontal="left" vertical="top" wrapText="1"/>
    </xf>
    <xf numFmtId="4" fontId="12" fillId="0" borderId="18" xfId="17" applyNumberFormat="1" applyFont="1" applyFill="1" applyBorder="1" applyAlignment="1">
      <alignment horizontal="center" vertical="top"/>
    </xf>
    <xf numFmtId="4" fontId="12" fillId="0" borderId="18" xfId="1" applyNumberFormat="1" applyFont="1" applyBorder="1" applyAlignment="1">
      <alignment horizontal="left" vertical="top"/>
    </xf>
    <xf numFmtId="4" fontId="12" fillId="0" borderId="19" xfId="5" applyNumberFormat="1" applyFont="1" applyBorder="1" applyAlignment="1">
      <alignment horizontal="center" vertical="top"/>
    </xf>
    <xf numFmtId="4" fontId="12" fillId="0" borderId="18" xfId="5" applyNumberFormat="1" applyFont="1" applyBorder="1" applyAlignment="1">
      <alignment horizontal="left" vertical="top" wrapText="1"/>
    </xf>
    <xf numFmtId="0" fontId="12" fillId="0" borderId="18" xfId="1" applyFont="1" applyBorder="1" applyAlignment="1">
      <alignment vertical="top"/>
    </xf>
    <xf numFmtId="0" fontId="13" fillId="0" borderId="18" xfId="1" applyFont="1" applyBorder="1" applyAlignment="1">
      <alignment vertical="top" wrapText="1"/>
    </xf>
    <xf numFmtId="0" fontId="13" fillId="0" borderId="18" xfId="5" applyFont="1" applyBorder="1" applyAlignment="1">
      <alignment vertical="top" wrapText="1"/>
    </xf>
    <xf numFmtId="49" fontId="12" fillId="0" borderId="19" xfId="13" applyNumberFormat="1" applyFont="1" applyBorder="1" applyAlignment="1">
      <alignment horizontal="center" vertical="top"/>
    </xf>
    <xf numFmtId="0" fontId="12" fillId="0" borderId="18" xfId="13" applyFont="1" applyBorder="1" applyAlignment="1">
      <alignment horizontal="center" vertical="top"/>
    </xf>
    <xf numFmtId="1" fontId="12" fillId="0" borderId="18" xfId="13" applyNumberFormat="1" applyFont="1" applyBorder="1" applyAlignment="1" applyProtection="1">
      <alignment horizontal="center" vertical="top"/>
      <protection locked="0"/>
    </xf>
    <xf numFmtId="43" fontId="11" fillId="0" borderId="17" xfId="4" applyFont="1" applyFill="1" applyBorder="1" applyAlignment="1">
      <alignment horizontal="right" vertical="top"/>
    </xf>
    <xf numFmtId="43" fontId="11" fillId="0" borderId="13" xfId="4" applyFont="1" applyFill="1" applyBorder="1" applyAlignment="1">
      <alignment horizontal="right" vertical="top"/>
    </xf>
    <xf numFmtId="49" fontId="12" fillId="0" borderId="0" xfId="5" applyNumberFormat="1" applyFont="1" applyAlignment="1">
      <alignment horizontal="left" vertical="center"/>
    </xf>
    <xf numFmtId="49" fontId="12" fillId="0" borderId="0" xfId="5" applyNumberFormat="1" applyFont="1" applyAlignment="1">
      <alignment horizontal="center" vertical="center"/>
    </xf>
    <xf numFmtId="43" fontId="12" fillId="0" borderId="27" xfId="4" applyFont="1" applyFill="1" applyBorder="1" applyAlignment="1">
      <alignment horizontal="center"/>
    </xf>
    <xf numFmtId="0" fontId="14" fillId="0" borderId="0" xfId="5" applyFont="1" applyAlignment="1">
      <alignment horizontal="center" vertical="center"/>
    </xf>
    <xf numFmtId="4" fontId="14" fillId="0" borderId="0" xfId="22" applyNumberFormat="1" applyFont="1" applyAlignment="1">
      <alignment horizontal="center" wrapText="1"/>
    </xf>
    <xf numFmtId="2" fontId="12" fillId="0" borderId="0" xfId="5" applyNumberFormat="1" applyFont="1" applyAlignment="1">
      <alignment horizontal="center" vertical="center"/>
    </xf>
    <xf numFmtId="0" fontId="11" fillId="0" borderId="10" xfId="5" applyFont="1" applyBorder="1" applyAlignment="1">
      <alignment horizontal="left"/>
    </xf>
    <xf numFmtId="0" fontId="12" fillId="0" borderId="22" xfId="1" applyFont="1" applyBorder="1" applyAlignment="1">
      <alignment horizontal="left" vertical="top"/>
    </xf>
    <xf numFmtId="0" fontId="12" fillId="0" borderId="21" xfId="1" applyFont="1" applyBorder="1" applyAlignment="1">
      <alignment horizontal="center" vertical="top"/>
    </xf>
    <xf numFmtId="37" fontId="12" fillId="0" borderId="21" xfId="21" applyNumberFormat="1" applyFont="1" applyFill="1" applyBorder="1" applyAlignment="1">
      <alignment horizontal="center" vertical="top"/>
    </xf>
    <xf numFmtId="43" fontId="12" fillId="0" borderId="21" xfId="4" applyFont="1" applyFill="1" applyBorder="1" applyAlignment="1">
      <alignment horizontal="center" vertical="top"/>
    </xf>
    <xf numFmtId="43" fontId="12" fillId="0" borderId="20" xfId="4" applyFont="1" applyFill="1" applyBorder="1" applyAlignment="1">
      <alignment horizontal="center" vertical="top"/>
    </xf>
    <xf numFmtId="0" fontId="12" fillId="0" borderId="0" xfId="1" applyFont="1" applyAlignment="1">
      <alignment vertical="top"/>
    </xf>
    <xf numFmtId="0" fontId="12" fillId="0" borderId="19" xfId="5" applyFont="1" applyBorder="1" applyAlignment="1">
      <alignment horizontal="center" vertical="center"/>
    </xf>
    <xf numFmtId="0" fontId="11" fillId="0" borderId="18" xfId="5" applyFont="1" applyBorder="1" applyAlignment="1">
      <alignment horizontal="left" vertical="center" wrapText="1"/>
    </xf>
    <xf numFmtId="0" fontId="12" fillId="0" borderId="18" xfId="5" applyFont="1" applyBorder="1" applyAlignment="1">
      <alignment horizontal="center" vertical="center"/>
    </xf>
    <xf numFmtId="0" fontId="12" fillId="0" borderId="18" xfId="5" applyFont="1" applyBorder="1" applyAlignment="1">
      <alignment horizontal="left" vertical="center" wrapText="1"/>
    </xf>
    <xf numFmtId="0" fontId="12" fillId="0" borderId="19" xfId="5" applyFont="1" applyBorder="1" applyAlignment="1">
      <alignment horizontal="center" vertical="center" wrapText="1"/>
    </xf>
    <xf numFmtId="0" fontId="23" fillId="0" borderId="18" xfId="5" applyFont="1" applyBorder="1" applyAlignment="1">
      <alignment horizontal="left" vertical="center" wrapText="1"/>
    </xf>
    <xf numFmtId="0" fontId="22" fillId="0" borderId="18" xfId="5" applyFont="1" applyBorder="1" applyAlignment="1">
      <alignment horizontal="left" vertical="center" wrapText="1"/>
    </xf>
    <xf numFmtId="11" fontId="12" fillId="0" borderId="19" xfId="5" applyNumberFormat="1" applyFont="1" applyBorder="1" applyAlignment="1">
      <alignment horizontal="center" vertical="center"/>
    </xf>
    <xf numFmtId="0" fontId="12" fillId="0" borderId="0" xfId="5" applyFont="1" applyAlignment="1">
      <alignment vertical="center"/>
    </xf>
    <xf numFmtId="0" fontId="19" fillId="0" borderId="0" xfId="0" applyFont="1" applyAlignment="1">
      <alignment horizontal="left" wrapText="1"/>
    </xf>
    <xf numFmtId="0" fontId="19" fillId="0" borderId="0" xfId="0" quotePrefix="1" applyFont="1" applyAlignment="1">
      <alignment horizontal="left" wrapText="1"/>
    </xf>
    <xf numFmtId="0" fontId="12" fillId="0" borderId="18" xfId="5" applyFont="1" applyBorder="1"/>
    <xf numFmtId="0" fontId="13" fillId="0" borderId="18" xfId="5" applyFont="1" applyBorder="1" applyAlignment="1">
      <alignment horizontal="left" vertical="center" wrapText="1"/>
    </xf>
    <xf numFmtId="3" fontId="12" fillId="0" borderId="18" xfId="5" applyNumberFormat="1" applyFont="1" applyBorder="1" applyAlignment="1">
      <alignment horizontal="center" vertical="center"/>
    </xf>
    <xf numFmtId="43" fontId="11" fillId="0" borderId="13" xfId="4" applyFont="1" applyFill="1" applyBorder="1" applyAlignment="1">
      <alignment horizontal="center" vertical="center" wrapText="1"/>
    </xf>
    <xf numFmtId="0" fontId="12" fillId="0" borderId="22" xfId="20" applyFont="1" applyBorder="1" applyAlignment="1">
      <alignment vertical="center"/>
    </xf>
    <xf numFmtId="0" fontId="12" fillId="0" borderId="21" xfId="20" applyFont="1" applyBorder="1" applyAlignment="1">
      <alignment vertical="center"/>
    </xf>
    <xf numFmtId="0" fontId="12" fillId="0" borderId="21" xfId="20" applyFont="1" applyBorder="1" applyAlignment="1">
      <alignment horizontal="center" vertical="center"/>
    </xf>
    <xf numFmtId="43" fontId="12" fillId="0" borderId="21" xfId="4" applyFont="1" applyFill="1" applyBorder="1" applyAlignment="1">
      <alignment horizontal="center" vertical="center"/>
    </xf>
    <xf numFmtId="43" fontId="12" fillId="0" borderId="20" xfId="4" applyFont="1" applyFill="1" applyBorder="1" applyAlignment="1">
      <alignment vertical="center"/>
    </xf>
    <xf numFmtId="0" fontId="12" fillId="0" borderId="0" xfId="5" applyFont="1" applyAlignment="1">
      <alignment horizontal="left" vertical="center" wrapText="1"/>
    </xf>
    <xf numFmtId="0" fontId="12" fillId="0" borderId="19" xfId="20" applyFont="1" applyBorder="1" applyAlignment="1">
      <alignment vertical="center"/>
    </xf>
    <xf numFmtId="0" fontId="12" fillId="0" borderId="18" xfId="20" applyFont="1" applyBorder="1" applyAlignment="1">
      <alignment vertical="center"/>
    </xf>
    <xf numFmtId="0" fontId="12" fillId="0" borderId="18" xfId="20" applyFont="1" applyBorder="1" applyAlignment="1">
      <alignment horizontal="center" vertical="center"/>
    </xf>
    <xf numFmtId="43" fontId="11" fillId="0" borderId="17" xfId="4" applyFont="1" applyFill="1" applyBorder="1" applyAlignment="1">
      <alignment horizontal="right" vertical="center"/>
    </xf>
    <xf numFmtId="43" fontId="12" fillId="0" borderId="17" xfId="4" applyFont="1" applyFill="1" applyBorder="1" applyAlignment="1">
      <alignment vertical="center"/>
    </xf>
    <xf numFmtId="0" fontId="11" fillId="0" borderId="24" xfId="11" applyFont="1" applyBorder="1" applyAlignment="1">
      <alignment horizontal="center" vertical="top"/>
    </xf>
    <xf numFmtId="0" fontId="11" fillId="0" borderId="23" xfId="11" applyFont="1" applyBorder="1"/>
    <xf numFmtId="0" fontId="11" fillId="0" borderId="23" xfId="11" applyFont="1" applyBorder="1" applyAlignment="1">
      <alignment horizontal="center"/>
    </xf>
    <xf numFmtId="43" fontId="11" fillId="0" borderId="23" xfId="4" applyFont="1" applyFill="1" applyBorder="1" applyAlignment="1">
      <alignment horizontal="right"/>
    </xf>
    <xf numFmtId="43" fontId="12" fillId="0" borderId="0" xfId="4" applyFont="1" applyFill="1" applyAlignment="1">
      <alignment horizontal="center"/>
    </xf>
    <xf numFmtId="3" fontId="12" fillId="0" borderId="0" xfId="5" applyNumberFormat="1" applyFont="1" applyAlignment="1">
      <alignment horizontal="center"/>
    </xf>
    <xf numFmtId="43" fontId="12" fillId="0" borderId="0" xfId="4" applyFont="1" applyFill="1" applyBorder="1" applyAlignment="1">
      <alignment horizontal="left" vertical="center"/>
    </xf>
    <xf numFmtId="43" fontId="12" fillId="0" borderId="0" xfId="4" applyFont="1" applyFill="1" applyBorder="1" applyAlignment="1" applyProtection="1">
      <alignment horizontal="center"/>
      <protection locked="0"/>
    </xf>
    <xf numFmtId="4" fontId="11" fillId="0" borderId="19" xfId="13" applyNumberFormat="1" applyFont="1" applyBorder="1" applyAlignment="1">
      <alignment horizontal="center"/>
    </xf>
    <xf numFmtId="4" fontId="11" fillId="0" borderId="18" xfId="13" applyNumberFormat="1" applyFont="1" applyBorder="1" applyAlignment="1">
      <alignment horizontal="left"/>
    </xf>
    <xf numFmtId="4" fontId="11" fillId="0" borderId="18" xfId="13" applyNumberFormat="1" applyFont="1" applyBorder="1" applyAlignment="1">
      <alignment horizontal="center"/>
    </xf>
    <xf numFmtId="43" fontId="11" fillId="0" borderId="17" xfId="4" applyFont="1" applyFill="1" applyBorder="1" applyAlignment="1" applyProtection="1">
      <alignment horizontal="center"/>
      <protection locked="0"/>
    </xf>
    <xf numFmtId="4" fontId="11" fillId="0" borderId="19" xfId="5" applyNumberFormat="1" applyFont="1" applyBorder="1" applyAlignment="1">
      <alignment horizontal="center"/>
    </xf>
    <xf numFmtId="4" fontId="14" fillId="0" borderId="18" xfId="5" applyNumberFormat="1" applyFont="1" applyBorder="1" applyAlignment="1">
      <alignment horizontal="left" vertical="center"/>
    </xf>
    <xf numFmtId="4" fontId="12" fillId="0" borderId="18" xfId="5" applyNumberFormat="1" applyFont="1" applyBorder="1" applyAlignment="1">
      <alignment horizontal="center" vertical="center"/>
    </xf>
    <xf numFmtId="3" fontId="12" fillId="0" borderId="18" xfId="5" applyNumberFormat="1" applyFont="1" applyBorder="1" applyAlignment="1" applyProtection="1">
      <alignment horizontal="center" vertical="center"/>
      <protection locked="0"/>
    </xf>
    <xf numFmtId="43" fontId="12" fillId="0" borderId="18" xfId="4" applyFont="1" applyFill="1" applyBorder="1" applyAlignment="1" applyProtection="1">
      <alignment horizontal="center" vertical="center"/>
      <protection locked="0"/>
    </xf>
    <xf numFmtId="43" fontId="12" fillId="0" borderId="17" xfId="4" applyFont="1" applyFill="1" applyBorder="1" applyAlignment="1" applyProtection="1">
      <alignment horizontal="center" vertical="center"/>
      <protection locked="0"/>
    </xf>
    <xf numFmtId="4" fontId="11" fillId="0" borderId="19" xfId="1" applyNumberFormat="1" applyFont="1" applyBorder="1" applyAlignment="1">
      <alignment horizontal="center"/>
    </xf>
    <xf numFmtId="4" fontId="11" fillId="0" borderId="18" xfId="1" applyNumberFormat="1" applyFont="1" applyBorder="1">
      <alignment vertical="center"/>
    </xf>
    <xf numFmtId="4" fontId="11" fillId="0" borderId="18" xfId="1" applyNumberFormat="1" applyFont="1" applyBorder="1" applyAlignment="1">
      <alignment horizontal="center" vertical="center"/>
    </xf>
    <xf numFmtId="3" fontId="11" fillId="0" borderId="18" xfId="1" applyNumberFormat="1" applyFont="1" applyBorder="1" applyAlignment="1">
      <alignment horizontal="center" vertical="center"/>
    </xf>
    <xf numFmtId="43" fontId="11" fillId="0" borderId="17" xfId="4" applyFont="1" applyFill="1" applyBorder="1" applyAlignment="1">
      <alignment horizontal="center" vertical="center"/>
    </xf>
    <xf numFmtId="4" fontId="12" fillId="0" borderId="19" xfId="1" applyNumberFormat="1" applyFont="1" applyBorder="1" applyAlignment="1">
      <alignment horizontal="center"/>
    </xf>
    <xf numFmtId="4" fontId="12" fillId="0" borderId="18" xfId="1" applyNumberFormat="1" applyFont="1" applyBorder="1" applyAlignment="1">
      <alignment horizontal="left" vertical="center" wrapText="1"/>
    </xf>
    <xf numFmtId="4" fontId="12" fillId="0" borderId="18" xfId="1" applyNumberFormat="1" applyFont="1" applyBorder="1" applyAlignment="1">
      <alignment horizontal="center" vertical="center"/>
    </xf>
    <xf numFmtId="4" fontId="23" fillId="0" borderId="18" xfId="1" applyNumberFormat="1" applyFont="1" applyBorder="1" applyAlignment="1">
      <alignment horizontal="left" vertical="center" wrapText="1"/>
    </xf>
    <xf numFmtId="4" fontId="11" fillId="0" borderId="18" xfId="1" applyNumberFormat="1" applyFont="1" applyBorder="1" applyAlignment="1">
      <alignment horizontal="left" vertical="center" wrapText="1"/>
    </xf>
    <xf numFmtId="4" fontId="12" fillId="0" borderId="18" xfId="1" applyNumberFormat="1" applyFont="1" applyBorder="1" applyAlignment="1">
      <alignment vertical="center" wrapText="1"/>
    </xf>
    <xf numFmtId="49" fontId="12" fillId="0" borderId="19" xfId="5" applyNumberFormat="1" applyFont="1" applyBorder="1" applyAlignment="1">
      <alignment horizontal="center"/>
    </xf>
    <xf numFmtId="4" fontId="14" fillId="0" borderId="18" xfId="1" applyNumberFormat="1" applyFont="1" applyBorder="1" applyAlignment="1">
      <alignment horizontal="left" vertical="center"/>
    </xf>
    <xf numFmtId="0" fontId="11" fillId="0" borderId="18" xfId="1" applyFont="1" applyBorder="1" applyAlignment="1">
      <alignment wrapText="1"/>
    </xf>
    <xf numFmtId="4" fontId="11" fillId="0" borderId="18" xfId="1" applyNumberFormat="1" applyFont="1" applyBorder="1" applyAlignment="1">
      <alignment horizontal="left" wrapText="1"/>
    </xf>
    <xf numFmtId="4" fontId="14" fillId="0" borderId="18" xfId="1" applyNumberFormat="1" applyFont="1" applyBorder="1" applyAlignment="1">
      <alignment horizontal="left" vertical="center" wrapText="1"/>
    </xf>
    <xf numFmtId="4" fontId="13" fillId="0" borderId="18" xfId="1" applyNumberFormat="1" applyFont="1" applyBorder="1" applyAlignment="1">
      <alignment horizontal="left" vertical="center" wrapText="1"/>
    </xf>
    <xf numFmtId="0" fontId="11" fillId="0" borderId="0" xfId="1" applyFont="1" applyAlignment="1"/>
    <xf numFmtId="0" fontId="12" fillId="0" borderId="19" xfId="1" applyFont="1" applyBorder="1" applyAlignment="1">
      <alignment horizontal="center"/>
    </xf>
    <xf numFmtId="0" fontId="12" fillId="0" borderId="19" xfId="13" applyFont="1" applyBorder="1" applyAlignment="1">
      <alignment horizontal="center"/>
    </xf>
    <xf numFmtId="3" fontId="12" fillId="0" borderId="18" xfId="13" applyNumberFormat="1" applyFont="1" applyBorder="1" applyAlignment="1" applyProtection="1">
      <alignment horizontal="center"/>
      <protection locked="0"/>
    </xf>
    <xf numFmtId="4" fontId="11" fillId="0" borderId="18" xfId="1" applyNumberFormat="1" applyFont="1" applyBorder="1" applyAlignment="1">
      <alignment vertical="top" wrapText="1"/>
    </xf>
    <xf numFmtId="43" fontId="11" fillId="0" borderId="17" xfId="4" applyFont="1" applyFill="1" applyBorder="1" applyAlignment="1">
      <alignment wrapText="1"/>
    </xf>
    <xf numFmtId="3" fontId="12" fillId="0" borderId="18" xfId="5" applyNumberFormat="1" applyFont="1" applyBorder="1" applyAlignment="1">
      <alignment horizontal="center" vertical="top"/>
    </xf>
    <xf numFmtId="4" fontId="12" fillId="0" borderId="18" xfId="5" applyNumberFormat="1" applyFont="1" applyBorder="1" applyAlignment="1">
      <alignment horizontal="left" vertical="center" wrapText="1"/>
    </xf>
    <xf numFmtId="3" fontId="12" fillId="0" borderId="18" xfId="17" applyNumberFormat="1" applyFont="1" applyFill="1" applyBorder="1" applyAlignment="1">
      <alignment horizontal="center" vertical="center"/>
    </xf>
    <xf numFmtId="4" fontId="12" fillId="0" borderId="18" xfId="1" applyNumberFormat="1" applyFont="1" applyBorder="1" applyAlignment="1">
      <alignment horizontal="left" vertical="center"/>
    </xf>
    <xf numFmtId="4" fontId="11" fillId="0" borderId="18" xfId="5" applyNumberFormat="1" applyFont="1" applyBorder="1" applyAlignment="1">
      <alignment horizontal="left" vertical="top" wrapText="1"/>
    </xf>
    <xf numFmtId="4" fontId="12" fillId="0" borderId="19" xfId="5" applyNumberFormat="1" applyFont="1" applyBorder="1" applyAlignment="1">
      <alignment horizontal="center"/>
    </xf>
    <xf numFmtId="4" fontId="12" fillId="0" borderId="18" xfId="12" applyNumberFormat="1" applyFont="1" applyFill="1" applyBorder="1" applyAlignment="1">
      <alignment horizontal="center" vertical="center"/>
    </xf>
    <xf numFmtId="4" fontId="13" fillId="0" borderId="18" xfId="1" applyNumberFormat="1" applyFont="1" applyBorder="1" applyAlignment="1">
      <alignment horizontal="left" vertical="center"/>
    </xf>
    <xf numFmtId="0" fontId="12" fillId="0" borderId="19" xfId="0" applyFont="1" applyBorder="1" applyAlignment="1">
      <alignment vertical="justify"/>
    </xf>
    <xf numFmtId="0" fontId="11" fillId="0" borderId="18" xfId="0" applyFont="1" applyBorder="1" applyAlignment="1">
      <alignment vertical="justify"/>
    </xf>
    <xf numFmtId="0" fontId="12" fillId="0" borderId="18" xfId="0" applyFont="1" applyBorder="1" applyAlignment="1">
      <alignment horizontal="center" vertical="justify"/>
    </xf>
    <xf numFmtId="3" fontId="12" fillId="0" borderId="18" xfId="0" applyNumberFormat="1" applyFont="1" applyBorder="1" applyAlignment="1">
      <alignment horizontal="center" vertical="justify"/>
    </xf>
    <xf numFmtId="4" fontId="12" fillId="0" borderId="19" xfId="1" applyNumberFormat="1" applyFont="1" applyBorder="1" applyAlignment="1">
      <alignment horizontal="center" vertical="center"/>
    </xf>
    <xf numFmtId="0" fontId="12" fillId="0" borderId="41" xfId="0" applyFont="1" applyBorder="1" applyAlignment="1">
      <alignment horizontal="left" vertical="justify" wrapText="1"/>
    </xf>
    <xf numFmtId="0" fontId="12" fillId="0" borderId="0" xfId="0" applyFont="1" applyAlignment="1">
      <alignment horizontal="right" vertical="center"/>
    </xf>
    <xf numFmtId="0" fontId="12" fillId="0" borderId="19" xfId="0" applyFont="1" applyBorder="1" applyAlignment="1">
      <alignment vertical="center"/>
    </xf>
    <xf numFmtId="3" fontId="12" fillId="0" borderId="18" xfId="0" applyNumberFormat="1" applyFont="1" applyBorder="1" applyAlignment="1">
      <alignment horizontal="right" vertical="center"/>
    </xf>
    <xf numFmtId="0" fontId="11" fillId="0" borderId="19" xfId="0" applyFont="1" applyBorder="1" applyAlignment="1">
      <alignment horizontal="left" vertical="center"/>
    </xf>
    <xf numFmtId="0" fontId="11" fillId="0" borderId="41" xfId="0" applyFont="1" applyBorder="1" applyAlignment="1">
      <alignment horizontal="center"/>
    </xf>
    <xf numFmtId="0" fontId="11" fillId="0" borderId="18" xfId="0" applyFont="1" applyBorder="1" applyAlignment="1">
      <alignment horizontal="center"/>
    </xf>
    <xf numFmtId="0" fontId="11" fillId="0" borderId="41" xfId="0" applyFont="1" applyBorder="1" applyAlignment="1">
      <alignment vertical="justify"/>
    </xf>
    <xf numFmtId="4" fontId="13" fillId="0" borderId="18" xfId="5" applyNumberFormat="1" applyFont="1" applyBorder="1" applyAlignment="1">
      <alignment horizontal="left" vertical="top"/>
    </xf>
    <xf numFmtId="4" fontId="14" fillId="0" borderId="18" xfId="5" applyNumberFormat="1" applyFont="1" applyBorder="1" applyAlignment="1">
      <alignment horizontal="left" vertical="top" wrapText="1"/>
    </xf>
    <xf numFmtId="4" fontId="12" fillId="0" borderId="18" xfId="12" applyNumberFormat="1" applyFont="1" applyFill="1" applyBorder="1" applyAlignment="1">
      <alignment horizontal="right" vertical="top"/>
    </xf>
    <xf numFmtId="4" fontId="12" fillId="0" borderId="18" xfId="5" applyNumberFormat="1" applyFont="1" applyBorder="1" applyAlignment="1">
      <alignment horizontal="left" wrapText="1"/>
    </xf>
    <xf numFmtId="4" fontId="12" fillId="0" borderId="18" xfId="5" applyNumberFormat="1" applyFont="1" applyBorder="1" applyAlignment="1">
      <alignment horizontal="center"/>
    </xf>
    <xf numFmtId="4" fontId="14" fillId="0" borderId="18" xfId="5" applyNumberFormat="1" applyFont="1" applyBorder="1" applyAlignment="1">
      <alignment horizontal="left" wrapText="1"/>
    </xf>
    <xf numFmtId="4" fontId="13" fillId="0" borderId="18" xfId="5" applyNumberFormat="1" applyFont="1" applyBorder="1" applyAlignment="1">
      <alignment horizontal="left" wrapText="1"/>
    </xf>
    <xf numFmtId="4" fontId="12" fillId="0" borderId="19" xfId="1" applyNumberFormat="1" applyFont="1" applyBorder="1" applyAlignment="1">
      <alignment horizontal="center" wrapText="1"/>
    </xf>
    <xf numFmtId="0" fontId="14" fillId="0" borderId="18" xfId="5" applyFont="1" applyBorder="1" applyAlignment="1">
      <alignment vertical="center" wrapText="1"/>
    </xf>
    <xf numFmtId="0" fontId="11" fillId="0" borderId="19" xfId="5" applyFont="1" applyBorder="1" applyAlignment="1">
      <alignment horizontal="center" vertical="center"/>
    </xf>
    <xf numFmtId="0" fontId="11" fillId="0" borderId="18" xfId="5" applyFont="1" applyBorder="1" applyAlignment="1">
      <alignment horizontal="center" vertical="center"/>
    </xf>
    <xf numFmtId="3" fontId="11" fillId="0" borderId="18" xfId="12" applyNumberFormat="1" applyFont="1" applyFill="1" applyBorder="1" applyAlignment="1">
      <alignment horizontal="center" vertical="center"/>
    </xf>
    <xf numFmtId="0" fontId="12" fillId="0" borderId="39" xfId="5" applyFont="1" applyBorder="1" applyAlignment="1">
      <alignment horizontal="center" vertical="center"/>
    </xf>
    <xf numFmtId="0" fontId="12" fillId="0" borderId="25" xfId="5" applyFont="1" applyBorder="1" applyAlignment="1">
      <alignment horizontal="left" vertical="center" wrapText="1"/>
    </xf>
    <xf numFmtId="0" fontId="12" fillId="0" borderId="25" xfId="5" applyFont="1" applyBorder="1" applyAlignment="1">
      <alignment horizontal="center" vertical="center"/>
    </xf>
    <xf numFmtId="3" fontId="12" fillId="0" borderId="25" xfId="12" applyNumberFormat="1" applyFont="1" applyFill="1" applyBorder="1" applyAlignment="1">
      <alignment horizontal="center" vertical="center"/>
    </xf>
    <xf numFmtId="43" fontId="12" fillId="0" borderId="25" xfId="4" applyFont="1" applyFill="1" applyBorder="1" applyAlignment="1">
      <alignment horizontal="center" vertical="center"/>
    </xf>
    <xf numFmtId="43" fontId="12" fillId="0" borderId="38" xfId="4" applyFont="1" applyFill="1" applyBorder="1" applyAlignment="1">
      <alignment horizontal="right" vertical="center"/>
    </xf>
    <xf numFmtId="43" fontId="12" fillId="0" borderId="0" xfId="4" applyFont="1" applyFill="1" applyAlignment="1">
      <alignment horizontal="left" vertical="center"/>
    </xf>
    <xf numFmtId="43" fontId="12" fillId="0" borderId="0" xfId="4" applyFont="1" applyFill="1" applyAlignment="1">
      <alignment horizontal="center" vertical="center"/>
    </xf>
    <xf numFmtId="0" fontId="12" fillId="0" borderId="0" xfId="5" applyFont="1" applyAlignment="1">
      <alignment horizontal="right" vertical="center"/>
    </xf>
    <xf numFmtId="0" fontId="11" fillId="0" borderId="0" xfId="5" applyFont="1" applyAlignment="1">
      <alignment horizontal="center"/>
    </xf>
    <xf numFmtId="0" fontId="11" fillId="0" borderId="63" xfId="1" applyFont="1" applyBorder="1" applyAlignment="1">
      <alignment horizontal="center" vertical="center"/>
    </xf>
    <xf numFmtId="0" fontId="11" fillId="0" borderId="62" xfId="1" applyFont="1" applyBorder="1" applyAlignment="1">
      <alignment horizontal="left" vertical="center" wrapText="1"/>
    </xf>
    <xf numFmtId="0" fontId="12" fillId="0" borderId="62" xfId="1" applyFont="1" applyBorder="1" applyAlignment="1">
      <alignment horizontal="center" vertical="center"/>
    </xf>
    <xf numFmtId="0" fontId="12" fillId="0" borderId="61" xfId="1" applyFont="1" applyBorder="1" applyAlignment="1">
      <alignment horizontal="right" vertical="center"/>
    </xf>
    <xf numFmtId="0" fontId="11" fillId="0" borderId="60" xfId="1" applyFont="1" applyBorder="1" applyAlignment="1">
      <alignment horizontal="center" vertical="center"/>
    </xf>
    <xf numFmtId="0" fontId="12" fillId="0" borderId="59" xfId="1" applyFont="1" applyBorder="1" applyAlignment="1">
      <alignment horizontal="right" vertical="center"/>
    </xf>
    <xf numFmtId="0" fontId="12" fillId="0" borderId="55" xfId="1" applyFont="1" applyBorder="1" applyAlignment="1">
      <alignment horizontal="left" vertical="center" wrapText="1"/>
    </xf>
    <xf numFmtId="3" fontId="12" fillId="0" borderId="55" xfId="1" applyNumberFormat="1" applyFont="1" applyBorder="1" applyAlignment="1">
      <alignment horizontal="center" vertical="center"/>
    </xf>
    <xf numFmtId="0" fontId="12" fillId="0" borderId="57" xfId="1" applyFont="1" applyBorder="1" applyAlignment="1">
      <alignment horizontal="center" vertical="center"/>
    </xf>
    <xf numFmtId="1" fontId="12" fillId="0" borderId="55" xfId="1" applyNumberFormat="1" applyFont="1" applyBorder="1" applyAlignment="1">
      <alignment horizontal="center" vertical="center"/>
    </xf>
    <xf numFmtId="1" fontId="12" fillId="0" borderId="55" xfId="1" applyNumberFormat="1" applyFont="1" applyBorder="1" applyAlignment="1" applyProtection="1">
      <alignment horizontal="center" vertical="center"/>
      <protection locked="0"/>
    </xf>
    <xf numFmtId="0" fontId="12" fillId="0" borderId="60" xfId="23" applyFont="1" applyBorder="1" applyAlignment="1">
      <alignment horizontal="center" vertical="center"/>
    </xf>
    <xf numFmtId="0" fontId="12" fillId="0" borderId="55" xfId="1" applyFont="1" applyBorder="1" applyAlignment="1">
      <alignment vertical="center" wrapText="1"/>
    </xf>
    <xf numFmtId="0" fontId="12" fillId="0" borderId="55" xfId="23" applyFont="1" applyBorder="1" applyAlignment="1">
      <alignment horizontal="center" vertical="center"/>
    </xf>
    <xf numFmtId="3" fontId="12" fillId="0" borderId="55" xfId="23" applyNumberFormat="1" applyFont="1" applyBorder="1" applyAlignment="1">
      <alignment horizontal="center" vertical="center"/>
    </xf>
    <xf numFmtId="0" fontId="12" fillId="0" borderId="56" xfId="23" applyFont="1" applyBorder="1" applyAlignment="1">
      <alignment horizontal="center" vertical="center"/>
    </xf>
    <xf numFmtId="0" fontId="12" fillId="0" borderId="54" xfId="1" applyFont="1" applyBorder="1" applyAlignment="1">
      <alignment vertical="center" wrapText="1"/>
    </xf>
    <xf numFmtId="0" fontId="12" fillId="0" borderId="54" xfId="23" applyFont="1" applyBorder="1" applyAlignment="1">
      <alignment horizontal="center" vertical="center"/>
    </xf>
    <xf numFmtId="3" fontId="12" fillId="0" borderId="54" xfId="23" applyNumberFormat="1" applyFont="1" applyBorder="1" applyAlignment="1">
      <alignment horizontal="center" vertical="center"/>
    </xf>
    <xf numFmtId="0" fontId="12" fillId="0" borderId="52" xfId="23" applyFont="1" applyBorder="1" applyAlignment="1">
      <alignment horizontal="center" vertical="center"/>
    </xf>
    <xf numFmtId="0" fontId="12" fillId="0" borderId="51" xfId="1" applyFont="1" applyBorder="1" applyAlignment="1">
      <alignment vertical="center" wrapText="1"/>
    </xf>
    <xf numFmtId="0" fontId="12" fillId="0" borderId="51" xfId="23" applyFont="1" applyBorder="1" applyAlignment="1">
      <alignment horizontal="center" vertical="center"/>
    </xf>
    <xf numFmtId="3" fontId="12" fillId="0" borderId="51" xfId="23" applyNumberFormat="1" applyFont="1" applyBorder="1" applyAlignment="1">
      <alignment horizontal="center" vertical="center"/>
    </xf>
    <xf numFmtId="3" fontId="12" fillId="0" borderId="50" xfId="23" applyNumberFormat="1" applyFont="1" applyBorder="1" applyAlignment="1">
      <alignment horizontal="right" vertical="center"/>
    </xf>
    <xf numFmtId="0" fontId="11" fillId="0" borderId="0" xfId="5" applyFont="1"/>
    <xf numFmtId="0" fontId="12" fillId="0" borderId="0" xfId="1" applyFont="1" applyAlignment="1">
      <alignment horizontal="left" vertical="center"/>
    </xf>
    <xf numFmtId="0" fontId="12" fillId="0" borderId="78" xfId="1" applyFont="1" applyBorder="1" applyAlignment="1">
      <alignment horizontal="center" vertical="center"/>
    </xf>
    <xf numFmtId="0" fontId="11" fillId="0" borderId="77" xfId="1" applyFont="1" applyBorder="1" applyAlignment="1">
      <alignment horizontal="left" vertical="center" wrapText="1"/>
    </xf>
    <xf numFmtId="0" fontId="12" fillId="0" borderId="77" xfId="1" applyFont="1" applyBorder="1" applyAlignment="1">
      <alignment horizontal="center" vertical="center"/>
    </xf>
    <xf numFmtId="0" fontId="12" fillId="0" borderId="73" xfId="1" applyFont="1" applyBorder="1" applyAlignment="1">
      <alignment horizontal="center" vertical="center"/>
    </xf>
    <xf numFmtId="0" fontId="12" fillId="0" borderId="33" xfId="1" applyFont="1" applyBorder="1" applyAlignment="1">
      <alignment horizontal="center" vertical="center"/>
    </xf>
    <xf numFmtId="3" fontId="12" fillId="0" borderId="33" xfId="1" applyNumberFormat="1" applyFont="1" applyBorder="1" applyAlignment="1">
      <alignment horizontal="center" vertical="center"/>
    </xf>
    <xf numFmtId="0" fontId="13" fillId="0" borderId="33" xfId="14" applyFont="1" applyBorder="1" applyAlignment="1">
      <alignment vertical="center" wrapText="1"/>
    </xf>
    <xf numFmtId="0" fontId="12" fillId="0" borderId="33" xfId="1" applyFont="1" applyBorder="1" applyAlignment="1">
      <alignment horizontal="left" vertical="center" wrapText="1"/>
    </xf>
    <xf numFmtId="0" fontId="12" fillId="0" borderId="33" xfId="1" applyFont="1" applyBorder="1" applyAlignment="1">
      <alignment vertical="center" wrapText="1"/>
    </xf>
    <xf numFmtId="3" fontId="12" fillId="0" borderId="71" xfId="1" applyNumberFormat="1" applyFont="1" applyBorder="1" applyAlignment="1">
      <alignment horizontal="center" vertical="center"/>
    </xf>
    <xf numFmtId="0" fontId="12" fillId="0" borderId="70" xfId="23" applyFont="1" applyBorder="1">
      <alignment vertical="center"/>
    </xf>
    <xf numFmtId="0" fontId="12" fillId="0" borderId="70" xfId="23" applyFont="1" applyBorder="1" applyAlignment="1">
      <alignment horizontal="center" vertical="center"/>
    </xf>
    <xf numFmtId="3" fontId="12" fillId="0" borderId="70" xfId="23" applyNumberFormat="1" applyFont="1" applyBorder="1" applyAlignment="1">
      <alignment horizontal="center" vertical="center"/>
    </xf>
    <xf numFmtId="0" fontId="12" fillId="0" borderId="0" xfId="23" applyFont="1">
      <alignment vertical="center"/>
    </xf>
    <xf numFmtId="0" fontId="12" fillId="0" borderId="0" xfId="23" applyFont="1" applyAlignment="1">
      <alignment horizontal="center" vertical="center"/>
    </xf>
    <xf numFmtId="3" fontId="12" fillId="0" borderId="0" xfId="23" applyNumberFormat="1" applyFont="1" applyAlignment="1">
      <alignment horizontal="center" vertical="center"/>
    </xf>
    <xf numFmtId="0" fontId="12" fillId="0" borderId="71" xfId="1" applyFont="1" applyBorder="1" applyAlignment="1">
      <alignment vertical="center" wrapText="1"/>
    </xf>
    <xf numFmtId="0" fontId="12" fillId="0" borderId="0" xfId="1" applyFont="1" applyAlignment="1">
      <alignment horizontal="center" vertical="center" wrapText="1"/>
    </xf>
    <xf numFmtId="0" fontId="12" fillId="0" borderId="55" xfId="1" applyFont="1" applyBorder="1" applyAlignment="1">
      <alignment horizontal="center" vertical="center" wrapText="1"/>
    </xf>
    <xf numFmtId="0" fontId="12" fillId="0" borderId="52" xfId="1" applyFont="1" applyBorder="1" applyAlignment="1">
      <alignment horizontal="center" vertical="center"/>
    </xf>
    <xf numFmtId="0" fontId="12" fillId="0" borderId="51" xfId="1" applyFont="1" applyBorder="1" applyAlignment="1">
      <alignment horizontal="center" vertical="center"/>
    </xf>
    <xf numFmtId="0" fontId="11" fillId="0" borderId="49" xfId="23" applyFont="1" applyBorder="1">
      <alignment vertical="center"/>
    </xf>
    <xf numFmtId="0" fontId="12" fillId="0" borderId="55" xfId="24" applyFont="1" applyBorder="1" applyAlignment="1">
      <alignment vertical="center" wrapText="1"/>
    </xf>
    <xf numFmtId="0" fontId="12" fillId="0" borderId="51" xfId="24" applyFont="1" applyBorder="1" applyAlignment="1">
      <alignment vertical="center" wrapText="1"/>
    </xf>
    <xf numFmtId="0" fontId="11" fillId="0" borderId="9" xfId="5" applyFont="1" applyBorder="1" applyAlignment="1">
      <alignment horizontal="center" vertical="center" wrapText="1"/>
    </xf>
    <xf numFmtId="3" fontId="11" fillId="0" borderId="95" xfId="5" applyNumberFormat="1" applyFont="1" applyBorder="1" applyAlignment="1">
      <alignment horizontal="center" vertical="center"/>
    </xf>
    <xf numFmtId="0" fontId="12" fillId="0" borderId="63" xfId="1" applyFont="1" applyBorder="1" applyAlignment="1">
      <alignment horizontal="center" vertical="center"/>
    </xf>
    <xf numFmtId="0" fontId="14" fillId="0" borderId="55" xfId="1" applyFont="1" applyBorder="1" applyAlignment="1">
      <alignment horizontal="left" vertical="center" wrapText="1"/>
    </xf>
    <xf numFmtId="0" fontId="12" fillId="0" borderId="51" xfId="1" applyFont="1" applyBorder="1" applyAlignment="1">
      <alignment horizontal="left" vertical="center" wrapText="1"/>
    </xf>
    <xf numFmtId="49" fontId="12" fillId="0" borderId="86" xfId="5" applyNumberFormat="1" applyFont="1" applyBorder="1" applyAlignment="1">
      <alignment horizontal="center" vertical="top"/>
    </xf>
    <xf numFmtId="0" fontId="12" fillId="0" borderId="79" xfId="5" applyFont="1" applyBorder="1" applyAlignment="1">
      <alignment horizontal="left" vertical="top" wrapText="1"/>
    </xf>
    <xf numFmtId="0" fontId="12" fillId="0" borderId="79" xfId="5" applyFont="1" applyBorder="1" applyAlignment="1">
      <alignment horizontal="center" vertical="top"/>
    </xf>
    <xf numFmtId="49" fontId="11" fillId="0" borderId="85" xfId="5" applyNumberFormat="1" applyFont="1" applyBorder="1" applyAlignment="1">
      <alignment horizontal="center" vertical="top"/>
    </xf>
    <xf numFmtId="0" fontId="11" fillId="0" borderId="0" xfId="5" applyFont="1" applyAlignment="1">
      <alignment horizontal="left" vertical="top" wrapText="1"/>
    </xf>
    <xf numFmtId="0" fontId="11" fillId="0" borderId="0" xfId="5" applyFont="1" applyAlignment="1">
      <alignment horizontal="center" vertical="top"/>
    </xf>
    <xf numFmtId="49" fontId="12" fillId="0" borderId="83" xfId="5" applyNumberFormat="1" applyFont="1" applyBorder="1" applyAlignment="1">
      <alignment horizontal="center" vertical="top"/>
    </xf>
    <xf numFmtId="0" fontId="12" fillId="0" borderId="82" xfId="5" applyFont="1" applyBorder="1" applyAlignment="1">
      <alignment horizontal="left" vertical="top" wrapText="1"/>
    </xf>
    <xf numFmtId="0" fontId="12" fillId="0" borderId="82" xfId="5" applyFont="1" applyBorder="1" applyAlignment="1">
      <alignment horizontal="center" vertical="top"/>
    </xf>
    <xf numFmtId="0" fontId="12" fillId="0" borderId="62" xfId="1" applyFont="1" applyBorder="1" applyAlignment="1">
      <alignment horizontal="left" vertical="center" wrapText="1"/>
    </xf>
    <xf numFmtId="3" fontId="12" fillId="0" borderId="51" xfId="1" applyNumberFormat="1" applyFont="1" applyBorder="1" applyAlignment="1">
      <alignment horizontal="center" vertical="center"/>
    </xf>
    <xf numFmtId="49" fontId="12" fillId="0" borderId="94" xfId="5" applyNumberFormat="1" applyFont="1" applyBorder="1" applyAlignment="1">
      <alignment horizontal="center" vertical="top"/>
    </xf>
    <xf numFmtId="0" fontId="12" fillId="0" borderId="93" xfId="5" applyFont="1" applyBorder="1" applyAlignment="1">
      <alignment horizontal="left" vertical="top" wrapText="1"/>
    </xf>
    <xf numFmtId="0" fontId="12" fillId="0" borderId="93" xfId="5" applyFont="1" applyBorder="1" applyAlignment="1">
      <alignment horizontal="center" vertical="top"/>
    </xf>
    <xf numFmtId="3" fontId="12" fillId="0" borderId="93" xfId="12" applyNumberFormat="1" applyFont="1" applyFill="1" applyBorder="1" applyAlignment="1">
      <alignment horizontal="right" vertical="top"/>
    </xf>
    <xf numFmtId="49" fontId="11" fillId="0" borderId="75" xfId="5" applyNumberFormat="1" applyFont="1" applyBorder="1" applyAlignment="1">
      <alignment horizontal="center" vertical="top"/>
    </xf>
    <xf numFmtId="0" fontId="11" fillId="0" borderId="74" xfId="5" applyFont="1" applyBorder="1" applyAlignment="1">
      <alignment horizontal="left" vertical="top" wrapText="1"/>
    </xf>
    <xf numFmtId="0" fontId="11" fillId="0" borderId="74" xfId="5" applyFont="1" applyBorder="1" applyAlignment="1">
      <alignment horizontal="center" vertical="top"/>
    </xf>
    <xf numFmtId="3" fontId="11" fillId="0" borderId="74" xfId="12" applyNumberFormat="1" applyFont="1" applyFill="1" applyBorder="1" applyAlignment="1">
      <alignment horizontal="right" vertical="top"/>
    </xf>
    <xf numFmtId="49" fontId="12" fillId="0" borderId="92" xfId="5" applyNumberFormat="1" applyFont="1" applyBorder="1" applyAlignment="1">
      <alignment horizontal="center" vertical="top"/>
    </xf>
    <xf numFmtId="0" fontId="12" fillId="0" borderId="91" xfId="5" applyFont="1" applyBorder="1" applyAlignment="1">
      <alignment horizontal="left" vertical="top" wrapText="1"/>
    </xf>
    <xf numFmtId="0" fontId="12" fillId="0" borderId="91" xfId="5" applyFont="1" applyBorder="1" applyAlignment="1">
      <alignment horizontal="center" vertical="top"/>
    </xf>
    <xf numFmtId="3" fontId="12" fillId="0" borderId="91" xfId="12" applyNumberFormat="1" applyFont="1" applyFill="1" applyBorder="1" applyAlignment="1">
      <alignment horizontal="right" vertical="top"/>
    </xf>
    <xf numFmtId="3" fontId="12" fillId="0" borderId="62" xfId="1" applyNumberFormat="1" applyFont="1" applyBorder="1" applyAlignment="1">
      <alignment horizontal="center" vertical="center"/>
    </xf>
    <xf numFmtId="0" fontId="12" fillId="0" borderId="89" xfId="23" applyFont="1" applyBorder="1" applyAlignment="1">
      <alignment horizontal="center" vertical="center"/>
    </xf>
    <xf numFmtId="0" fontId="12" fillId="0" borderId="87" xfId="23" applyFont="1" applyBorder="1" applyAlignment="1">
      <alignment horizontal="center" vertical="center"/>
    </xf>
    <xf numFmtId="0" fontId="12" fillId="0" borderId="90" xfId="23" applyFont="1" applyBorder="1" applyAlignment="1">
      <alignment horizontal="center" vertical="center"/>
    </xf>
    <xf numFmtId="0" fontId="12" fillId="0" borderId="62" xfId="23" applyFont="1" applyBorder="1" applyAlignment="1">
      <alignment horizontal="center" vertical="center"/>
    </xf>
    <xf numFmtId="3" fontId="12" fillId="0" borderId="62" xfId="23" applyNumberFormat="1" applyFont="1" applyBorder="1" applyAlignment="1">
      <alignment horizontal="center" vertical="center"/>
    </xf>
    <xf numFmtId="0" fontId="12" fillId="0" borderId="88" xfId="23" applyFont="1" applyBorder="1" applyAlignment="1">
      <alignment horizontal="center" vertical="center"/>
    </xf>
    <xf numFmtId="0" fontId="12" fillId="0" borderId="54" xfId="1" applyFont="1" applyBorder="1" applyAlignment="1">
      <alignment horizontal="left" vertical="center" wrapText="1"/>
    </xf>
    <xf numFmtId="3" fontId="12" fillId="0" borderId="55" xfId="0" applyNumberFormat="1" applyFont="1" applyBorder="1" applyAlignment="1">
      <alignment horizontal="center" vertical="center"/>
    </xf>
    <xf numFmtId="3" fontId="12" fillId="0" borderId="0" xfId="5" applyNumberFormat="1" applyFont="1" applyAlignment="1">
      <alignment horizontal="left"/>
    </xf>
    <xf numFmtId="0" fontId="12" fillId="0" borderId="63" xfId="5" applyFont="1" applyBorder="1" applyAlignment="1">
      <alignment horizontal="center" vertical="center"/>
    </xf>
    <xf numFmtId="0" fontId="12" fillId="0" borderId="62" xfId="5" applyFont="1" applyBorder="1" applyAlignment="1">
      <alignment horizontal="left" vertical="center" wrapText="1"/>
    </xf>
    <xf numFmtId="0" fontId="12" fillId="0" borderId="62" xfId="5" applyFont="1" applyBorder="1" applyAlignment="1">
      <alignment horizontal="center" vertical="center"/>
    </xf>
    <xf numFmtId="3" fontId="12" fillId="0" borderId="62" xfId="12" applyNumberFormat="1" applyFont="1" applyFill="1" applyBorder="1" applyAlignment="1">
      <alignment horizontal="center" vertical="center"/>
    </xf>
    <xf numFmtId="0" fontId="12" fillId="0" borderId="60" xfId="5" applyFont="1" applyBorder="1" applyAlignment="1">
      <alignment horizontal="center" vertical="center"/>
    </xf>
    <xf numFmtId="0" fontId="12" fillId="0" borderId="55" xfId="5" applyFont="1" applyBorder="1" applyAlignment="1">
      <alignment horizontal="left" vertical="center" wrapText="1"/>
    </xf>
    <xf numFmtId="0" fontId="12" fillId="0" borderId="55" xfId="1" applyFont="1" applyBorder="1" applyAlignment="1">
      <alignment horizontal="center" wrapText="1"/>
    </xf>
    <xf numFmtId="11" fontId="12" fillId="0" borderId="60" xfId="1" applyNumberFormat="1" applyFont="1" applyBorder="1" applyAlignment="1">
      <alignment horizontal="center" vertical="top" wrapText="1"/>
    </xf>
    <xf numFmtId="0" fontId="12" fillId="0" borderId="55" xfId="1" applyFont="1" applyBorder="1" applyAlignment="1">
      <alignment vertical="top" wrapText="1"/>
    </xf>
    <xf numFmtId="0" fontId="12" fillId="0" borderId="68" xfId="23" applyFont="1" applyBorder="1" applyAlignment="1">
      <alignment horizontal="center" vertical="center"/>
    </xf>
    <xf numFmtId="0" fontId="12" fillId="0" borderId="49" xfId="23" applyFont="1" applyBorder="1" applyAlignment="1">
      <alignment horizontal="center" vertical="center"/>
    </xf>
    <xf numFmtId="0" fontId="12" fillId="0" borderId="82" xfId="5" applyFont="1" applyBorder="1" applyAlignment="1">
      <alignment horizontal="center" vertical="center"/>
    </xf>
    <xf numFmtId="1" fontId="12" fillId="0" borderId="82" xfId="5" applyNumberFormat="1" applyFont="1" applyBorder="1" applyAlignment="1">
      <alignment horizontal="center" vertical="center"/>
    </xf>
    <xf numFmtId="4" fontId="11" fillId="0" borderId="66" xfId="13" applyNumberFormat="1" applyFont="1" applyBorder="1" applyAlignment="1" applyProtection="1">
      <alignment horizontal="center" vertical="top" wrapText="1"/>
      <protection locked="0"/>
    </xf>
    <xf numFmtId="9" fontId="12" fillId="0" borderId="0" xfId="5" applyNumberFormat="1" applyFont="1" applyAlignment="1">
      <alignment horizontal="left" vertical="center"/>
    </xf>
    <xf numFmtId="0" fontId="12" fillId="0" borderId="63" xfId="1" applyFont="1" applyBorder="1" applyAlignment="1">
      <alignment horizontal="center" vertical="top"/>
    </xf>
    <xf numFmtId="0" fontId="12" fillId="0" borderId="62" xfId="1" applyFont="1" applyBorder="1" applyAlignment="1">
      <alignment horizontal="left"/>
    </xf>
    <xf numFmtId="0" fontId="12" fillId="0" borderId="62" xfId="1" applyFont="1" applyBorder="1" applyAlignment="1">
      <alignment horizontal="center"/>
    </xf>
    <xf numFmtId="0" fontId="12" fillId="0" borderId="62" xfId="1" applyFont="1" applyBorder="1" applyAlignment="1">
      <alignment horizontal="justify"/>
    </xf>
    <xf numFmtId="0" fontId="12" fillId="0" borderId="81" xfId="1" applyFont="1" applyBorder="1" applyAlignment="1">
      <alignment horizontal="center" vertical="top"/>
    </xf>
    <xf numFmtId="0" fontId="12" fillId="0" borderId="80" xfId="1" applyFont="1" applyBorder="1" applyAlignment="1">
      <alignment horizontal="center"/>
    </xf>
    <xf numFmtId="0" fontId="12" fillId="0" borderId="80" xfId="1" applyFont="1" applyBorder="1" applyAlignment="1">
      <alignment horizontal="justify"/>
    </xf>
    <xf numFmtId="0" fontId="12" fillId="0" borderId="80" xfId="1" applyFont="1" applyBorder="1" applyAlignment="1">
      <alignment horizontal="left"/>
    </xf>
    <xf numFmtId="0" fontId="11" fillId="0" borderId="60" xfId="1" applyFont="1" applyBorder="1" applyAlignment="1">
      <alignment horizontal="center" vertical="top"/>
    </xf>
    <xf numFmtId="0" fontId="11" fillId="0" borderId="55" xfId="1" applyFont="1" applyBorder="1" applyAlignment="1">
      <alignment horizontal="left" vertical="top" wrapText="1"/>
    </xf>
    <xf numFmtId="0" fontId="12" fillId="0" borderId="60" xfId="1" applyFont="1" applyBorder="1" applyAlignment="1">
      <alignment horizontal="center" vertical="top"/>
    </xf>
    <xf numFmtId="0" fontId="12" fillId="0" borderId="55" xfId="1" applyFont="1" applyBorder="1" applyAlignment="1">
      <alignment horizontal="left" vertical="top" wrapText="1"/>
    </xf>
    <xf numFmtId="0" fontId="23" fillId="0" borderId="55" xfId="1" applyFont="1" applyBorder="1" applyAlignment="1">
      <alignment horizontal="left" vertical="top" wrapText="1"/>
    </xf>
    <xf numFmtId="0" fontId="13" fillId="0" borderId="55" xfId="1" applyFont="1" applyBorder="1" applyAlignment="1">
      <alignment horizontal="left" vertical="top" wrapText="1"/>
    </xf>
    <xf numFmtId="0" fontId="22" fillId="0" borderId="55" xfId="1" applyFont="1" applyBorder="1" applyAlignment="1">
      <alignment vertical="top" wrapText="1"/>
    </xf>
    <xf numFmtId="0" fontId="12" fillId="0" borderId="55" xfId="1" applyFont="1" applyBorder="1" applyAlignment="1">
      <alignment horizontal="center"/>
    </xf>
    <xf numFmtId="1" fontId="12" fillId="0" borderId="55" xfId="1" applyNumberFormat="1" applyFont="1" applyBorder="1" applyAlignment="1">
      <alignment horizontal="center"/>
    </xf>
    <xf numFmtId="11" fontId="12" fillId="0" borderId="60" xfId="1" applyNumberFormat="1" applyFont="1" applyBorder="1" applyAlignment="1">
      <alignment horizontal="center" vertical="top"/>
    </xf>
    <xf numFmtId="3" fontId="12" fillId="0" borderId="55" xfId="11" applyNumberFormat="1" applyFont="1" applyBorder="1" applyAlignment="1">
      <alignment horizontal="center" vertical="center" wrapText="1"/>
    </xf>
    <xf numFmtId="0" fontId="23" fillId="0" borderId="55" xfId="1" applyFont="1" applyBorder="1" applyAlignment="1">
      <alignment vertical="top" wrapText="1"/>
    </xf>
    <xf numFmtId="0" fontId="12" fillId="0" borderId="52" xfId="1" applyFont="1" applyBorder="1" applyAlignment="1">
      <alignment horizontal="center" vertical="top"/>
    </xf>
    <xf numFmtId="0" fontId="12" fillId="0" borderId="51" xfId="1" applyFont="1" applyBorder="1" applyAlignment="1">
      <alignment vertical="top" wrapText="1"/>
    </xf>
    <xf numFmtId="0" fontId="12" fillId="0" borderId="51" xfId="1" applyFont="1" applyBorder="1" applyAlignment="1">
      <alignment horizontal="center"/>
    </xf>
    <xf numFmtId="1" fontId="12" fillId="0" borderId="51" xfId="1" applyNumberFormat="1" applyFont="1" applyBorder="1" applyAlignment="1">
      <alignment horizontal="center"/>
    </xf>
    <xf numFmtId="0" fontId="12" fillId="0" borderId="86" xfId="1" applyFont="1" applyBorder="1" applyAlignment="1">
      <alignment horizontal="center" vertical="top"/>
    </xf>
    <xf numFmtId="0" fontId="12" fillId="0" borderId="103" xfId="1" applyFont="1" applyBorder="1" applyAlignment="1">
      <alignment horizontal="left" vertical="top" wrapText="1"/>
    </xf>
    <xf numFmtId="0" fontId="12" fillId="0" borderId="79" xfId="1" applyFont="1" applyBorder="1" applyAlignment="1">
      <alignment horizontal="center"/>
    </xf>
    <xf numFmtId="0" fontId="12" fillId="0" borderId="85" xfId="1" applyFont="1" applyBorder="1" applyAlignment="1">
      <alignment horizontal="left"/>
    </xf>
    <xf numFmtId="0" fontId="12" fillId="0" borderId="57" xfId="1" applyFont="1" applyBorder="1" applyAlignment="1">
      <alignment wrapText="1"/>
    </xf>
    <xf numFmtId="0" fontId="12" fillId="0" borderId="0" xfId="1" applyFont="1" applyAlignment="1">
      <alignment wrapText="1"/>
    </xf>
    <xf numFmtId="0" fontId="12" fillId="0" borderId="83" xfId="5" applyFont="1" applyBorder="1" applyAlignment="1">
      <alignment horizontal="center"/>
    </xf>
    <xf numFmtId="0" fontId="12" fillId="0" borderId="101" xfId="5" applyFont="1" applyBorder="1" applyAlignment="1">
      <alignment horizontal="left" wrapText="1"/>
    </xf>
    <xf numFmtId="0" fontId="12" fillId="0" borderId="82" xfId="5" applyFont="1" applyBorder="1" applyAlignment="1">
      <alignment horizontal="center"/>
    </xf>
    <xf numFmtId="0" fontId="14" fillId="0" borderId="55" xfId="1" applyFont="1" applyBorder="1" applyAlignment="1">
      <alignment vertical="top" wrapText="1"/>
    </xf>
    <xf numFmtId="0" fontId="11" fillId="0" borderId="55" xfId="1" applyFont="1" applyBorder="1" applyAlignment="1">
      <alignment vertical="top" wrapText="1"/>
    </xf>
    <xf numFmtId="0" fontId="22" fillId="0" borderId="55" xfId="5" applyFont="1" applyBorder="1" applyAlignment="1">
      <alignment horizontal="left" vertical="center" wrapText="1"/>
    </xf>
    <xf numFmtId="0" fontId="13" fillId="0" borderId="55" xfId="1" applyFont="1" applyBorder="1" applyAlignment="1">
      <alignment vertical="top" wrapText="1"/>
    </xf>
    <xf numFmtId="0" fontId="12" fillId="0" borderId="51" xfId="1" applyFont="1" applyBorder="1" applyAlignment="1">
      <alignment horizontal="left" vertical="top" wrapText="1"/>
    </xf>
    <xf numFmtId="0" fontId="12" fillId="0" borderId="55" xfId="1" applyFont="1" applyBorder="1" applyAlignment="1">
      <alignment vertical="top"/>
    </xf>
    <xf numFmtId="11" fontId="12" fillId="0" borderId="60" xfId="1" applyNumberFormat="1" applyFont="1" applyBorder="1" applyAlignment="1">
      <alignment horizontal="center" vertical="center"/>
    </xf>
    <xf numFmtId="0" fontId="12" fillId="0" borderId="51" xfId="1" applyFont="1" applyBorder="1" applyAlignment="1">
      <alignment vertical="top"/>
    </xf>
    <xf numFmtId="11" fontId="12" fillId="0" borderId="63" xfId="1" applyNumberFormat="1" applyFont="1" applyBorder="1" applyAlignment="1">
      <alignment horizontal="center" vertical="top" wrapText="1"/>
    </xf>
    <xf numFmtId="0" fontId="12" fillId="0" borderId="62" xfId="1" applyFont="1" applyBorder="1" applyAlignment="1">
      <alignment vertical="top" wrapText="1"/>
    </xf>
    <xf numFmtId="0" fontId="12" fillId="0" borderId="62" xfId="1" applyFont="1" applyBorder="1" applyAlignment="1">
      <alignment horizontal="center" wrapText="1"/>
    </xf>
    <xf numFmtId="0" fontId="12" fillId="0" borderId="55" xfId="5" applyFont="1" applyBorder="1" applyAlignment="1">
      <alignment horizontal="center" vertical="center"/>
    </xf>
    <xf numFmtId="3" fontId="12" fillId="0" borderId="55" xfId="12" applyNumberFormat="1" applyFont="1" applyFill="1" applyBorder="1" applyAlignment="1">
      <alignment horizontal="center" vertical="center"/>
    </xf>
    <xf numFmtId="0" fontId="11" fillId="0" borderId="55" xfId="5" applyFont="1" applyBorder="1" applyAlignment="1">
      <alignment horizontal="left" vertical="center" wrapText="1"/>
    </xf>
    <xf numFmtId="11" fontId="12" fillId="0" borderId="52" xfId="1" applyNumberFormat="1" applyFont="1" applyBorder="1" applyAlignment="1">
      <alignment horizontal="center" vertical="top" wrapText="1"/>
    </xf>
    <xf numFmtId="0" fontId="12" fillId="0" borderId="51" xfId="1" applyFont="1" applyBorder="1" applyAlignment="1">
      <alignment horizontal="center" wrapText="1"/>
    </xf>
    <xf numFmtId="0" fontId="12" fillId="0" borderId="86" xfId="5" applyFont="1" applyBorder="1" applyAlignment="1">
      <alignment horizontal="center"/>
    </xf>
    <xf numFmtId="0" fontId="12" fillId="0" borderId="79" xfId="5" applyFont="1" applyBorder="1" applyAlignment="1">
      <alignment horizontal="left" wrapText="1"/>
    </xf>
    <xf numFmtId="0" fontId="12" fillId="0" borderId="79" xfId="5" applyFont="1" applyBorder="1" applyAlignment="1">
      <alignment horizontal="center"/>
    </xf>
    <xf numFmtId="3" fontId="12" fillId="0" borderId="79" xfId="12" applyNumberFormat="1" applyFont="1" applyFill="1" applyBorder="1" applyAlignment="1">
      <alignment horizontal="right"/>
    </xf>
    <xf numFmtId="0" fontId="11" fillId="0" borderId="85" xfId="5" applyFont="1" applyBorder="1" applyAlignment="1">
      <alignment horizontal="center"/>
    </xf>
    <xf numFmtId="0" fontId="11" fillId="0" borderId="0" xfId="5" applyFont="1" applyAlignment="1">
      <alignment horizontal="left" wrapText="1"/>
    </xf>
    <xf numFmtId="3" fontId="11" fillId="0" borderId="0" xfId="12" applyNumberFormat="1" applyFont="1" applyFill="1" applyBorder="1" applyAlignment="1">
      <alignment horizontal="right"/>
    </xf>
    <xf numFmtId="0" fontId="12" fillId="0" borderId="82" xfId="5" applyFont="1" applyBorder="1" applyAlignment="1">
      <alignment horizontal="left" wrapText="1"/>
    </xf>
    <xf numFmtId="0" fontId="12" fillId="0" borderId="62" xfId="1" applyFont="1" applyBorder="1" applyAlignment="1">
      <alignment horizontal="left" vertical="top" wrapText="1"/>
    </xf>
    <xf numFmtId="0" fontId="11" fillId="0" borderId="62" xfId="1" applyFont="1" applyBorder="1" applyAlignment="1">
      <alignment wrapText="1"/>
    </xf>
    <xf numFmtId="1" fontId="12" fillId="0" borderId="62" xfId="1" applyNumberFormat="1" applyFont="1" applyBorder="1" applyAlignment="1">
      <alignment horizontal="center"/>
    </xf>
    <xf numFmtId="0" fontId="11" fillId="0" borderId="55" xfId="1" applyFont="1" applyBorder="1" applyAlignment="1">
      <alignment wrapText="1"/>
    </xf>
    <xf numFmtId="0" fontId="13" fillId="0" borderId="55" xfId="1" applyFont="1" applyBorder="1" applyAlignment="1">
      <alignment wrapText="1"/>
    </xf>
    <xf numFmtId="0" fontId="12" fillId="0" borderId="55" xfId="1" applyFont="1" applyBorder="1" applyAlignment="1">
      <alignment wrapText="1"/>
    </xf>
    <xf numFmtId="0" fontId="12" fillId="0" borderId="106" xfId="5" applyFont="1" applyBorder="1" applyAlignment="1">
      <alignment horizontal="left"/>
    </xf>
    <xf numFmtId="0" fontId="12" fillId="0" borderId="106" xfId="5" applyFont="1" applyBorder="1" applyAlignment="1">
      <alignment horizontal="center" vertical="center"/>
    </xf>
    <xf numFmtId="2" fontId="12" fillId="0" borderId="106" xfId="5" applyNumberFormat="1" applyFont="1" applyBorder="1" applyAlignment="1">
      <alignment horizontal="center" vertical="center"/>
    </xf>
    <xf numFmtId="0" fontId="12" fillId="0" borderId="82" xfId="5" applyFont="1" applyBorder="1" applyAlignment="1">
      <alignment horizontal="left"/>
    </xf>
    <xf numFmtId="4" fontId="11" fillId="0" borderId="66" xfId="28" applyNumberFormat="1" applyFont="1" applyBorder="1" applyAlignment="1" applyProtection="1">
      <alignment horizontal="center" vertical="top" wrapText="1"/>
      <protection locked="0"/>
    </xf>
    <xf numFmtId="1" fontId="11" fillId="0" borderId="64" xfId="28" applyNumberFormat="1" applyFont="1" applyBorder="1" applyAlignment="1">
      <alignment horizontal="center" vertical="top" wrapText="1"/>
    </xf>
    <xf numFmtId="0" fontId="11" fillId="0" borderId="98" xfId="28" applyFont="1" applyBorder="1" applyAlignment="1">
      <alignment horizontal="center" vertical="top" wrapText="1"/>
    </xf>
    <xf numFmtId="0" fontId="11" fillId="0" borderId="95" xfId="28" applyFont="1" applyBorder="1" applyAlignment="1">
      <alignment horizontal="center" vertical="top" wrapText="1"/>
    </xf>
    <xf numFmtId="1" fontId="11" fillId="0" borderId="95" xfId="28" applyNumberFormat="1" applyFont="1" applyBorder="1" applyAlignment="1">
      <alignment horizontal="center" vertical="top" wrapText="1"/>
    </xf>
    <xf numFmtId="0" fontId="14" fillId="0" borderId="62" xfId="5" applyFont="1" applyBorder="1" applyAlignment="1">
      <alignment horizontal="left" vertical="center"/>
    </xf>
    <xf numFmtId="1" fontId="12" fillId="0" borderId="62" xfId="5" applyNumberFormat="1" applyFont="1" applyBorder="1" applyAlignment="1" applyProtection="1">
      <alignment horizontal="center" vertical="center"/>
      <protection locked="0"/>
    </xf>
    <xf numFmtId="0" fontId="11" fillId="0" borderId="55" xfId="1" applyFont="1" applyBorder="1">
      <alignment vertical="center"/>
    </xf>
    <xf numFmtId="0" fontId="11" fillId="0" borderId="55" xfId="1" applyFont="1" applyBorder="1" applyAlignment="1">
      <alignment horizontal="center" vertical="center"/>
    </xf>
    <xf numFmtId="3" fontId="11" fillId="0" borderId="55" xfId="1" applyNumberFormat="1" applyFont="1" applyBorder="1" applyAlignment="1">
      <alignment horizontal="center" vertical="center"/>
    </xf>
    <xf numFmtId="0" fontId="23" fillId="0" borderId="55" xfId="1" applyFont="1" applyBorder="1" applyAlignment="1">
      <alignment horizontal="left" vertical="center" wrapText="1"/>
    </xf>
    <xf numFmtId="0" fontId="12" fillId="0" borderId="55" xfId="5" applyFont="1" applyBorder="1" applyAlignment="1">
      <alignment horizontal="center" vertical="top" wrapText="1"/>
    </xf>
    <xf numFmtId="0" fontId="11" fillId="0" borderId="55" xfId="1" applyFont="1" applyBorder="1" applyAlignment="1">
      <alignment horizontal="left" wrapText="1"/>
    </xf>
    <xf numFmtId="0" fontId="22" fillId="0" borderId="55" xfId="1" applyFont="1" applyBorder="1" applyAlignment="1">
      <alignment horizontal="left" vertical="center" wrapText="1"/>
    </xf>
    <xf numFmtId="0" fontId="11" fillId="0" borderId="55" xfId="5" applyFont="1" applyBorder="1" applyAlignment="1">
      <alignment horizontal="left" vertical="top" wrapText="1"/>
    </xf>
    <xf numFmtId="0" fontId="12" fillId="0" borderId="55" xfId="5" applyFont="1" applyBorder="1" applyAlignment="1">
      <alignment horizontal="center" vertical="top"/>
    </xf>
    <xf numFmtId="3" fontId="12" fillId="0" borderId="55" xfId="5" applyNumberFormat="1" applyFont="1" applyBorder="1" applyAlignment="1">
      <alignment horizontal="center" vertical="top"/>
    </xf>
    <xf numFmtId="0" fontId="12" fillId="0" borderId="55" xfId="1" applyFont="1" applyBorder="1" applyAlignment="1">
      <alignment horizontal="center" vertical="top"/>
    </xf>
    <xf numFmtId="3" fontId="12" fillId="0" borderId="55" xfId="1" applyNumberFormat="1" applyFont="1" applyBorder="1" applyAlignment="1">
      <alignment horizontal="center" vertical="top"/>
    </xf>
    <xf numFmtId="0" fontId="12" fillId="0" borderId="55" xfId="5" applyFont="1" applyBorder="1" applyAlignment="1">
      <alignment horizontal="left" vertical="top" wrapText="1"/>
    </xf>
    <xf numFmtId="169" fontId="12" fillId="0" borderId="55" xfId="1" applyNumberFormat="1" applyFont="1" applyBorder="1" applyAlignment="1">
      <alignment horizontal="center" vertical="center"/>
    </xf>
    <xf numFmtId="0" fontId="12" fillId="0" borderId="86" xfId="1" applyFont="1" applyBorder="1" applyAlignment="1">
      <alignment horizontal="center" vertical="center"/>
    </xf>
    <xf numFmtId="0" fontId="11" fillId="0" borderId="83" xfId="1" applyFont="1" applyBorder="1" applyAlignment="1">
      <alignment vertical="center" wrapText="1"/>
    </xf>
    <xf numFmtId="0" fontId="11" fillId="0" borderId="82" xfId="1" applyFont="1" applyBorder="1" applyAlignment="1">
      <alignment vertical="center" wrapText="1"/>
    </xf>
    <xf numFmtId="0" fontId="12" fillId="0" borderId="77" xfId="5" applyFont="1" applyBorder="1" applyAlignment="1">
      <alignment horizontal="left" vertical="top" wrapText="1"/>
    </xf>
    <xf numFmtId="0" fontId="12" fillId="0" borderId="77" xfId="5" applyFont="1" applyBorder="1" applyAlignment="1">
      <alignment horizontal="center" vertical="top"/>
    </xf>
    <xf numFmtId="3" fontId="12" fillId="0" borderId="77" xfId="5" applyNumberFormat="1" applyFont="1" applyBorder="1" applyAlignment="1">
      <alignment horizontal="center" vertical="top"/>
    </xf>
    <xf numFmtId="0" fontId="14" fillId="0" borderId="33" xfId="1" applyFont="1" applyBorder="1" applyAlignment="1">
      <alignment horizontal="left" vertical="center" wrapText="1"/>
    </xf>
    <xf numFmtId="0" fontId="11" fillId="0" borderId="33" xfId="5" applyFont="1" applyBorder="1" applyAlignment="1">
      <alignment horizontal="left" vertical="top" wrapText="1"/>
    </xf>
    <xf numFmtId="0" fontId="12" fillId="0" borderId="33" xfId="5" applyFont="1" applyBorder="1" applyAlignment="1">
      <alignment horizontal="center" vertical="top"/>
    </xf>
    <xf numFmtId="3" fontId="12" fillId="0" borderId="33" xfId="5" applyNumberFormat="1" applyFont="1" applyBorder="1" applyAlignment="1">
      <alignment horizontal="center" vertical="top"/>
    </xf>
    <xf numFmtId="0" fontId="12" fillId="0" borderId="33" xfId="1" applyFont="1" applyBorder="1" applyAlignment="1">
      <alignment vertical="top" wrapText="1"/>
    </xf>
    <xf numFmtId="0" fontId="12" fillId="0" borderId="33" xfId="1" applyFont="1" applyBorder="1" applyAlignment="1">
      <alignment horizontal="center" vertical="top"/>
    </xf>
    <xf numFmtId="3" fontId="12" fillId="0" borderId="33" xfId="1" applyNumberFormat="1" applyFont="1" applyBorder="1" applyAlignment="1">
      <alignment horizontal="center" vertical="top"/>
    </xf>
    <xf numFmtId="0" fontId="12" fillId="0" borderId="33" xfId="5" applyFont="1" applyBorder="1" applyAlignment="1">
      <alignment horizontal="left" vertical="top" wrapText="1"/>
    </xf>
    <xf numFmtId="169" fontId="12" fillId="0" borderId="33" xfId="1" applyNumberFormat="1" applyFont="1" applyBorder="1" applyAlignment="1">
      <alignment horizontal="center" vertical="center"/>
    </xf>
    <xf numFmtId="0" fontId="11" fillId="0" borderId="33" xfId="1" applyFont="1" applyBorder="1" applyAlignment="1">
      <alignment horizontal="left" vertical="center" wrapText="1"/>
    </xf>
    <xf numFmtId="0" fontId="13" fillId="0" borderId="33" xfId="5" applyFont="1" applyBorder="1" applyAlignment="1">
      <alignment horizontal="left" vertical="top"/>
    </xf>
    <xf numFmtId="0" fontId="14" fillId="0" borderId="33" xfId="5" applyFont="1" applyBorder="1" applyAlignment="1">
      <alignment horizontal="left" vertical="top" wrapText="1"/>
    </xf>
    <xf numFmtId="1" fontId="12" fillId="0" borderId="33" xfId="26" applyNumberFormat="1" applyFont="1" applyFill="1" applyBorder="1" applyAlignment="1">
      <alignment horizontal="center" vertical="center"/>
    </xf>
    <xf numFmtId="9" fontId="12" fillId="0" borderId="33" xfId="26" applyFont="1" applyFill="1" applyBorder="1" applyAlignment="1">
      <alignment horizontal="center" vertical="center"/>
    </xf>
    <xf numFmtId="0" fontId="11" fillId="0" borderId="73" xfId="1" applyFont="1" applyBorder="1" applyAlignment="1">
      <alignment horizontal="center" vertical="center"/>
    </xf>
    <xf numFmtId="0" fontId="13" fillId="0" borderId="33" xfId="1" applyFont="1" applyBorder="1" applyAlignment="1">
      <alignment horizontal="left" vertical="center" wrapText="1"/>
    </xf>
    <xf numFmtId="49" fontId="12" fillId="0" borderId="73" xfId="5" applyNumberFormat="1" applyFont="1" applyBorder="1" applyAlignment="1">
      <alignment horizontal="center" vertical="top"/>
    </xf>
    <xf numFmtId="0" fontId="12" fillId="0" borderId="33" xfId="5" applyFont="1" applyBorder="1" applyAlignment="1">
      <alignment vertical="top" wrapText="1"/>
    </xf>
    <xf numFmtId="0" fontId="12" fillId="0" borderId="33" xfId="5" applyFont="1" applyBorder="1" applyAlignment="1">
      <alignment horizontal="center" vertical="top" wrapText="1"/>
    </xf>
    <xf numFmtId="3" fontId="12" fillId="0" borderId="33" xfId="5" applyNumberFormat="1" applyFont="1" applyBorder="1" applyAlignment="1">
      <alignment horizontal="center" vertical="top" wrapText="1"/>
    </xf>
    <xf numFmtId="0" fontId="14" fillId="0" borderId="33" xfId="5" applyFont="1" applyBorder="1" applyAlignment="1">
      <alignment vertical="top" wrapText="1"/>
    </xf>
    <xf numFmtId="0" fontId="12" fillId="0" borderId="33" xfId="5" applyFont="1" applyBorder="1" applyAlignment="1">
      <alignment horizontal="center" wrapText="1"/>
    </xf>
    <xf numFmtId="3" fontId="12" fillId="0" borderId="33" xfId="5" applyNumberFormat="1" applyFont="1" applyBorder="1" applyAlignment="1">
      <alignment horizontal="center" wrapText="1"/>
    </xf>
    <xf numFmtId="49" fontId="11" fillId="0" borderId="73" xfId="5" applyNumberFormat="1" applyFont="1" applyBorder="1" applyAlignment="1">
      <alignment horizontal="center" vertical="top"/>
    </xf>
    <xf numFmtId="0" fontId="11" fillId="0" borderId="33" xfId="5" applyFont="1" applyBorder="1" applyAlignment="1">
      <alignment horizontal="center" vertical="top" wrapText="1"/>
    </xf>
    <xf numFmtId="3" fontId="11" fillId="0" borderId="33" xfId="5" applyNumberFormat="1" applyFont="1" applyBorder="1" applyAlignment="1">
      <alignment horizontal="center" vertical="top" wrapText="1"/>
    </xf>
    <xf numFmtId="0" fontId="13" fillId="0" borderId="33" xfId="5" applyFont="1" applyBorder="1" applyAlignment="1">
      <alignment vertical="top" wrapText="1"/>
    </xf>
    <xf numFmtId="4" fontId="11" fillId="0" borderId="73" xfId="5" applyNumberFormat="1" applyFont="1" applyBorder="1" applyAlignment="1">
      <alignment horizontal="center" vertical="top"/>
    </xf>
    <xf numFmtId="4" fontId="14" fillId="0" borderId="33" xfId="5" applyNumberFormat="1" applyFont="1" applyBorder="1" applyAlignment="1">
      <alignment horizontal="left" vertical="top" wrapText="1"/>
    </xf>
    <xf numFmtId="4" fontId="12" fillId="0" borderId="33" xfId="5" applyNumberFormat="1" applyFont="1" applyBorder="1" applyAlignment="1">
      <alignment horizontal="center" vertical="top"/>
    </xf>
    <xf numFmtId="4" fontId="12" fillId="0" borderId="33" xfId="12" applyNumberFormat="1" applyFont="1" applyFill="1" applyBorder="1" applyAlignment="1">
      <alignment horizontal="right" vertical="top"/>
    </xf>
    <xf numFmtId="4" fontId="12" fillId="0" borderId="73" xfId="5" applyNumberFormat="1" applyFont="1" applyBorder="1" applyAlignment="1">
      <alignment horizontal="center" vertical="top"/>
    </xf>
    <xf numFmtId="4" fontId="12" fillId="0" borderId="33" xfId="1" applyNumberFormat="1" applyFont="1" applyBorder="1" applyAlignment="1">
      <alignment horizontal="center" vertical="center"/>
    </xf>
    <xf numFmtId="49" fontId="12" fillId="0" borderId="105" xfId="5" applyNumberFormat="1" applyFont="1" applyBorder="1" applyAlignment="1">
      <alignment horizontal="center" vertical="top"/>
    </xf>
    <xf numFmtId="0" fontId="12" fillId="0" borderId="70" xfId="5" applyFont="1" applyBorder="1" applyAlignment="1">
      <alignment vertical="top" wrapText="1"/>
    </xf>
    <xf numFmtId="0" fontId="12" fillId="0" borderId="70" xfId="5" applyFont="1" applyBorder="1" applyAlignment="1">
      <alignment horizontal="center" vertical="top" wrapText="1"/>
    </xf>
    <xf numFmtId="3" fontId="12" fillId="0" borderId="70" xfId="5" applyNumberFormat="1" applyFont="1" applyBorder="1" applyAlignment="1">
      <alignment horizontal="center" vertical="top" wrapText="1"/>
    </xf>
    <xf numFmtId="0" fontId="12" fillId="0" borderId="79" xfId="1" applyFont="1" applyBorder="1" applyAlignment="1">
      <alignment horizontal="left" vertical="center" wrapText="1"/>
    </xf>
    <xf numFmtId="0" fontId="12" fillId="0" borderId="79" xfId="1" applyFont="1" applyBorder="1" applyAlignment="1">
      <alignment horizontal="center" vertical="center"/>
    </xf>
    <xf numFmtId="3" fontId="12" fillId="0" borderId="79" xfId="1" applyNumberFormat="1" applyFont="1" applyBorder="1" applyAlignment="1">
      <alignment horizontal="center" vertical="center"/>
    </xf>
    <xf numFmtId="49" fontId="12" fillId="0" borderId="78" xfId="5" applyNumberFormat="1" applyFont="1" applyBorder="1" applyAlignment="1">
      <alignment horizontal="center" vertical="top"/>
    </xf>
    <xf numFmtId="0" fontId="12" fillId="0" borderId="77" xfId="5" applyFont="1" applyBorder="1" applyAlignment="1">
      <alignment vertical="top" wrapText="1"/>
    </xf>
    <xf numFmtId="0" fontId="12" fillId="0" borderId="77" xfId="5" applyFont="1" applyBorder="1" applyAlignment="1">
      <alignment horizontal="center" vertical="top" wrapText="1"/>
    </xf>
    <xf numFmtId="3" fontId="12" fillId="0" borderId="77" xfId="5" applyNumberFormat="1" applyFont="1" applyBorder="1" applyAlignment="1">
      <alignment horizontal="center" vertical="top" wrapText="1"/>
    </xf>
    <xf numFmtId="0" fontId="22" fillId="0" borderId="33" xfId="1" applyFont="1" applyBorder="1" applyAlignment="1">
      <alignment horizontal="left" vertical="center" wrapText="1"/>
    </xf>
    <xf numFmtId="0" fontId="12" fillId="0" borderId="33" xfId="1" applyFont="1" applyBorder="1" applyAlignment="1">
      <alignment horizontal="left" vertical="center"/>
    </xf>
    <xf numFmtId="1" fontId="12" fillId="0" borderId="33" xfId="1" applyNumberFormat="1" applyFont="1" applyBorder="1" applyAlignment="1">
      <alignment horizontal="center" vertical="center"/>
    </xf>
    <xf numFmtId="0" fontId="14" fillId="0" borderId="33" xfId="5" applyFont="1" applyBorder="1" applyAlignment="1">
      <alignment vertical="center" wrapText="1"/>
    </xf>
    <xf numFmtId="0" fontId="13" fillId="0" borderId="33" xfId="5" applyFont="1" applyBorder="1" applyAlignment="1">
      <alignment vertical="center" wrapText="1"/>
    </xf>
    <xf numFmtId="0" fontId="12" fillId="0" borderId="33" xfId="5" applyFont="1" applyBorder="1" applyAlignment="1">
      <alignment vertical="center" wrapText="1"/>
    </xf>
    <xf numFmtId="1" fontId="12" fillId="0" borderId="33" xfId="1" applyNumberFormat="1" applyFont="1" applyBorder="1" applyAlignment="1">
      <alignment horizontal="center" vertical="top"/>
    </xf>
    <xf numFmtId="49" fontId="12" fillId="0" borderId="73" xfId="1" applyNumberFormat="1" applyFont="1" applyBorder="1" applyAlignment="1">
      <alignment horizontal="center" vertical="top"/>
    </xf>
    <xf numFmtId="4" fontId="12" fillId="0" borderId="73" xfId="1" applyNumberFormat="1" applyFont="1" applyBorder="1" applyAlignment="1">
      <alignment horizontal="center" vertical="center"/>
    </xf>
    <xf numFmtId="4" fontId="12" fillId="0" borderId="33" xfId="1" applyNumberFormat="1" applyFont="1" applyBorder="1" applyAlignment="1">
      <alignment horizontal="left" vertical="center" wrapText="1"/>
    </xf>
    <xf numFmtId="49" fontId="12" fillId="0" borderId="73" xfId="5" applyNumberFormat="1" applyFont="1" applyBorder="1" applyAlignment="1">
      <alignment horizontal="center"/>
    </xf>
    <xf numFmtId="4" fontId="11" fillId="0" borderId="33" xfId="1" applyNumberFormat="1" applyFont="1" applyBorder="1" applyAlignment="1">
      <alignment horizontal="left" vertical="center" wrapText="1"/>
    </xf>
    <xf numFmtId="4" fontId="12" fillId="0" borderId="33" xfId="17" applyNumberFormat="1" applyFont="1" applyFill="1" applyBorder="1" applyAlignment="1">
      <alignment horizontal="center" vertical="center"/>
    </xf>
    <xf numFmtId="4" fontId="11" fillId="0" borderId="73" xfId="1" applyNumberFormat="1" applyFont="1" applyBorder="1" applyAlignment="1">
      <alignment horizontal="center" vertical="center"/>
    </xf>
    <xf numFmtId="4" fontId="14" fillId="0" borderId="33" xfId="1" applyNumberFormat="1" applyFont="1" applyBorder="1" applyAlignment="1">
      <alignment horizontal="left" vertical="center" wrapText="1"/>
    </xf>
    <xf numFmtId="4" fontId="12" fillId="0" borderId="73" xfId="5" applyNumberFormat="1" applyFont="1" applyBorder="1" applyAlignment="1">
      <alignment horizontal="center"/>
    </xf>
    <xf numFmtId="4" fontId="12" fillId="0" borderId="33" xfId="5" applyNumberFormat="1" applyFont="1" applyBorder="1" applyAlignment="1">
      <alignment horizontal="left" wrapText="1"/>
    </xf>
    <xf numFmtId="4" fontId="12" fillId="0" borderId="33" xfId="5" applyNumberFormat="1" applyFont="1" applyBorder="1" applyAlignment="1">
      <alignment horizontal="center"/>
    </xf>
    <xf numFmtId="3" fontId="12" fillId="0" borderId="33" xfId="1" applyNumberFormat="1" applyFont="1" applyBorder="1" applyAlignment="1">
      <alignment horizontal="center"/>
    </xf>
    <xf numFmtId="0" fontId="12" fillId="0" borderId="105" xfId="1" applyFont="1" applyBorder="1" applyAlignment="1">
      <alignment horizontal="center" vertical="center"/>
    </xf>
    <xf numFmtId="0" fontId="12" fillId="0" borderId="70" xfId="1" applyFont="1" applyBorder="1" applyAlignment="1">
      <alignment horizontal="left" vertical="center" wrapText="1"/>
    </xf>
    <xf numFmtId="0" fontId="12" fillId="0" borderId="70" xfId="1" applyFont="1" applyBorder="1" applyAlignment="1">
      <alignment horizontal="center" vertical="center"/>
    </xf>
    <xf numFmtId="3" fontId="12" fillId="0" borderId="70" xfId="1" applyNumberFormat="1" applyFont="1" applyBorder="1" applyAlignment="1">
      <alignment horizontal="center" vertical="center"/>
    </xf>
    <xf numFmtId="49" fontId="12" fillId="0" borderId="63" xfId="5" applyNumberFormat="1" applyFont="1" applyBorder="1" applyAlignment="1">
      <alignment horizontal="center" vertical="top"/>
    </xf>
    <xf numFmtId="0" fontId="12" fillId="0" borderId="62" xfId="5" applyFont="1" applyBorder="1" applyAlignment="1">
      <alignment horizontal="center" vertical="top" wrapText="1"/>
    </xf>
    <xf numFmtId="3" fontId="12" fillId="0" borderId="62" xfId="5" applyNumberFormat="1" applyFont="1" applyBorder="1" applyAlignment="1">
      <alignment horizontal="center" vertical="top" wrapText="1"/>
    </xf>
    <xf numFmtId="49" fontId="12" fillId="0" borderId="60" xfId="5" applyNumberFormat="1" applyFont="1" applyBorder="1" applyAlignment="1">
      <alignment horizontal="center" vertical="center"/>
    </xf>
    <xf numFmtId="0" fontId="12" fillId="0" borderId="55" xfId="5" applyFont="1" applyBorder="1" applyAlignment="1">
      <alignment horizontal="center" wrapText="1"/>
    </xf>
    <xf numFmtId="3" fontId="12" fillId="0" borderId="55" xfId="5" applyNumberFormat="1" applyFont="1" applyBorder="1" applyAlignment="1">
      <alignment horizontal="center" wrapText="1"/>
    </xf>
    <xf numFmtId="49" fontId="12" fillId="0" borderId="60" xfId="5" applyNumberFormat="1" applyFont="1" applyBorder="1" applyAlignment="1">
      <alignment horizontal="center" vertical="top"/>
    </xf>
    <xf numFmtId="3" fontId="12" fillId="0" borderId="55" xfId="5" applyNumberFormat="1" applyFont="1" applyBorder="1" applyAlignment="1">
      <alignment horizontal="center" vertical="top" wrapText="1"/>
    </xf>
    <xf numFmtId="0" fontId="12" fillId="0" borderId="55" xfId="1" applyFont="1" applyBorder="1" applyAlignment="1"/>
    <xf numFmtId="0" fontId="12" fillId="0" borderId="55" xfId="1" applyFont="1" applyBorder="1">
      <alignment vertical="center"/>
    </xf>
    <xf numFmtId="49" fontId="11" fillId="0" borderId="60" xfId="5" applyNumberFormat="1" applyFont="1" applyBorder="1" applyAlignment="1">
      <alignment horizontal="center" vertical="top"/>
    </xf>
    <xf numFmtId="0" fontId="14" fillId="0" borderId="55" xfId="5" applyFont="1" applyBorder="1" applyAlignment="1">
      <alignment vertical="top" wrapText="1"/>
    </xf>
    <xf numFmtId="0" fontId="13" fillId="0" borderId="55" xfId="5" applyFont="1" applyBorder="1" applyAlignment="1">
      <alignment vertical="top" wrapText="1"/>
    </xf>
    <xf numFmtId="0" fontId="12" fillId="0" borderId="55" xfId="5" applyFont="1" applyBorder="1" applyAlignment="1">
      <alignment vertical="top" wrapText="1"/>
    </xf>
    <xf numFmtId="0" fontId="12" fillId="0" borderId="55" xfId="5" applyFont="1" applyBorder="1" applyAlignment="1">
      <alignment horizontal="left" wrapText="1"/>
    </xf>
    <xf numFmtId="49" fontId="11" fillId="0" borderId="60" xfId="28" applyNumberFormat="1" applyFont="1" applyBorder="1" applyAlignment="1">
      <alignment horizontal="center" vertical="top"/>
    </xf>
    <xf numFmtId="0" fontId="14" fillId="0" borderId="55" xfId="28" applyFont="1" applyBorder="1" applyAlignment="1">
      <alignment horizontal="left" vertical="top" wrapText="1"/>
    </xf>
    <xf numFmtId="0" fontId="11" fillId="0" borderId="55" xfId="28" applyFont="1" applyBorder="1" applyAlignment="1">
      <alignment horizontal="center" vertical="top"/>
    </xf>
    <xf numFmtId="1" fontId="12" fillId="0" borderId="55" xfId="28" applyNumberFormat="1" applyFont="1" applyBorder="1" applyAlignment="1" applyProtection="1">
      <alignment horizontal="center" vertical="top"/>
      <protection locked="0"/>
    </xf>
    <xf numFmtId="49" fontId="12" fillId="0" borderId="60" xfId="28" applyNumberFormat="1" applyFont="1" applyBorder="1" applyAlignment="1">
      <alignment horizontal="center" vertical="top"/>
    </xf>
    <xf numFmtId="0" fontId="12" fillId="0" borderId="55" xfId="28" applyFont="1" applyBorder="1" applyAlignment="1">
      <alignment horizontal="left" vertical="top" wrapText="1"/>
    </xf>
    <xf numFmtId="0" fontId="12" fillId="0" borderId="55" xfId="28" applyFont="1" applyBorder="1" applyAlignment="1">
      <alignment horizontal="center" vertical="top"/>
    </xf>
    <xf numFmtId="1" fontId="12" fillId="0" borderId="55" xfId="28" applyNumberFormat="1" applyFont="1" applyBorder="1" applyAlignment="1" applyProtection="1">
      <alignment horizontal="center"/>
      <protection locked="0"/>
    </xf>
    <xf numFmtId="0" fontId="12" fillId="0" borderId="55" xfId="28" applyFont="1" applyBorder="1" applyAlignment="1">
      <alignment horizontal="center" vertical="center"/>
    </xf>
    <xf numFmtId="1" fontId="12" fillId="0" borderId="55" xfId="28" applyNumberFormat="1" applyFont="1" applyBorder="1" applyAlignment="1" applyProtection="1">
      <alignment horizontal="center" vertical="center"/>
      <protection locked="0"/>
    </xf>
    <xf numFmtId="49" fontId="12" fillId="0" borderId="52" xfId="28" applyNumberFormat="1" applyFont="1" applyBorder="1" applyAlignment="1">
      <alignment horizontal="center"/>
    </xf>
    <xf numFmtId="0" fontId="14" fillId="0" borderId="51" xfId="27" applyFont="1" applyBorder="1" applyAlignment="1">
      <alignment wrapText="1"/>
    </xf>
    <xf numFmtId="0" fontId="12" fillId="0" borderId="51" xfId="28" applyFont="1" applyBorder="1" applyAlignment="1">
      <alignment horizontal="center" vertical="top"/>
    </xf>
    <xf numFmtId="3" fontId="12" fillId="0" borderId="51" xfId="27" applyNumberFormat="1" applyFont="1" applyBorder="1" applyAlignment="1">
      <alignment horizontal="center" wrapText="1"/>
    </xf>
    <xf numFmtId="0" fontId="12" fillId="0" borderId="62" xfId="5" applyFont="1" applyBorder="1" applyAlignment="1">
      <alignment horizontal="left" vertical="top" wrapText="1"/>
    </xf>
    <xf numFmtId="0" fontId="12" fillId="0" borderId="62" xfId="5" applyFont="1" applyBorder="1" applyAlignment="1">
      <alignment horizontal="center" vertical="top"/>
    </xf>
    <xf numFmtId="49" fontId="12" fillId="0" borderId="60" xfId="27" applyNumberFormat="1" applyFont="1" applyBorder="1" applyAlignment="1">
      <alignment horizontal="center"/>
    </xf>
    <xf numFmtId="3" fontId="12" fillId="0" borderId="55" xfId="27" applyNumberFormat="1" applyFont="1" applyBorder="1" applyAlignment="1">
      <alignment horizontal="center" vertical="center" wrapText="1"/>
    </xf>
    <xf numFmtId="49" fontId="12" fillId="0" borderId="60" xfId="28" applyNumberFormat="1" applyFont="1" applyBorder="1" applyAlignment="1">
      <alignment horizontal="center"/>
    </xf>
    <xf numFmtId="0" fontId="12" fillId="0" borderId="55" xfId="27" applyFont="1" applyBorder="1" applyAlignment="1">
      <alignment wrapText="1"/>
    </xf>
    <xf numFmtId="0" fontId="12" fillId="0" borderId="55" xfId="27" applyFont="1" applyBorder="1" applyAlignment="1">
      <alignment horizontal="center" vertical="center" wrapText="1"/>
    </xf>
    <xf numFmtId="49" fontId="12" fillId="0" borderId="60" xfId="27" applyNumberFormat="1" applyFont="1" applyBorder="1" applyAlignment="1">
      <alignment wrapText="1"/>
    </xf>
    <xf numFmtId="0" fontId="12" fillId="0" borderId="55" xfId="27" applyFont="1" applyBorder="1" applyAlignment="1">
      <alignment horizontal="center" wrapText="1"/>
    </xf>
    <xf numFmtId="3" fontId="12" fillId="0" borderId="55" xfId="27" applyNumberFormat="1" applyFont="1" applyBorder="1" applyAlignment="1">
      <alignment horizontal="center" wrapText="1"/>
    </xf>
    <xf numFmtId="49" fontId="11" fillId="0" borderId="60" xfId="27" applyNumberFormat="1" applyFont="1" applyBorder="1" applyAlignment="1">
      <alignment horizontal="center"/>
    </xf>
    <xf numFmtId="0" fontId="11" fillId="0" borderId="55" xfId="27" applyFont="1" applyBorder="1" applyAlignment="1">
      <alignment wrapText="1"/>
    </xf>
    <xf numFmtId="49" fontId="12" fillId="0" borderId="60" xfId="28" applyNumberFormat="1" applyFont="1" applyBorder="1" applyAlignment="1">
      <alignment horizontal="center" vertical="center"/>
    </xf>
    <xf numFmtId="0" fontId="14" fillId="0" borderId="55" xfId="27" applyFont="1" applyBorder="1" applyAlignment="1">
      <alignment wrapText="1"/>
    </xf>
    <xf numFmtId="49" fontId="12" fillId="0" borderId="60" xfId="27" applyNumberFormat="1" applyFont="1" applyBorder="1" applyAlignment="1">
      <alignment vertical="top" wrapText="1"/>
    </xf>
    <xf numFmtId="0" fontId="12" fillId="0" borderId="55" xfId="27" applyFont="1" applyBorder="1" applyAlignment="1">
      <alignment vertical="top" wrapText="1"/>
    </xf>
    <xf numFmtId="49" fontId="12" fillId="0" borderId="52" xfId="5" applyNumberFormat="1" applyFont="1" applyBorder="1" applyAlignment="1">
      <alignment horizontal="center" vertical="top"/>
    </xf>
    <xf numFmtId="0" fontId="12" fillId="0" borderId="51" xfId="5" applyFont="1" applyBorder="1" applyAlignment="1">
      <alignment horizontal="left" vertical="top" wrapText="1"/>
    </xf>
    <xf numFmtId="0" fontId="12" fillId="0" borderId="51" xfId="5" applyFont="1" applyBorder="1" applyAlignment="1">
      <alignment horizontal="center" vertical="top"/>
    </xf>
    <xf numFmtId="3" fontId="12" fillId="0" borderId="51" xfId="12" applyNumberFormat="1" applyFont="1" applyFill="1" applyBorder="1" applyAlignment="1">
      <alignment horizontal="right" vertical="top"/>
    </xf>
    <xf numFmtId="0" fontId="12" fillId="0" borderId="60" xfId="5" applyFont="1" applyBorder="1" applyAlignment="1">
      <alignment horizontal="center"/>
    </xf>
    <xf numFmtId="0" fontId="11" fillId="0" borderId="55" xfId="5" applyFont="1" applyBorder="1" applyAlignment="1">
      <alignment horizontal="left" wrapText="1"/>
    </xf>
    <xf numFmtId="0" fontId="12" fillId="0" borderId="55" xfId="5" applyFont="1" applyBorder="1" applyAlignment="1">
      <alignment horizontal="center"/>
    </xf>
    <xf numFmtId="3" fontId="12" fillId="0" borderId="55" xfId="12" applyNumberFormat="1" applyFont="1" applyFill="1" applyBorder="1" applyAlignment="1">
      <alignment horizontal="right"/>
    </xf>
    <xf numFmtId="0" fontId="12" fillId="0" borderId="60" xfId="1" applyFont="1" applyBorder="1" applyAlignment="1">
      <alignment horizontal="center" vertical="center" wrapText="1"/>
    </xf>
    <xf numFmtId="1" fontId="12" fillId="0" borderId="55" xfId="5" applyNumberFormat="1" applyFont="1" applyBorder="1" applyAlignment="1" applyProtection="1">
      <alignment horizontal="center" vertical="center"/>
      <protection locked="0"/>
    </xf>
    <xf numFmtId="3" fontId="12" fillId="0" borderId="62" xfId="5" applyNumberFormat="1" applyFont="1" applyBorder="1" applyAlignment="1">
      <alignment horizontal="right" vertical="top"/>
    </xf>
    <xf numFmtId="49" fontId="12" fillId="0" borderId="81" xfId="5" applyNumberFormat="1" applyFont="1" applyBorder="1" applyAlignment="1">
      <alignment horizontal="center" vertical="top"/>
    </xf>
    <xf numFmtId="0" fontId="12" fillId="0" borderId="80" xfId="5" applyFont="1" applyBorder="1" applyAlignment="1">
      <alignment horizontal="center" vertical="top"/>
    </xf>
    <xf numFmtId="3" fontId="12" fillId="0" borderId="80" xfId="5" applyNumberFormat="1" applyFont="1" applyBorder="1" applyAlignment="1">
      <alignment horizontal="right" vertical="top"/>
    </xf>
    <xf numFmtId="0" fontId="12" fillId="0" borderId="80" xfId="5" applyFont="1" applyBorder="1" applyAlignment="1">
      <alignment horizontal="left" vertical="top" wrapText="1"/>
    </xf>
    <xf numFmtId="3" fontId="12" fillId="0" borderId="55" xfId="5" applyNumberFormat="1" applyFont="1" applyBorder="1" applyAlignment="1">
      <alignment horizontal="right" vertical="top"/>
    </xf>
    <xf numFmtId="1" fontId="12" fillId="0" borderId="55" xfId="5" applyNumberFormat="1" applyFont="1" applyBorder="1" applyAlignment="1">
      <alignment horizontal="center" vertical="top" wrapText="1"/>
    </xf>
    <xf numFmtId="0" fontId="11" fillId="0" borderId="55" xfId="5" applyFont="1" applyBorder="1" applyAlignment="1">
      <alignment vertical="top" wrapText="1"/>
    </xf>
    <xf numFmtId="0" fontId="12" fillId="0" borderId="0" xfId="27" applyFont="1"/>
    <xf numFmtId="3" fontId="12" fillId="0" borderId="60" xfId="1" applyNumberFormat="1" applyFont="1" applyBorder="1" applyAlignment="1">
      <alignment horizontal="center" vertical="center"/>
    </xf>
    <xf numFmtId="3" fontId="12" fillId="0" borderId="55" xfId="5" applyNumberFormat="1" applyFont="1" applyBorder="1" applyAlignment="1">
      <alignment horizontal="left" vertical="center"/>
    </xf>
    <xf numFmtId="3" fontId="11" fillId="0" borderId="60" xfId="1" applyNumberFormat="1" applyFont="1" applyBorder="1" applyAlignment="1">
      <alignment horizontal="center" vertical="center"/>
    </xf>
    <xf numFmtId="3" fontId="22" fillId="0" borderId="55" xfId="1" applyNumberFormat="1" applyFont="1" applyBorder="1" applyAlignment="1">
      <alignment horizontal="left" vertical="center" wrapText="1"/>
    </xf>
    <xf numFmtId="4" fontId="12" fillId="0" borderId="60" xfId="1" applyNumberFormat="1" applyFont="1" applyBorder="1" applyAlignment="1">
      <alignment horizontal="center" vertical="center"/>
    </xf>
    <xf numFmtId="4" fontId="14" fillId="0" borderId="55" xfId="1" applyNumberFormat="1" applyFont="1" applyBorder="1" applyAlignment="1">
      <alignment horizontal="left" vertical="center" wrapText="1"/>
    </xf>
    <xf numFmtId="4" fontId="12" fillId="0" borderId="55" xfId="1" applyNumberFormat="1" applyFont="1" applyBorder="1" applyAlignment="1">
      <alignment horizontal="center" vertical="center"/>
    </xf>
    <xf numFmtId="4" fontId="12" fillId="0" borderId="55" xfId="1" applyNumberFormat="1" applyFont="1" applyBorder="1" applyAlignment="1">
      <alignment horizontal="left" vertical="center" wrapText="1"/>
    </xf>
    <xf numFmtId="4" fontId="12" fillId="0" borderId="55" xfId="1" applyNumberFormat="1" applyFont="1" applyBorder="1" applyAlignment="1">
      <alignment horizontal="center"/>
    </xf>
    <xf numFmtId="0" fontId="12" fillId="0" borderId="55" xfId="5" applyFont="1" applyBorder="1" applyAlignment="1">
      <alignment horizontal="center" vertical="center" wrapText="1"/>
    </xf>
    <xf numFmtId="3" fontId="12" fillId="0" borderId="55" xfId="5" applyNumberFormat="1" applyFont="1" applyBorder="1" applyAlignment="1">
      <alignment horizontal="center" vertical="center" wrapText="1"/>
    </xf>
    <xf numFmtId="0" fontId="12" fillId="0" borderId="51" xfId="5" applyFont="1" applyBorder="1" applyAlignment="1">
      <alignment vertical="top" wrapText="1"/>
    </xf>
    <xf numFmtId="0" fontId="12" fillId="0" borderId="51" xfId="5" applyFont="1" applyBorder="1" applyAlignment="1">
      <alignment horizontal="center" vertical="top" wrapText="1"/>
    </xf>
    <xf numFmtId="3" fontId="12" fillId="0" borderId="51" xfId="5" applyNumberFormat="1" applyFont="1" applyBorder="1" applyAlignment="1">
      <alignment horizontal="center" vertical="top" wrapText="1"/>
    </xf>
    <xf numFmtId="0" fontId="12" fillId="0" borderId="79" xfId="5" applyFont="1" applyBorder="1" applyAlignment="1">
      <alignment vertical="top" wrapText="1"/>
    </xf>
    <xf numFmtId="0" fontId="12" fillId="0" borderId="79" xfId="5" applyFont="1" applyBorder="1" applyAlignment="1">
      <alignment horizontal="center" vertical="top" wrapText="1"/>
    </xf>
    <xf numFmtId="3" fontId="12" fillId="0" borderId="79" xfId="5" applyNumberFormat="1" applyFont="1" applyBorder="1" applyAlignment="1">
      <alignment horizontal="center" vertical="top" wrapText="1"/>
    </xf>
    <xf numFmtId="0" fontId="12" fillId="0" borderId="0" xfId="19" applyFont="1" applyAlignment="1">
      <alignment horizontal="center" vertical="top" wrapText="1"/>
    </xf>
    <xf numFmtId="0" fontId="12" fillId="0" borderId="83" xfId="19" applyFont="1" applyBorder="1" applyAlignment="1">
      <alignment horizontal="left" vertical="top" wrapText="1"/>
    </xf>
    <xf numFmtId="0" fontId="12" fillId="0" borderId="82" xfId="19" applyFont="1" applyBorder="1" applyAlignment="1">
      <alignment vertical="top"/>
    </xf>
    <xf numFmtId="37" fontId="12" fillId="0" borderId="0" xfId="5" applyNumberFormat="1" applyFont="1"/>
    <xf numFmtId="0" fontId="11" fillId="0" borderId="55" xfId="5" applyFont="1" applyBorder="1" applyAlignment="1">
      <alignment horizontal="center" vertical="top" wrapText="1"/>
    </xf>
    <xf numFmtId="3" fontId="11" fillId="0" borderId="55" xfId="5" applyNumberFormat="1" applyFont="1" applyBorder="1" applyAlignment="1">
      <alignment horizontal="center" vertical="top" wrapText="1"/>
    </xf>
    <xf numFmtId="4" fontId="11" fillId="0" borderId="60" xfId="5" applyNumberFormat="1" applyFont="1" applyBorder="1" applyAlignment="1">
      <alignment horizontal="center" vertical="top"/>
    </xf>
    <xf numFmtId="4" fontId="14" fillId="0" borderId="55" xfId="5" applyNumberFormat="1" applyFont="1" applyBorder="1" applyAlignment="1">
      <alignment horizontal="left" vertical="top" wrapText="1"/>
    </xf>
    <xf numFmtId="4" fontId="12" fillId="0" borderId="55" xfId="5" applyNumberFormat="1" applyFont="1" applyBorder="1" applyAlignment="1">
      <alignment horizontal="center" vertical="top"/>
    </xf>
    <xf numFmtId="4" fontId="12" fillId="0" borderId="55" xfId="12" applyNumberFormat="1" applyFont="1" applyFill="1" applyBorder="1" applyAlignment="1">
      <alignment horizontal="right" vertical="top"/>
    </xf>
    <xf numFmtId="4" fontId="12" fillId="0" borderId="60" xfId="5" applyNumberFormat="1" applyFont="1" applyBorder="1" applyAlignment="1">
      <alignment horizontal="center" vertical="top"/>
    </xf>
    <xf numFmtId="4" fontId="12" fillId="0" borderId="55" xfId="5" applyNumberFormat="1" applyFont="1" applyBorder="1" applyAlignment="1">
      <alignment horizontal="left" vertical="top" wrapText="1"/>
    </xf>
    <xf numFmtId="0" fontId="12" fillId="0" borderId="82" xfId="5" applyFont="1" applyBorder="1" applyAlignment="1">
      <alignment vertical="top" wrapText="1"/>
    </xf>
    <xf numFmtId="0" fontId="12" fillId="0" borderId="82" xfId="5" applyFont="1" applyBorder="1" applyAlignment="1">
      <alignment horizontal="center" vertical="top" wrapText="1"/>
    </xf>
    <xf numFmtId="3" fontId="12" fillId="0" borderId="82" xfId="5" applyNumberFormat="1" applyFont="1" applyBorder="1" applyAlignment="1">
      <alignment horizontal="center" vertical="top" wrapText="1"/>
    </xf>
    <xf numFmtId="0" fontId="12" fillId="0" borderId="62" xfId="5" applyFont="1" applyBorder="1" applyAlignment="1">
      <alignment vertical="top" wrapText="1"/>
    </xf>
    <xf numFmtId="0" fontId="14" fillId="0" borderId="55" xfId="5" applyFont="1" applyBorder="1" applyAlignment="1">
      <alignment vertical="center" wrapText="1"/>
    </xf>
    <xf numFmtId="0" fontId="13" fillId="0" borderId="55" xfId="5" applyFont="1" applyBorder="1" applyAlignment="1">
      <alignment vertical="center" wrapText="1"/>
    </xf>
    <xf numFmtId="0" fontId="12" fillId="0" borderId="55" xfId="5" applyFont="1" applyBorder="1" applyAlignment="1">
      <alignment vertical="center" wrapText="1"/>
    </xf>
    <xf numFmtId="1" fontId="12" fillId="0" borderId="55" xfId="1" applyNumberFormat="1" applyFont="1" applyBorder="1" applyAlignment="1">
      <alignment horizontal="center" vertical="top"/>
    </xf>
    <xf numFmtId="49" fontId="12" fillId="0" borderId="60" xfId="1" applyNumberFormat="1" applyFont="1" applyBorder="1" applyAlignment="1">
      <alignment horizontal="center" vertical="top"/>
    </xf>
    <xf numFmtId="49" fontId="12" fillId="0" borderId="60" xfId="5" applyNumberFormat="1" applyFont="1" applyBorder="1" applyAlignment="1">
      <alignment horizontal="center"/>
    </xf>
    <xf numFmtId="4" fontId="11" fillId="0" borderId="55" xfId="1" applyNumberFormat="1" applyFont="1" applyBorder="1" applyAlignment="1">
      <alignment horizontal="left" vertical="center" wrapText="1"/>
    </xf>
    <xf numFmtId="4" fontId="12" fillId="0" borderId="55" xfId="17" applyNumberFormat="1" applyFont="1" applyFill="1" applyBorder="1" applyAlignment="1">
      <alignment horizontal="center" vertical="center"/>
    </xf>
    <xf numFmtId="4" fontId="11" fillId="0" borderId="60" xfId="1" applyNumberFormat="1" applyFont="1" applyBorder="1" applyAlignment="1">
      <alignment horizontal="center" vertical="center"/>
    </xf>
    <xf numFmtId="4" fontId="12" fillId="0" borderId="60" xfId="5" applyNumberFormat="1" applyFont="1" applyBorder="1" applyAlignment="1">
      <alignment horizontal="center"/>
    </xf>
    <xf numFmtId="4" fontId="12" fillId="0" borderId="55" xfId="5" applyNumberFormat="1" applyFont="1" applyBorder="1" applyAlignment="1">
      <alignment horizontal="left" wrapText="1"/>
    </xf>
    <xf numFmtId="4" fontId="12" fillId="0" borderId="55" xfId="5" applyNumberFormat="1" applyFont="1" applyBorder="1" applyAlignment="1">
      <alignment horizontal="center"/>
    </xf>
    <xf numFmtId="3" fontId="12" fillId="0" borderId="55" xfId="1" applyNumberFormat="1" applyFont="1" applyBorder="1" applyAlignment="1">
      <alignment horizontal="center"/>
    </xf>
    <xf numFmtId="0" fontId="12" fillId="0" borderId="0" xfId="19" applyFont="1" applyAlignment="1">
      <alignment horizontal="left" vertical="top" wrapText="1"/>
    </xf>
    <xf numFmtId="49" fontId="12" fillId="0" borderId="55" xfId="27" applyNumberFormat="1" applyFont="1" applyBorder="1" applyAlignment="1">
      <alignment horizontal="center"/>
    </xf>
    <xf numFmtId="49" fontId="12" fillId="0" borderId="52" xfId="27" applyNumberFormat="1" applyFont="1" applyBorder="1" applyAlignment="1">
      <alignment horizontal="center"/>
    </xf>
    <xf numFmtId="0" fontId="12" fillId="0" borderId="51" xfId="27" applyFont="1" applyBorder="1" applyAlignment="1">
      <alignment wrapText="1"/>
    </xf>
    <xf numFmtId="0" fontId="12" fillId="0" borderId="51" xfId="27" applyFont="1" applyBorder="1" applyAlignment="1">
      <alignment horizontal="center" wrapText="1"/>
    </xf>
    <xf numFmtId="0" fontId="14" fillId="0" borderId="62" xfId="5" applyFont="1" applyBorder="1" applyAlignment="1">
      <alignment vertical="top" wrapText="1"/>
    </xf>
    <xf numFmtId="0" fontId="12" fillId="0" borderId="55" xfId="27" applyFont="1" applyBorder="1" applyAlignment="1">
      <alignment horizontal="center" vertical="top" wrapText="1"/>
    </xf>
    <xf numFmtId="1" fontId="12" fillId="0" borderId="55" xfId="27" applyNumberFormat="1" applyFont="1" applyBorder="1" applyAlignment="1">
      <alignment horizontal="center" vertical="top" wrapText="1"/>
    </xf>
    <xf numFmtId="1" fontId="12" fillId="0" borderId="55" xfId="27" applyNumberFormat="1" applyFont="1" applyBorder="1" applyAlignment="1">
      <alignment horizontal="center" vertical="center" wrapText="1"/>
    </xf>
    <xf numFmtId="49" fontId="12" fillId="0" borderId="56" xfId="27" applyNumberFormat="1" applyFont="1" applyBorder="1" applyAlignment="1">
      <alignment vertical="top" wrapText="1"/>
    </xf>
    <xf numFmtId="0" fontId="12" fillId="0" borderId="54" xfId="27" applyFont="1" applyBorder="1" applyAlignment="1">
      <alignment wrapText="1"/>
    </xf>
    <xf numFmtId="0" fontId="12" fillId="0" borderId="54" xfId="27" applyFont="1" applyBorder="1" applyAlignment="1">
      <alignment horizontal="center" wrapText="1"/>
    </xf>
    <xf numFmtId="0" fontId="12" fillId="0" borderId="54" xfId="27" applyFont="1" applyBorder="1" applyAlignment="1">
      <alignment horizontal="center" vertical="center" wrapText="1"/>
    </xf>
    <xf numFmtId="49" fontId="12" fillId="0" borderId="104" xfId="27" applyNumberFormat="1" applyFont="1" applyBorder="1" applyAlignment="1">
      <alignment vertical="top" wrapText="1"/>
    </xf>
    <xf numFmtId="0" fontId="12" fillId="0" borderId="64" xfId="27" applyFont="1" applyBorder="1" applyAlignment="1">
      <alignment wrapText="1"/>
    </xf>
    <xf numFmtId="0" fontId="12" fillId="0" borderId="64" xfId="27" applyFont="1" applyBorder="1" applyAlignment="1">
      <alignment vertical="top" wrapText="1"/>
    </xf>
    <xf numFmtId="49" fontId="14" fillId="0" borderId="86" xfId="27" applyNumberFormat="1" applyFont="1" applyBorder="1" applyAlignment="1">
      <alignment horizontal="center" vertical="top"/>
    </xf>
    <xf numFmtId="0" fontId="14" fillId="0" borderId="79" xfId="27" applyFont="1" applyBorder="1" applyAlignment="1">
      <alignment vertical="top" wrapText="1"/>
    </xf>
    <xf numFmtId="0" fontId="12" fillId="0" borderId="79" xfId="27" applyFont="1" applyBorder="1" applyAlignment="1">
      <alignment horizontal="center" vertical="top" wrapText="1"/>
    </xf>
    <xf numFmtId="0" fontId="12" fillId="0" borderId="79" xfId="27" applyFont="1" applyBorder="1" applyAlignment="1">
      <alignment vertical="top"/>
    </xf>
    <xf numFmtId="49" fontId="12" fillId="0" borderId="83" xfId="27" applyNumberFormat="1" applyFont="1" applyBorder="1" applyAlignment="1">
      <alignment horizontal="center" vertical="top"/>
    </xf>
    <xf numFmtId="0" fontId="12" fillId="0" borderId="82" xfId="27" applyFont="1" applyBorder="1" applyAlignment="1">
      <alignment vertical="top" wrapText="1"/>
    </xf>
    <xf numFmtId="0" fontId="12" fillId="0" borderId="82" xfId="27" applyFont="1" applyBorder="1" applyAlignment="1">
      <alignment horizontal="center" vertical="top" wrapText="1"/>
    </xf>
    <xf numFmtId="3" fontId="12" fillId="0" borderId="82" xfId="27" applyNumberFormat="1" applyFont="1" applyBorder="1" applyAlignment="1">
      <alignment horizontal="center" vertical="top" wrapText="1"/>
    </xf>
    <xf numFmtId="49" fontId="12" fillId="0" borderId="63" xfId="27" applyNumberFormat="1" applyFont="1" applyBorder="1" applyAlignment="1">
      <alignment vertical="top" wrapText="1"/>
    </xf>
    <xf numFmtId="0" fontId="12" fillId="0" borderId="62" xfId="27" applyFont="1" applyBorder="1" applyAlignment="1">
      <alignment wrapText="1"/>
    </xf>
    <xf numFmtId="0" fontId="12" fillId="0" borderId="62" xfId="27" applyFont="1" applyBorder="1" applyAlignment="1">
      <alignment vertical="top" wrapText="1"/>
    </xf>
    <xf numFmtId="0" fontId="11" fillId="0" borderId="0" xfId="5" applyFont="1" applyAlignment="1">
      <alignment vertical="center" wrapText="1"/>
    </xf>
    <xf numFmtId="49" fontId="12" fillId="0" borderId="0" xfId="5" applyNumberFormat="1" applyFont="1" applyAlignment="1">
      <alignment horizontal="left"/>
    </xf>
    <xf numFmtId="49" fontId="12" fillId="0" borderId="0" xfId="5" applyNumberFormat="1" applyFont="1" applyAlignment="1">
      <alignment horizontal="center"/>
    </xf>
    <xf numFmtId="0" fontId="12" fillId="0" borderId="63" xfId="1" applyFont="1" applyBorder="1" applyAlignment="1">
      <alignment horizontal="left" vertical="center" wrapText="1"/>
    </xf>
    <xf numFmtId="0" fontId="12" fillId="0" borderId="62" xfId="1" applyFont="1" applyBorder="1" applyAlignment="1">
      <alignment horizontal="center" vertical="center" wrapText="1"/>
    </xf>
    <xf numFmtId="37" fontId="12" fillId="0" borderId="62" xfId="18" applyNumberFormat="1" applyFont="1" applyFill="1" applyBorder="1" applyAlignment="1">
      <alignment horizontal="center" vertical="center" wrapText="1"/>
    </xf>
    <xf numFmtId="0" fontId="12" fillId="0" borderId="0" xfId="1" applyFont="1" applyAlignment="1">
      <alignment vertical="top" wrapText="1"/>
    </xf>
    <xf numFmtId="0" fontId="12" fillId="0" borderId="81" xfId="1" applyFont="1" applyBorder="1" applyAlignment="1">
      <alignment horizontal="left" vertical="center" wrapText="1"/>
    </xf>
    <xf numFmtId="0" fontId="12" fillId="0" borderId="80" xfId="1" applyFont="1" applyBorder="1" applyAlignment="1">
      <alignment horizontal="center" vertical="center" wrapText="1"/>
    </xf>
    <xf numFmtId="37" fontId="12" fillId="0" borderId="80" xfId="18" applyNumberFormat="1" applyFont="1" applyFill="1" applyBorder="1" applyAlignment="1">
      <alignment horizontal="center" vertical="center" wrapText="1"/>
    </xf>
    <xf numFmtId="0" fontId="12" fillId="0" borderId="80" xfId="1" applyFont="1" applyBorder="1" applyAlignment="1">
      <alignment horizontal="left" vertical="center" wrapText="1"/>
    </xf>
    <xf numFmtId="0" fontId="12" fillId="0" borderId="60" xfId="5" applyFont="1" applyBorder="1" applyAlignment="1">
      <alignment horizontal="center" vertical="center" wrapText="1"/>
    </xf>
    <xf numFmtId="3" fontId="12" fillId="0" borderId="55" xfId="12" applyNumberFormat="1" applyFont="1" applyFill="1" applyBorder="1" applyAlignment="1">
      <alignment horizontal="center" vertical="center" wrapText="1"/>
    </xf>
    <xf numFmtId="0" fontId="12" fillId="0" borderId="0" xfId="5" applyFont="1" applyAlignment="1">
      <alignment wrapText="1"/>
    </xf>
    <xf numFmtId="0" fontId="12" fillId="0" borderId="18" xfId="0" applyFont="1" applyBorder="1" applyAlignment="1">
      <alignment vertical="justify"/>
    </xf>
    <xf numFmtId="168" fontId="12" fillId="0" borderId="18" xfId="0" applyNumberFormat="1" applyFont="1" applyBorder="1" applyAlignment="1">
      <alignment horizontal="center" vertical="justify"/>
    </xf>
    <xf numFmtId="0" fontId="13" fillId="0" borderId="18" xfId="0" applyFont="1" applyBorder="1" applyAlignment="1">
      <alignment vertical="justify" wrapText="1"/>
    </xf>
    <xf numFmtId="0" fontId="13" fillId="0" borderId="18" xfId="0" applyFont="1" applyBorder="1" applyAlignment="1">
      <alignment vertical="justify"/>
    </xf>
    <xf numFmtId="0" fontId="12" fillId="0" borderId="60" xfId="5" applyFont="1" applyBorder="1" applyAlignment="1">
      <alignment horizontal="left" vertical="center"/>
    </xf>
    <xf numFmtId="0" fontId="11" fillId="0" borderId="60" xfId="5" applyFont="1" applyBorder="1" applyAlignment="1">
      <alignment horizontal="center" vertical="center" wrapText="1"/>
    </xf>
    <xf numFmtId="0" fontId="23" fillId="0" borderId="55" xfId="35" applyFont="1" applyBorder="1" applyAlignment="1">
      <alignment vertical="center" wrapText="1"/>
    </xf>
    <xf numFmtId="3" fontId="12" fillId="0" borderId="55" xfId="5" applyNumberFormat="1" applyFont="1" applyBorder="1" applyAlignment="1">
      <alignment horizontal="center" vertical="center"/>
    </xf>
    <xf numFmtId="0" fontId="20" fillId="0" borderId="55" xfId="5" applyFont="1" applyBorder="1" applyAlignment="1">
      <alignment horizontal="left" vertical="center" wrapText="1"/>
    </xf>
    <xf numFmtId="0" fontId="11" fillId="0" borderId="55" xfId="23" applyFont="1" applyBorder="1" applyAlignment="1">
      <alignment vertical="center" wrapText="1"/>
    </xf>
    <xf numFmtId="1" fontId="12" fillId="0" borderId="55" xfId="23" applyNumberFormat="1" applyFont="1" applyBorder="1" applyAlignment="1">
      <alignment horizontal="center" vertical="center"/>
    </xf>
    <xf numFmtId="168" fontId="12" fillId="0" borderId="55" xfId="23" applyNumberFormat="1" applyFont="1" applyBorder="1" applyAlignment="1">
      <alignment horizontal="center" vertical="center"/>
    </xf>
    <xf numFmtId="0" fontId="12" fillId="0" borderId="55" xfId="23" applyFont="1" applyBorder="1" applyAlignment="1">
      <alignment vertical="center" wrapText="1"/>
    </xf>
    <xf numFmtId="0" fontId="12" fillId="0" borderId="52" xfId="5" applyFont="1" applyBorder="1" applyAlignment="1">
      <alignment horizontal="center" vertical="center" wrapText="1"/>
    </xf>
    <xf numFmtId="0" fontId="12" fillId="0" borderId="51" xfId="5" applyFont="1" applyBorder="1" applyAlignment="1">
      <alignment horizontal="left" vertical="center" wrapText="1"/>
    </xf>
    <xf numFmtId="0" fontId="12" fillId="0" borderId="51" xfId="5" applyFont="1" applyBorder="1" applyAlignment="1">
      <alignment horizontal="center" vertical="center" wrapText="1"/>
    </xf>
    <xf numFmtId="3" fontId="12" fillId="0" borderId="51" xfId="12" applyNumberFormat="1" applyFont="1" applyFill="1" applyBorder="1" applyAlignment="1">
      <alignment horizontal="center" vertical="center" wrapText="1"/>
    </xf>
    <xf numFmtId="0" fontId="12" fillId="0" borderId="60" xfId="31" applyFont="1" applyBorder="1" applyAlignment="1">
      <alignment horizontal="center" vertical="center"/>
    </xf>
    <xf numFmtId="0" fontId="12" fillId="0" borderId="55" xfId="31" applyFont="1" applyBorder="1" applyAlignment="1">
      <alignment horizontal="center" vertical="center"/>
    </xf>
    <xf numFmtId="0" fontId="13" fillId="0" borderId="55" xfId="31" applyFont="1" applyBorder="1" applyAlignment="1">
      <alignment horizontal="left" vertical="center"/>
    </xf>
    <xf numFmtId="0" fontId="12" fillId="0" borderId="60" xfId="31" quotePrefix="1" applyFont="1" applyBorder="1" applyAlignment="1">
      <alignment horizontal="center" vertical="center"/>
    </xf>
    <xf numFmtId="0" fontId="12" fillId="0" borderId="55" xfId="31" applyFont="1" applyBorder="1" applyAlignment="1">
      <alignment horizontal="left" vertical="center" wrapText="1"/>
    </xf>
    <xf numFmtId="0" fontId="12" fillId="0" borderId="55" xfId="31" applyFont="1" applyBorder="1">
      <alignment vertical="center"/>
    </xf>
    <xf numFmtId="0" fontId="12" fillId="0" borderId="55" xfId="31" applyFont="1" applyBorder="1" applyAlignment="1">
      <alignment horizontal="left" vertical="center"/>
    </xf>
    <xf numFmtId="0" fontId="12" fillId="0" borderId="60" xfId="29" applyFont="1" applyBorder="1" applyAlignment="1">
      <alignment horizontal="center" vertical="center"/>
    </xf>
    <xf numFmtId="0" fontId="12" fillId="0" borderId="55" xfId="29" applyFont="1" applyBorder="1">
      <alignment vertical="center"/>
    </xf>
    <xf numFmtId="0" fontId="12" fillId="0" borderId="55" xfId="29" applyFont="1" applyBorder="1" applyAlignment="1">
      <alignment horizontal="center" vertical="center"/>
    </xf>
    <xf numFmtId="0" fontId="11" fillId="0" borderId="55" xfId="23" applyFont="1" applyBorder="1" applyAlignment="1">
      <alignment horizontal="center" vertical="center"/>
    </xf>
    <xf numFmtId="3" fontId="11" fillId="0" borderId="55" xfId="12" applyNumberFormat="1" applyFont="1" applyFill="1" applyBorder="1" applyAlignment="1">
      <alignment horizontal="center" vertical="center" wrapText="1"/>
    </xf>
    <xf numFmtId="0" fontId="12" fillId="0" borderId="0" xfId="29" applyFont="1" applyAlignment="1"/>
    <xf numFmtId="3" fontId="11" fillId="0" borderId="0" xfId="1" applyNumberFormat="1" applyFont="1">
      <alignment vertical="center"/>
    </xf>
    <xf numFmtId="0" fontId="22" fillId="0" borderId="55" xfId="23" applyFont="1" applyBorder="1" applyAlignment="1">
      <alignment vertical="center" wrapText="1"/>
    </xf>
    <xf numFmtId="0" fontId="20" fillId="0" borderId="55" xfId="23" applyFont="1" applyBorder="1" applyAlignment="1">
      <alignment vertical="center" wrapText="1"/>
    </xf>
    <xf numFmtId="0" fontId="12" fillId="0" borderId="0" xfId="29" applyFont="1">
      <alignment vertical="center"/>
    </xf>
    <xf numFmtId="0" fontId="11" fillId="0" borderId="0" xfId="5" applyFont="1" applyAlignment="1">
      <alignment wrapText="1"/>
    </xf>
    <xf numFmtId="0" fontId="12" fillId="0" borderId="86" xfId="5" applyFont="1" applyBorder="1" applyAlignment="1">
      <alignment horizontal="center" vertical="center" wrapText="1"/>
    </xf>
    <xf numFmtId="0" fontId="13" fillId="0" borderId="79" xfId="5" applyFont="1" applyBorder="1" applyAlignment="1">
      <alignment horizontal="left" vertical="center" wrapText="1"/>
    </xf>
    <xf numFmtId="0" fontId="12" fillId="0" borderId="79" xfId="5" applyFont="1" applyBorder="1" applyAlignment="1">
      <alignment horizontal="center" vertical="center" wrapText="1"/>
    </xf>
    <xf numFmtId="3" fontId="12" fillId="0" borderId="79" xfId="5" applyNumberFormat="1" applyFont="1" applyBorder="1" applyAlignment="1">
      <alignment horizontal="center" vertical="center" wrapText="1"/>
    </xf>
    <xf numFmtId="0" fontId="12" fillId="0" borderId="83" xfId="20" applyFont="1" applyBorder="1" applyAlignment="1">
      <alignment vertical="center" wrapText="1"/>
    </xf>
    <xf numFmtId="0" fontId="12" fillId="0" borderId="82" xfId="20" applyFont="1" applyBorder="1" applyAlignment="1">
      <alignment vertical="center" wrapText="1"/>
    </xf>
    <xf numFmtId="0" fontId="12" fillId="0" borderId="82" xfId="20" applyFont="1" applyBorder="1" applyAlignment="1">
      <alignment horizontal="center" vertical="center" wrapText="1"/>
    </xf>
    <xf numFmtId="0" fontId="12" fillId="0" borderId="63" xfId="5" applyFont="1" applyBorder="1" applyAlignment="1">
      <alignment horizontal="center" vertical="center" wrapText="1"/>
    </xf>
    <xf numFmtId="0" fontId="12" fillId="0" borderId="62" xfId="5" applyFont="1" applyBorder="1" applyAlignment="1">
      <alignment horizontal="center" vertical="center" wrapText="1"/>
    </xf>
    <xf numFmtId="3" fontId="12" fillId="0" borderId="62" xfId="12" applyNumberFormat="1" applyFont="1" applyFill="1" applyBorder="1" applyAlignment="1">
      <alignment horizontal="center" vertical="center" wrapText="1"/>
    </xf>
    <xf numFmtId="0" fontId="12" fillId="0" borderId="79" xfId="5" applyFont="1" applyBorder="1" applyAlignment="1">
      <alignment horizontal="left" vertical="center" wrapText="1"/>
    </xf>
    <xf numFmtId="3" fontId="12" fillId="0" borderId="79" xfId="12" applyNumberFormat="1" applyFont="1" applyFill="1" applyBorder="1" applyAlignment="1">
      <alignment horizontal="center" vertical="center" wrapText="1"/>
    </xf>
    <xf numFmtId="0" fontId="11" fillId="0" borderId="85" xfId="5" applyFont="1" applyBorder="1" applyAlignment="1">
      <alignment horizontal="center" vertical="center" wrapText="1"/>
    </xf>
    <xf numFmtId="0" fontId="11" fillId="0" borderId="0" xfId="5" applyFont="1" applyAlignment="1">
      <alignment horizontal="left" vertical="center" wrapText="1"/>
    </xf>
    <xf numFmtId="0" fontId="11" fillId="0" borderId="0" xfId="5" applyFont="1" applyAlignment="1">
      <alignment horizontal="center" vertical="center" wrapText="1"/>
    </xf>
    <xf numFmtId="3" fontId="11" fillId="0" borderId="0" xfId="12" applyNumberFormat="1" applyFont="1" applyFill="1" applyBorder="1" applyAlignment="1">
      <alignment horizontal="center" vertical="center" wrapText="1"/>
    </xf>
    <xf numFmtId="0" fontId="12" fillId="0" borderId="83" xfId="5" applyFont="1" applyBorder="1" applyAlignment="1">
      <alignment horizontal="center" vertical="center" wrapText="1"/>
    </xf>
    <xf numFmtId="0" fontId="12" fillId="0" borderId="82" xfId="5" applyFont="1" applyBorder="1" applyAlignment="1">
      <alignment horizontal="left" vertical="center" wrapText="1"/>
    </xf>
    <xf numFmtId="0" fontId="12" fillId="0" borderId="82" xfId="5" applyFont="1" applyBorder="1" applyAlignment="1">
      <alignment horizontal="center" vertical="center" wrapText="1"/>
    </xf>
    <xf numFmtId="3" fontId="12" fillId="0" borderId="82" xfId="12" applyNumberFormat="1" applyFont="1" applyFill="1" applyBorder="1" applyAlignment="1">
      <alignment horizontal="center" vertical="center" wrapText="1"/>
    </xf>
    <xf numFmtId="0" fontId="12" fillId="0" borderId="0" xfId="5" applyFont="1" applyAlignment="1">
      <alignment horizontal="center" wrapText="1"/>
    </xf>
    <xf numFmtId="3" fontId="12" fillId="0" borderId="0" xfId="5" applyNumberFormat="1" applyFont="1" applyAlignment="1">
      <alignment horizontal="center" wrapText="1"/>
    </xf>
    <xf numFmtId="40" fontId="12" fillId="0" borderId="0" xfId="8" applyNumberFormat="1" applyFont="1" applyFill="1" applyAlignment="1">
      <alignment vertical="center"/>
    </xf>
    <xf numFmtId="171" fontId="12" fillId="0" borderId="0" xfId="8" applyNumberFormat="1" applyFont="1" applyFill="1" applyAlignment="1">
      <alignment vertical="center"/>
    </xf>
    <xf numFmtId="38" fontId="11" fillId="0" borderId="119" xfId="8" applyNumberFormat="1" applyFont="1" applyFill="1" applyBorder="1" applyAlignment="1">
      <alignment horizontal="justify" vertical="center"/>
    </xf>
    <xf numFmtId="38" fontId="11" fillId="0" borderId="118" xfId="8" applyNumberFormat="1" applyFont="1" applyFill="1" applyBorder="1" applyAlignment="1">
      <alignment horizontal="center" vertical="center"/>
    </xf>
    <xf numFmtId="0" fontId="11" fillId="0" borderId="119" xfId="8" applyNumberFormat="1" applyFont="1" applyFill="1" applyBorder="1" applyAlignment="1">
      <alignment horizontal="center" vertical="center"/>
    </xf>
    <xf numFmtId="0" fontId="11" fillId="0" borderId="118" xfId="8" applyNumberFormat="1" applyFont="1" applyFill="1" applyBorder="1" applyAlignment="1">
      <alignment horizontal="center" vertical="center"/>
    </xf>
    <xf numFmtId="43" fontId="12" fillId="0" borderId="118" xfId="10" applyNumberFormat="1" applyFont="1" applyFill="1" applyBorder="1" applyAlignment="1">
      <alignment horizontal="center" vertical="center"/>
    </xf>
    <xf numFmtId="38" fontId="11" fillId="0" borderId="117" xfId="8" applyNumberFormat="1" applyFont="1" applyFill="1" applyBorder="1" applyAlignment="1">
      <alignment horizontal="center" vertical="center"/>
    </xf>
    <xf numFmtId="0" fontId="11" fillId="0" borderId="80" xfId="8" applyNumberFormat="1" applyFont="1" applyFill="1" applyBorder="1" applyAlignment="1">
      <alignment horizontal="center" vertical="center"/>
    </xf>
    <xf numFmtId="0" fontId="11" fillId="0" borderId="117" xfId="8" applyNumberFormat="1" applyFont="1" applyFill="1" applyBorder="1" applyAlignment="1">
      <alignment horizontal="center" vertical="center"/>
    </xf>
    <xf numFmtId="43" fontId="12" fillId="0" borderId="117" xfId="10" applyNumberFormat="1" applyFont="1" applyFill="1" applyBorder="1" applyAlignment="1">
      <alignment horizontal="center" vertical="center"/>
    </xf>
    <xf numFmtId="43" fontId="12" fillId="0" borderId="0" xfId="10" applyNumberFormat="1" applyFont="1" applyFill="1" applyBorder="1" applyAlignment="1">
      <alignment horizontal="center" vertical="center"/>
    </xf>
    <xf numFmtId="43" fontId="12" fillId="0" borderId="0" xfId="10" applyNumberFormat="1" applyFont="1" applyFill="1" applyAlignment="1">
      <alignment vertical="center"/>
    </xf>
    <xf numFmtId="4" fontId="12" fillId="0" borderId="0" xfId="1" applyNumberFormat="1" applyFont="1">
      <alignment vertical="center"/>
    </xf>
    <xf numFmtId="9" fontId="12" fillId="0" borderId="0" xfId="1" applyNumberFormat="1" applyFont="1">
      <alignment vertical="center"/>
    </xf>
    <xf numFmtId="38" fontId="11" fillId="0" borderId="27" xfId="8" applyNumberFormat="1" applyFont="1" applyFill="1" applyBorder="1" applyAlignment="1">
      <alignment horizontal="center" vertical="center"/>
    </xf>
    <xf numFmtId="38" fontId="12" fillId="0" borderId="120" xfId="8" applyNumberFormat="1" applyFont="1" applyFill="1" applyBorder="1" applyAlignment="1">
      <alignment horizontal="center" vertical="center"/>
    </xf>
    <xf numFmtId="38" fontId="12" fillId="0" borderId="97" xfId="8" applyNumberFormat="1" applyFont="1" applyFill="1" applyBorder="1" applyAlignment="1">
      <alignment horizontal="center" vertical="center"/>
    </xf>
    <xf numFmtId="49" fontId="12" fillId="0" borderId="59" xfId="9" applyNumberFormat="1" applyFont="1" applyFill="1" applyBorder="1" applyAlignment="1" applyProtection="1">
      <alignment horizontal="center" vertical="center"/>
    </xf>
    <xf numFmtId="0" fontId="11" fillId="0" borderId="55" xfId="1" applyFont="1" applyBorder="1" applyAlignment="1">
      <alignment horizontal="justify" vertical="center" wrapText="1"/>
    </xf>
    <xf numFmtId="0" fontId="12" fillId="0" borderId="55" xfId="1" applyFont="1" applyBorder="1" applyAlignment="1">
      <alignment horizontal="justify" vertical="center" wrapText="1"/>
    </xf>
    <xf numFmtId="49" fontId="12" fillId="0" borderId="116" xfId="9" applyNumberFormat="1" applyFont="1" applyFill="1" applyBorder="1" applyAlignment="1" applyProtection="1">
      <alignment horizontal="center" vertical="center"/>
    </xf>
    <xf numFmtId="0" fontId="12" fillId="0" borderId="115" xfId="1" applyFont="1" applyBorder="1" applyAlignment="1">
      <alignment horizontal="justify" vertical="center" wrapText="1"/>
    </xf>
    <xf numFmtId="49" fontId="12" fillId="0" borderId="114" xfId="9" applyNumberFormat="1" applyFont="1" applyFill="1" applyBorder="1" applyAlignment="1" applyProtection="1">
      <alignment horizontal="center" vertical="center"/>
    </xf>
    <xf numFmtId="0" fontId="12" fillId="0" borderId="113" xfId="1" applyFont="1" applyBorder="1" applyAlignment="1">
      <alignment horizontal="justify" vertical="center" wrapText="1"/>
    </xf>
    <xf numFmtId="0" fontId="11" fillId="0" borderId="0" xfId="3" applyFont="1"/>
    <xf numFmtId="0" fontId="11" fillId="0" borderId="22" xfId="3" applyFont="1" applyBorder="1" applyAlignment="1">
      <alignment horizontal="center"/>
    </xf>
    <xf numFmtId="0" fontId="11" fillId="0" borderId="20" xfId="3" applyFont="1" applyBorder="1" applyAlignment="1">
      <alignment horizontal="center"/>
    </xf>
    <xf numFmtId="0" fontId="12" fillId="0" borderId="17" xfId="3" applyFont="1" applyBorder="1"/>
    <xf numFmtId="0" fontId="12" fillId="0" borderId="2" xfId="3" applyFont="1" applyBorder="1" applyAlignment="1">
      <alignment vertical="top"/>
    </xf>
    <xf numFmtId="0" fontId="12" fillId="0" borderId="122" xfId="3" applyFont="1" applyBorder="1"/>
    <xf numFmtId="0" fontId="12" fillId="0" borderId="122" xfId="3" applyFont="1" applyBorder="1" applyAlignment="1">
      <alignment horizontal="center"/>
    </xf>
    <xf numFmtId="0" fontId="12" fillId="0" borderId="0" xfId="3" applyFont="1" applyAlignment="1">
      <alignment vertical="top"/>
    </xf>
    <xf numFmtId="0" fontId="11" fillId="0" borderId="17" xfId="3" applyFont="1" applyBorder="1" applyAlignment="1">
      <alignment horizontal="center"/>
    </xf>
    <xf numFmtId="3" fontId="11" fillId="0" borderId="18" xfId="3" applyNumberFormat="1" applyFont="1" applyBorder="1" applyAlignment="1">
      <alignment horizontal="center"/>
    </xf>
    <xf numFmtId="0" fontId="12" fillId="0" borderId="19" xfId="3" applyFont="1" applyBorder="1" applyAlignment="1">
      <alignment vertical="justify"/>
    </xf>
    <xf numFmtId="0" fontId="11" fillId="0" borderId="41" xfId="3" applyFont="1" applyBorder="1" applyAlignment="1">
      <alignment wrapText="1"/>
    </xf>
    <xf numFmtId="3" fontId="12" fillId="0" borderId="17" xfId="3" applyNumberFormat="1" applyFont="1" applyBorder="1" applyAlignment="1">
      <alignment horizontal="center" vertical="justify"/>
    </xf>
    <xf numFmtId="0" fontId="11" fillId="0" borderId="18" xfId="3" applyFont="1" applyBorder="1" applyAlignment="1">
      <alignment vertical="justify" wrapText="1"/>
    </xf>
    <xf numFmtId="0" fontId="11" fillId="0" borderId="18" xfId="3" applyFont="1" applyBorder="1" applyAlignment="1">
      <alignment vertical="justify"/>
    </xf>
    <xf numFmtId="0" fontId="12" fillId="0" borderId="41" xfId="3" applyFont="1" applyBorder="1"/>
    <xf numFmtId="0" fontId="11" fillId="0" borderId="19" xfId="3" applyFont="1" applyBorder="1" applyAlignment="1">
      <alignment horizontal="left"/>
    </xf>
    <xf numFmtId="166" fontId="12" fillId="0" borderId="17" xfId="18" applyNumberFormat="1" applyFont="1" applyFill="1" applyBorder="1" applyAlignment="1"/>
    <xf numFmtId="0" fontId="10" fillId="0" borderId="19" xfId="3" applyBorder="1"/>
    <xf numFmtId="0" fontId="12" fillId="0" borderId="10" xfId="3" applyFont="1" applyBorder="1"/>
    <xf numFmtId="166" fontId="12" fillId="0" borderId="9" xfId="18" applyNumberFormat="1" applyFont="1" applyFill="1" applyBorder="1" applyAlignment="1"/>
    <xf numFmtId="0" fontId="11" fillId="0" borderId="18" xfId="3" applyFont="1" applyBorder="1" applyAlignment="1">
      <alignment horizontal="left"/>
    </xf>
    <xf numFmtId="3" fontId="12" fillId="0" borderId="18" xfId="3" applyNumberFormat="1" applyFont="1" applyBorder="1" applyAlignment="1">
      <alignment vertical="justify"/>
    </xf>
    <xf numFmtId="0" fontId="13" fillId="0" borderId="18" xfId="3" applyFont="1" applyBorder="1" applyAlignment="1">
      <alignment horizontal="left" wrapText="1"/>
    </xf>
    <xf numFmtId="0" fontId="12" fillId="0" borderId="18" xfId="3" applyFont="1" applyBorder="1" applyAlignment="1">
      <alignment horizontal="left"/>
    </xf>
    <xf numFmtId="166" fontId="12" fillId="0" borderId="18" xfId="18" applyNumberFormat="1" applyFont="1" applyFill="1" applyBorder="1" applyAlignment="1">
      <alignment horizontal="center"/>
    </xf>
    <xf numFmtId="166" fontId="12" fillId="0" borderId="0" xfId="18" applyNumberFormat="1" applyFont="1" applyFill="1" applyBorder="1"/>
    <xf numFmtId="166" fontId="12" fillId="0" borderId="0" xfId="18" applyNumberFormat="1" applyFont="1" applyFill="1" applyBorder="1" applyAlignment="1"/>
    <xf numFmtId="0" fontId="10" fillId="0" borderId="0" xfId="11"/>
    <xf numFmtId="0" fontId="10" fillId="0" borderId="0" xfId="3" applyAlignment="1">
      <alignment horizontal="left"/>
    </xf>
    <xf numFmtId="3" fontId="12" fillId="0" borderId="0" xfId="3" applyNumberFormat="1" applyFont="1"/>
    <xf numFmtId="0" fontId="12" fillId="0" borderId="0" xfId="3" applyFont="1" applyAlignment="1">
      <alignment horizontal="left"/>
    </xf>
    <xf numFmtId="0" fontId="11" fillId="0" borderId="22" xfId="3" applyFont="1" applyBorder="1" applyAlignment="1">
      <alignment horizontal="left"/>
    </xf>
    <xf numFmtId="3" fontId="11" fillId="0" borderId="21" xfId="3" applyNumberFormat="1" applyFont="1" applyBorder="1" applyAlignment="1">
      <alignment horizontal="center"/>
    </xf>
    <xf numFmtId="3" fontId="11" fillId="0" borderId="20" xfId="3" applyNumberFormat="1" applyFont="1" applyBorder="1" applyAlignment="1">
      <alignment horizontal="center"/>
    </xf>
    <xf numFmtId="3" fontId="12" fillId="0" borderId="17" xfId="3" applyNumberFormat="1" applyFont="1" applyBorder="1" applyAlignment="1">
      <alignment vertical="justify"/>
    </xf>
    <xf numFmtId="0" fontId="12" fillId="0" borderId="18" xfId="3" applyFont="1" applyBorder="1" applyAlignment="1">
      <alignment vertical="justify" wrapText="1"/>
    </xf>
    <xf numFmtId="0" fontId="11" fillId="0" borderId="19" xfId="3" applyFont="1" applyBorder="1" applyAlignment="1">
      <alignment horizontal="left" vertical="justify"/>
    </xf>
    <xf numFmtId="0" fontId="11" fillId="0" borderId="41" xfId="3" applyFont="1" applyBorder="1" applyAlignment="1">
      <alignment horizontal="left" vertical="justify"/>
    </xf>
    <xf numFmtId="2" fontId="12" fillId="0" borderId="18" xfId="3" applyNumberFormat="1" applyFont="1" applyBorder="1" applyAlignment="1">
      <alignment horizontal="center" vertical="justify"/>
    </xf>
    <xf numFmtId="3" fontId="11" fillId="0" borderId="18" xfId="3" applyNumberFormat="1" applyFont="1" applyBorder="1" applyAlignment="1">
      <alignment horizontal="center" vertical="justify"/>
    </xf>
    <xf numFmtId="0" fontId="12" fillId="0" borderId="41" xfId="3" applyFont="1" applyBorder="1" applyAlignment="1">
      <alignment vertical="justify"/>
    </xf>
    <xf numFmtId="0" fontId="12" fillId="0" borderId="19" xfId="3" applyFont="1" applyBorder="1" applyAlignment="1">
      <alignment horizontal="left" vertical="justify"/>
    </xf>
    <xf numFmtId="0" fontId="11" fillId="0" borderId="41" xfId="3" applyFont="1" applyBorder="1" applyAlignment="1">
      <alignment horizontal="left" vertical="justify" wrapText="1"/>
    </xf>
    <xf numFmtId="0" fontId="12" fillId="0" borderId="41" xfId="3" applyFont="1" applyBorder="1" applyAlignment="1">
      <alignment horizontal="left" vertical="justify" wrapText="1"/>
    </xf>
    <xf numFmtId="0" fontId="11" fillId="0" borderId="18" xfId="3" applyFont="1" applyBorder="1" applyAlignment="1">
      <alignment horizontal="left" vertical="justify"/>
    </xf>
    <xf numFmtId="168" fontId="12" fillId="0" borderId="18" xfId="3" applyNumberFormat="1" applyFont="1" applyBorder="1" applyAlignment="1">
      <alignment horizontal="center" vertical="justify"/>
    </xf>
    <xf numFmtId="0" fontId="12" fillId="0" borderId="0" xfId="3" applyFont="1" applyAlignment="1">
      <alignment vertical="justify"/>
    </xf>
    <xf numFmtId="3" fontId="12" fillId="0" borderId="0" xfId="3" applyNumberFormat="1" applyFont="1" applyAlignment="1">
      <alignment vertical="justify"/>
    </xf>
    <xf numFmtId="3" fontId="11" fillId="0" borderId="17" xfId="3" applyNumberFormat="1" applyFont="1" applyBorder="1" applyAlignment="1">
      <alignment horizontal="center"/>
    </xf>
    <xf numFmtId="0" fontId="11" fillId="0" borderId="0" xfId="3" applyFont="1" applyAlignment="1">
      <alignment horizontal="left"/>
    </xf>
    <xf numFmtId="0" fontId="11" fillId="0" borderId="0" xfId="3" applyFont="1" applyAlignment="1">
      <alignment horizontal="center"/>
    </xf>
    <xf numFmtId="3" fontId="11" fillId="0" borderId="0" xfId="3" applyNumberFormat="1" applyFont="1" applyAlignment="1">
      <alignment horizontal="center"/>
    </xf>
    <xf numFmtId="0" fontId="12" fillId="0" borderId="41" xfId="3" applyFont="1" applyBorder="1" applyAlignment="1">
      <alignment vertical="justify" wrapText="1"/>
    </xf>
    <xf numFmtId="1" fontId="12" fillId="0" borderId="18" xfId="3" applyNumberFormat="1" applyFont="1" applyBorder="1" applyAlignment="1">
      <alignment horizontal="center" vertical="justify"/>
    </xf>
    <xf numFmtId="0" fontId="11" fillId="0" borderId="41" xfId="3" applyFont="1" applyBorder="1" applyAlignment="1">
      <alignment horizontal="center"/>
    </xf>
    <xf numFmtId="0" fontId="12" fillId="0" borderId="19" xfId="3" applyFont="1" applyBorder="1" applyAlignment="1">
      <alignment vertical="top"/>
    </xf>
    <xf numFmtId="0" fontId="12" fillId="0" borderId="0" xfId="11" applyFont="1" applyAlignment="1">
      <alignment horizontal="center"/>
    </xf>
    <xf numFmtId="0" fontId="18" fillId="0" borderId="0" xfId="11" applyFont="1"/>
    <xf numFmtId="0" fontId="11" fillId="0" borderId="22" xfId="11" applyFont="1" applyBorder="1" applyAlignment="1">
      <alignment horizontal="center"/>
    </xf>
    <xf numFmtId="0" fontId="11" fillId="0" borderId="21" xfId="11" applyFont="1" applyBorder="1" applyAlignment="1">
      <alignment horizontal="center"/>
    </xf>
    <xf numFmtId="0" fontId="11" fillId="0" borderId="20" xfId="11" applyFont="1" applyBorder="1" applyAlignment="1">
      <alignment horizontal="center"/>
    </xf>
    <xf numFmtId="0" fontId="12" fillId="0" borderId="19" xfId="11" applyFont="1" applyBorder="1"/>
    <xf numFmtId="0" fontId="12" fillId="0" borderId="17" xfId="11" applyFont="1" applyBorder="1"/>
    <xf numFmtId="0" fontId="13" fillId="0" borderId="18" xfId="11" applyFont="1" applyBorder="1"/>
    <xf numFmtId="2" fontId="12" fillId="0" borderId="18" xfId="11" applyNumberFormat="1" applyFont="1" applyBorder="1" applyAlignment="1">
      <alignment horizontal="center"/>
    </xf>
    <xf numFmtId="0" fontId="13" fillId="0" borderId="18" xfId="11" applyFont="1" applyBorder="1" applyAlignment="1">
      <alignment wrapText="1"/>
    </xf>
    <xf numFmtId="0" fontId="14" fillId="0" borderId="18" xfId="11" applyFont="1" applyBorder="1" applyAlignment="1">
      <alignment wrapText="1"/>
    </xf>
    <xf numFmtId="0" fontId="12" fillId="0" borderId="18" xfId="11" applyFont="1" applyBorder="1" applyAlignment="1">
      <alignment horizontal="center" vertical="justify"/>
    </xf>
    <xf numFmtId="0" fontId="12" fillId="0" borderId="18" xfId="11" applyFont="1" applyBorder="1" applyAlignment="1">
      <alignment vertical="justify"/>
    </xf>
    <xf numFmtId="0" fontId="12" fillId="0" borderId="2" xfId="11" applyFont="1" applyBorder="1" applyAlignment="1">
      <alignment vertical="top"/>
    </xf>
    <xf numFmtId="0" fontId="12" fillId="0" borderId="122" xfId="11" applyFont="1" applyBorder="1"/>
    <xf numFmtId="0" fontId="12" fillId="0" borderId="122" xfId="11" applyFont="1" applyBorder="1" applyAlignment="1">
      <alignment horizontal="center"/>
    </xf>
    <xf numFmtId="0" fontId="12" fillId="0" borderId="0" xfId="11" applyFont="1" applyAlignment="1">
      <alignment vertical="top"/>
    </xf>
    <xf numFmtId="0" fontId="11" fillId="0" borderId="19" xfId="11" applyFont="1" applyBorder="1" applyAlignment="1">
      <alignment horizontal="center"/>
    </xf>
    <xf numFmtId="0" fontId="11" fillId="0" borderId="18" xfId="11" applyFont="1" applyBorder="1" applyAlignment="1">
      <alignment horizontal="center"/>
    </xf>
    <xf numFmtId="0" fontId="11" fillId="0" borderId="17" xfId="11" applyFont="1" applyBorder="1" applyAlignment="1">
      <alignment horizontal="center"/>
    </xf>
    <xf numFmtId="0" fontId="14" fillId="0" borderId="18" xfId="11" applyFont="1" applyBorder="1"/>
    <xf numFmtId="0" fontId="11" fillId="0" borderId="18" xfId="11" applyFont="1" applyBorder="1" applyAlignment="1">
      <alignment vertical="justify" wrapText="1"/>
    </xf>
    <xf numFmtId="0" fontId="11" fillId="0" borderId="18" xfId="11" applyFont="1" applyBorder="1" applyAlignment="1">
      <alignment wrapText="1"/>
    </xf>
    <xf numFmtId="0" fontId="11" fillId="0" borderId="19" xfId="11" applyFont="1" applyBorder="1" applyAlignment="1">
      <alignment horizontal="left"/>
    </xf>
    <xf numFmtId="0" fontId="12" fillId="0" borderId="19" xfId="11" applyFont="1" applyBorder="1" applyAlignment="1">
      <alignment vertical="justify"/>
    </xf>
    <xf numFmtId="0" fontId="12" fillId="0" borderId="10" xfId="11" applyFont="1" applyBorder="1"/>
    <xf numFmtId="0" fontId="12" fillId="0" borderId="41" xfId="11" applyFont="1" applyBorder="1"/>
    <xf numFmtId="0" fontId="13" fillId="0" borderId="0" xfId="11" applyFont="1" applyAlignment="1">
      <alignment wrapText="1"/>
    </xf>
    <xf numFmtId="166" fontId="12" fillId="0" borderId="0" xfId="18" applyNumberFormat="1" applyFont="1" applyFill="1" applyBorder="1" applyAlignment="1">
      <alignment horizontal="left"/>
    </xf>
    <xf numFmtId="166" fontId="10" fillId="0" borderId="0" xfId="18" applyNumberFormat="1" applyFont="1" applyFill="1" applyBorder="1"/>
    <xf numFmtId="166" fontId="10" fillId="0" borderId="0" xfId="18" applyNumberFormat="1" applyFont="1" applyFill="1" applyBorder="1" applyAlignment="1"/>
    <xf numFmtId="0" fontId="11" fillId="0" borderId="10" xfId="11" applyFont="1" applyBorder="1" applyAlignment="1">
      <alignment horizontal="center"/>
    </xf>
    <xf numFmtId="0" fontId="13" fillId="0" borderId="18" xfId="11" applyFont="1" applyBorder="1" applyAlignment="1">
      <alignment vertical="center" wrapText="1"/>
    </xf>
    <xf numFmtId="0" fontId="12" fillId="0" borderId="10" xfId="11" applyFont="1" applyBorder="1" applyAlignment="1">
      <alignment vertical="justify"/>
    </xf>
    <xf numFmtId="0" fontId="11" fillId="0" borderId="18" xfId="11" applyFont="1" applyBorder="1" applyAlignment="1">
      <alignment horizontal="left"/>
    </xf>
    <xf numFmtId="3" fontId="12" fillId="0" borderId="18" xfId="11" applyNumberFormat="1" applyFont="1" applyBorder="1" applyAlignment="1">
      <alignment vertical="justify"/>
    </xf>
    <xf numFmtId="0" fontId="13" fillId="0" borderId="18" xfId="11" applyFont="1" applyBorder="1" applyAlignment="1">
      <alignment horizontal="left" wrapText="1"/>
    </xf>
    <xf numFmtId="0" fontId="12" fillId="0" borderId="18" xfId="11" applyFont="1" applyBorder="1" applyAlignment="1">
      <alignment horizontal="left"/>
    </xf>
    <xf numFmtId="0" fontId="12" fillId="0" borderId="18" xfId="11" applyFont="1" applyBorder="1" applyAlignment="1">
      <alignment vertical="center" wrapText="1"/>
    </xf>
    <xf numFmtId="0" fontId="13" fillId="0" borderId="18" xfId="11" applyFont="1" applyBorder="1" applyAlignment="1">
      <alignment vertical="justify" wrapText="1"/>
    </xf>
    <xf numFmtId="0" fontId="11" fillId="0" borderId="18" xfId="11" applyFont="1" applyBorder="1" applyAlignment="1">
      <alignment vertical="justify"/>
    </xf>
    <xf numFmtId="0" fontId="11" fillId="0" borderId="18" xfId="11" applyFont="1" applyBorder="1" applyAlignment="1">
      <alignment horizontal="left" vertical="top" wrapText="1"/>
    </xf>
    <xf numFmtId="0" fontId="12" fillId="0" borderId="18" xfId="11" applyFont="1" applyBorder="1" applyAlignment="1">
      <alignment horizontal="left" vertical="top" wrapText="1"/>
    </xf>
    <xf numFmtId="0" fontId="10" fillId="0" borderId="0" xfId="11" applyAlignment="1">
      <alignment horizontal="center"/>
    </xf>
    <xf numFmtId="0" fontId="10" fillId="0" borderId="18" xfId="11" applyBorder="1" applyAlignment="1">
      <alignment horizontal="center"/>
    </xf>
    <xf numFmtId="0" fontId="18" fillId="0" borderId="0" xfId="11" applyFont="1" applyAlignment="1">
      <alignment wrapText="1"/>
    </xf>
    <xf numFmtId="0" fontId="30" fillId="0" borderId="0" xfId="0" applyFont="1"/>
    <xf numFmtId="0" fontId="30" fillId="0" borderId="0" xfId="0" applyFont="1" applyAlignment="1">
      <alignment wrapText="1"/>
    </xf>
    <xf numFmtId="0" fontId="10" fillId="0" borderId="19" xfId="11" applyBorder="1"/>
    <xf numFmtId="0" fontId="10" fillId="0" borderId="18" xfId="11" applyBorder="1" applyAlignment="1">
      <alignment horizontal="left" vertical="top" wrapText="1"/>
    </xf>
    <xf numFmtId="0" fontId="10" fillId="0" borderId="0" xfId="11" applyAlignment="1">
      <alignment horizontal="left"/>
    </xf>
    <xf numFmtId="3" fontId="10" fillId="0" borderId="0" xfId="11" applyNumberFormat="1"/>
    <xf numFmtId="0" fontId="12" fillId="0" borderId="0" xfId="37" applyFont="1"/>
    <xf numFmtId="0" fontId="12" fillId="0" borderId="0" xfId="37" applyFont="1" applyAlignment="1">
      <alignment horizontal="center"/>
    </xf>
    <xf numFmtId="3" fontId="12" fillId="0" borderId="0" xfId="37" applyNumberFormat="1" applyFont="1"/>
    <xf numFmtId="166" fontId="12" fillId="0" borderId="0" xfId="18" applyNumberFormat="1" applyFont="1" applyFill="1"/>
    <xf numFmtId="0" fontId="11" fillId="0" borderId="0" xfId="37" applyFont="1" applyAlignment="1">
      <alignment horizontal="left"/>
    </xf>
    <xf numFmtId="0" fontId="12" fillId="0" borderId="0" xfId="37" applyFont="1" applyAlignment="1">
      <alignment horizontal="left"/>
    </xf>
    <xf numFmtId="0" fontId="11" fillId="0" borderId="24" xfId="37" applyFont="1" applyBorder="1" applyAlignment="1">
      <alignment horizontal="left" vertical="center" wrapText="1"/>
    </xf>
    <xf numFmtId="0" fontId="11" fillId="0" borderId="23" xfId="37" applyFont="1" applyBorder="1" applyAlignment="1">
      <alignment horizontal="center" vertical="center" wrapText="1"/>
    </xf>
    <xf numFmtId="164" fontId="11" fillId="0" borderId="23" xfId="38" applyFont="1" applyFill="1" applyBorder="1" applyAlignment="1">
      <alignment horizontal="center" vertical="center" wrapText="1"/>
    </xf>
    <xf numFmtId="166" fontId="11" fillId="0" borderId="7" xfId="18" applyNumberFormat="1" applyFont="1" applyFill="1" applyBorder="1" applyAlignment="1">
      <alignment horizontal="center" vertical="center" wrapText="1"/>
    </xf>
    <xf numFmtId="0" fontId="12" fillId="0" borderId="19" xfId="37" applyFont="1" applyBorder="1" applyAlignment="1">
      <alignment vertical="justify"/>
    </xf>
    <xf numFmtId="0" fontId="12" fillId="0" borderId="18" xfId="37" applyFont="1" applyBorder="1" applyAlignment="1">
      <alignment vertical="justify"/>
    </xf>
    <xf numFmtId="3" fontId="12" fillId="0" borderId="18" xfId="37" applyNumberFormat="1" applyFont="1" applyBorder="1" applyAlignment="1">
      <alignment vertical="justify"/>
    </xf>
    <xf numFmtId="0" fontId="11" fillId="0" borderId="18" xfId="37" applyFont="1" applyBorder="1" applyAlignment="1">
      <alignment vertical="justify"/>
    </xf>
    <xf numFmtId="0" fontId="12" fillId="0" borderId="31" xfId="11" applyFont="1" applyBorder="1" applyAlignment="1">
      <alignment wrapText="1"/>
    </xf>
    <xf numFmtId="0" fontId="12" fillId="0" borderId="18" xfId="37" applyFont="1" applyBorder="1"/>
    <xf numFmtId="0" fontId="12" fillId="0" borderId="18" xfId="37" applyFont="1" applyBorder="1" applyAlignment="1">
      <alignment horizontal="center"/>
    </xf>
    <xf numFmtId="3" fontId="12" fillId="0" borderId="18" xfId="37" applyNumberFormat="1" applyFont="1" applyBorder="1"/>
    <xf numFmtId="165" fontId="12" fillId="0" borderId="17" xfId="18" applyFont="1" applyFill="1" applyBorder="1" applyAlignment="1">
      <alignment vertical="justify"/>
    </xf>
    <xf numFmtId="0" fontId="12" fillId="0" borderId="0" xfId="37" applyFont="1" applyAlignment="1">
      <alignment vertical="justify"/>
    </xf>
    <xf numFmtId="0" fontId="14" fillId="0" borderId="18" xfId="37" applyFont="1" applyBorder="1" applyAlignment="1">
      <alignment vertical="justify"/>
    </xf>
    <xf numFmtId="0" fontId="12" fillId="0" borderId="19" xfId="37" applyFont="1" applyBorder="1"/>
    <xf numFmtId="0" fontId="13" fillId="0" borderId="18" xfId="37" applyFont="1" applyBorder="1"/>
    <xf numFmtId="3" fontId="12" fillId="0" borderId="18" xfId="37" applyNumberFormat="1" applyFont="1" applyBorder="1" applyAlignment="1">
      <alignment horizontal="center" vertical="justify"/>
    </xf>
    <xf numFmtId="4" fontId="12" fillId="0" borderId="18" xfId="37" applyNumberFormat="1" applyFont="1" applyBorder="1" applyAlignment="1">
      <alignment horizontal="center" vertical="justify"/>
    </xf>
    <xf numFmtId="0" fontId="12" fillId="0" borderId="18" xfId="37" applyFont="1" applyBorder="1" applyAlignment="1">
      <alignment horizontal="center" vertical="justify"/>
    </xf>
    <xf numFmtId="0" fontId="12" fillId="0" borderId="18" xfId="37" applyFont="1" applyBorder="1" applyAlignment="1">
      <alignment vertical="justify" wrapText="1"/>
    </xf>
    <xf numFmtId="166" fontId="12" fillId="0" borderId="18" xfId="18" applyNumberFormat="1" applyFont="1" applyFill="1" applyBorder="1" applyAlignment="1">
      <alignment horizontal="center" vertical="justify"/>
    </xf>
    <xf numFmtId="3" fontId="12" fillId="0" borderId="18" xfId="37" applyNumberFormat="1" applyFont="1" applyBorder="1" applyAlignment="1">
      <alignment horizontal="center"/>
    </xf>
    <xf numFmtId="166" fontId="12" fillId="0" borderId="0" xfId="37" applyNumberFormat="1" applyFont="1" applyAlignment="1">
      <alignment vertical="justify"/>
    </xf>
    <xf numFmtId="165" fontId="12" fillId="0" borderId="0" xfId="37" applyNumberFormat="1" applyFont="1" applyAlignment="1">
      <alignment vertical="justify"/>
    </xf>
    <xf numFmtId="0" fontId="11" fillId="0" borderId="19" xfId="37" applyFont="1" applyBorder="1" applyAlignment="1">
      <alignment horizontal="left" vertical="justify"/>
    </xf>
    <xf numFmtId="0" fontId="11" fillId="0" borderId="41" xfId="37" applyFont="1" applyBorder="1" applyAlignment="1">
      <alignment horizontal="left" vertical="justify"/>
    </xf>
    <xf numFmtId="0" fontId="12" fillId="0" borderId="19" xfId="37" applyFont="1" applyBorder="1" applyAlignment="1">
      <alignment horizontal="left" vertical="justify"/>
    </xf>
    <xf numFmtId="0" fontId="11" fillId="0" borderId="41" xfId="37" applyFont="1" applyBorder="1" applyAlignment="1">
      <alignment horizontal="left" vertical="justify" wrapText="1"/>
    </xf>
    <xf numFmtId="0" fontId="12" fillId="0" borderId="41" xfId="37" applyFont="1" applyBorder="1" applyAlignment="1">
      <alignment horizontal="left" vertical="justify" wrapText="1"/>
    </xf>
    <xf numFmtId="0" fontId="11" fillId="0" borderId="18" xfId="37" applyFont="1" applyBorder="1" applyAlignment="1">
      <alignment horizontal="left" vertical="justify"/>
    </xf>
    <xf numFmtId="0" fontId="11" fillId="0" borderId="18" xfId="37" applyFont="1" applyBorder="1" applyAlignment="1">
      <alignment vertical="justify" wrapText="1"/>
    </xf>
    <xf numFmtId="0" fontId="13" fillId="0" borderId="18" xfId="37" applyFont="1" applyBorder="1" applyAlignment="1">
      <alignment vertical="justify" wrapText="1"/>
    </xf>
    <xf numFmtId="2" fontId="12" fillId="0" borderId="18" xfId="37" applyNumberFormat="1" applyFont="1" applyBorder="1" applyAlignment="1">
      <alignment horizontal="center" vertical="justify"/>
    </xf>
    <xf numFmtId="0" fontId="12" fillId="0" borderId="19" xfId="37" applyFont="1" applyBorder="1" applyAlignment="1">
      <alignment vertical="top"/>
    </xf>
    <xf numFmtId="166" fontId="12" fillId="0" borderId="17" xfId="18" applyNumberFormat="1" applyFont="1" applyFill="1" applyBorder="1" applyAlignment="1">
      <alignment horizontal="right"/>
    </xf>
    <xf numFmtId="0" fontId="12" fillId="0" borderId="2" xfId="37" applyFont="1" applyBorder="1" applyAlignment="1">
      <alignment vertical="top"/>
    </xf>
    <xf numFmtId="0" fontId="12" fillId="0" borderId="122" xfId="37" applyFont="1" applyBorder="1"/>
    <xf numFmtId="0" fontId="12" fillId="0" borderId="122" xfId="37" applyFont="1" applyBorder="1" applyAlignment="1">
      <alignment horizontal="center"/>
    </xf>
    <xf numFmtId="166" fontId="12" fillId="0" borderId="1" xfId="18" applyNumberFormat="1" applyFont="1" applyFill="1" applyBorder="1" applyAlignment="1">
      <alignment horizontal="right"/>
    </xf>
    <xf numFmtId="0" fontId="12" fillId="0" borderId="0" xfId="37" applyFont="1" applyAlignment="1">
      <alignment vertical="top"/>
    </xf>
    <xf numFmtId="166" fontId="12" fillId="0" borderId="0" xfId="18" applyNumberFormat="1" applyFont="1" applyFill="1" applyBorder="1" applyAlignment="1">
      <alignment horizontal="right"/>
    </xf>
    <xf numFmtId="0" fontId="11" fillId="0" borderId="19" xfId="37" applyFont="1" applyBorder="1" applyAlignment="1">
      <alignment horizontal="left"/>
    </xf>
    <xf numFmtId="0" fontId="11" fillId="0" borderId="18" xfId="37" applyFont="1" applyBorder="1" applyAlignment="1">
      <alignment horizontal="center"/>
    </xf>
    <xf numFmtId="3" fontId="11" fillId="0" borderId="18" xfId="37" applyNumberFormat="1" applyFont="1" applyBorder="1" applyAlignment="1">
      <alignment horizontal="center"/>
    </xf>
    <xf numFmtId="166" fontId="11" fillId="0" borderId="17" xfId="18" applyNumberFormat="1" applyFont="1" applyFill="1" applyBorder="1" applyAlignment="1">
      <alignment horizontal="center"/>
    </xf>
    <xf numFmtId="0" fontId="12" fillId="0" borderId="41" xfId="37" applyFont="1" applyBorder="1" applyAlignment="1">
      <alignment vertical="justify"/>
    </xf>
    <xf numFmtId="168" fontId="12" fillId="0" borderId="18" xfId="37" applyNumberFormat="1" applyFont="1" applyBorder="1" applyAlignment="1">
      <alignment horizontal="center" vertical="justify"/>
    </xf>
    <xf numFmtId="3" fontId="12" fillId="0" borderId="0" xfId="37" applyNumberFormat="1" applyFont="1" applyAlignment="1">
      <alignment vertical="justify"/>
    </xf>
    <xf numFmtId="166" fontId="12" fillId="0" borderId="0" xfId="18" applyNumberFormat="1" applyFont="1" applyFill="1" applyBorder="1" applyAlignment="1">
      <alignment vertical="justify"/>
    </xf>
    <xf numFmtId="0" fontId="11" fillId="0" borderId="18" xfId="37" applyFont="1" applyBorder="1" applyAlignment="1">
      <alignment wrapText="1"/>
    </xf>
    <xf numFmtId="0" fontId="13" fillId="0" borderId="18" xfId="37" applyFont="1" applyBorder="1" applyAlignment="1">
      <alignment wrapText="1"/>
    </xf>
    <xf numFmtId="0" fontId="12" fillId="0" borderId="27" xfId="37" applyFont="1" applyBorder="1"/>
    <xf numFmtId="0" fontId="13" fillId="0" borderId="18" xfId="37" applyFont="1" applyBorder="1" applyAlignment="1">
      <alignment vertical="justify"/>
    </xf>
    <xf numFmtId="1" fontId="12" fillId="0" borderId="18" xfId="37" applyNumberFormat="1" applyFont="1" applyBorder="1" applyAlignment="1">
      <alignment horizontal="center" vertical="justify"/>
    </xf>
    <xf numFmtId="0" fontId="12" fillId="0" borderId="31" xfId="37" applyFont="1" applyBorder="1" applyAlignment="1">
      <alignment vertical="justify"/>
    </xf>
    <xf numFmtId="0" fontId="11" fillId="0" borderId="0" xfId="37" applyFont="1"/>
    <xf numFmtId="0" fontId="11" fillId="0" borderId="0" xfId="37" applyFont="1" applyAlignment="1">
      <alignment horizontal="center"/>
    </xf>
    <xf numFmtId="3" fontId="11" fillId="0" borderId="0" xfId="37" applyNumberFormat="1" applyFont="1" applyAlignment="1">
      <alignment horizontal="center"/>
    </xf>
    <xf numFmtId="166" fontId="11" fillId="0" borderId="0" xfId="18" applyNumberFormat="1" applyFont="1" applyFill="1" applyBorder="1" applyAlignment="1">
      <alignment horizontal="center"/>
    </xf>
    <xf numFmtId="166" fontId="12" fillId="0" borderId="17" xfId="18" applyNumberFormat="1" applyFont="1" applyFill="1" applyBorder="1" applyAlignment="1">
      <alignment horizontal="center" vertical="justify"/>
    </xf>
    <xf numFmtId="0" fontId="12" fillId="0" borderId="55" xfId="39" applyFont="1" applyBorder="1" applyAlignment="1">
      <alignment vertical="center" wrapText="1"/>
    </xf>
    <xf numFmtId="0" fontId="12" fillId="0" borderId="18" xfId="37" applyFont="1" applyBorder="1" applyAlignment="1">
      <alignment horizontal="left" vertical="justify"/>
    </xf>
    <xf numFmtId="0" fontId="10" fillId="0" borderId="0" xfId="37"/>
    <xf numFmtId="166" fontId="10" fillId="0" borderId="0" xfId="18" applyNumberFormat="1" applyFont="1" applyFill="1"/>
    <xf numFmtId="0" fontId="10" fillId="0" borderId="0" xfId="37" applyAlignment="1">
      <alignment horizontal="left"/>
    </xf>
    <xf numFmtId="3" fontId="10" fillId="0" borderId="0" xfId="37" applyNumberFormat="1"/>
    <xf numFmtId="166" fontId="30" fillId="0" borderId="0" xfId="18" applyNumberFormat="1" applyFont="1" applyFill="1" applyBorder="1"/>
    <xf numFmtId="166" fontId="30" fillId="0" borderId="0" xfId="18" applyNumberFormat="1" applyFont="1" applyFill="1"/>
    <xf numFmtId="0" fontId="12" fillId="0" borderId="0" xfId="11" applyFont="1" applyAlignment="1">
      <alignment horizontal="left"/>
    </xf>
    <xf numFmtId="0" fontId="11" fillId="0" borderId="22" xfId="11" applyFont="1" applyBorder="1" applyAlignment="1">
      <alignment horizontal="left"/>
    </xf>
    <xf numFmtId="3" fontId="11" fillId="0" borderId="21" xfId="11" applyNumberFormat="1" applyFont="1" applyBorder="1" applyAlignment="1">
      <alignment horizontal="center"/>
    </xf>
    <xf numFmtId="3" fontId="11" fillId="0" borderId="20" xfId="11" applyNumberFormat="1" applyFont="1" applyBorder="1" applyAlignment="1">
      <alignment horizontal="center"/>
    </xf>
    <xf numFmtId="3" fontId="12" fillId="0" borderId="17" xfId="11" applyNumberFormat="1" applyFont="1" applyBorder="1" applyAlignment="1">
      <alignment vertical="justify"/>
    </xf>
    <xf numFmtId="0" fontId="13" fillId="0" borderId="18" xfId="11" applyFont="1" applyBorder="1" applyAlignment="1">
      <alignment vertical="justify"/>
    </xf>
    <xf numFmtId="0" fontId="30" fillId="0" borderId="123" xfId="0" applyFont="1" applyBorder="1" applyAlignment="1">
      <alignment horizontal="left" wrapText="1"/>
    </xf>
    <xf numFmtId="0" fontId="12" fillId="0" borderId="18" xfId="11" applyFont="1" applyBorder="1" applyAlignment="1">
      <alignment vertical="justify" wrapText="1"/>
    </xf>
    <xf numFmtId="0" fontId="11" fillId="0" borderId="19" xfId="11" applyFont="1" applyBorder="1" applyAlignment="1">
      <alignment horizontal="left" vertical="justify"/>
    </xf>
    <xf numFmtId="0" fontId="11" fillId="0" borderId="41" xfId="11" applyFont="1" applyBorder="1" applyAlignment="1">
      <alignment horizontal="left" vertical="justify"/>
    </xf>
    <xf numFmtId="2" fontId="12" fillId="0" borderId="18" xfId="11" applyNumberFormat="1" applyFont="1" applyBorder="1" applyAlignment="1">
      <alignment horizontal="center" vertical="justify"/>
    </xf>
    <xf numFmtId="3" fontId="11" fillId="0" borderId="18" xfId="11" applyNumberFormat="1" applyFont="1" applyBorder="1" applyAlignment="1">
      <alignment horizontal="center" vertical="justify"/>
    </xf>
    <xf numFmtId="0" fontId="12" fillId="0" borderId="41" xfId="11" applyFont="1" applyBorder="1" applyAlignment="1">
      <alignment vertical="justify"/>
    </xf>
    <xf numFmtId="0" fontId="12" fillId="0" borderId="19" xfId="11" applyFont="1" applyBorder="1" applyAlignment="1">
      <alignment horizontal="left" vertical="justify"/>
    </xf>
    <xf numFmtId="0" fontId="11" fillId="0" borderId="41" xfId="11" applyFont="1" applyBorder="1" applyAlignment="1">
      <alignment horizontal="left" vertical="justify" wrapText="1"/>
    </xf>
    <xf numFmtId="0" fontId="12" fillId="0" borderId="41" xfId="11" applyFont="1" applyBorder="1" applyAlignment="1">
      <alignment horizontal="left" vertical="justify" wrapText="1"/>
    </xf>
    <xf numFmtId="0" fontId="11" fillId="0" borderId="18" xfId="11" applyFont="1" applyBorder="1" applyAlignment="1">
      <alignment horizontal="left" vertical="justify"/>
    </xf>
    <xf numFmtId="3" fontId="11" fillId="0" borderId="18" xfId="11" applyNumberFormat="1" applyFont="1" applyBorder="1" applyAlignment="1">
      <alignment horizontal="center"/>
    </xf>
    <xf numFmtId="3" fontId="12" fillId="0" borderId="18" xfId="11" applyNumberFormat="1" applyFont="1" applyBorder="1" applyAlignment="1">
      <alignment horizontal="center"/>
    </xf>
    <xf numFmtId="168" fontId="12" fillId="0" borderId="18" xfId="11" applyNumberFormat="1" applyFont="1" applyBorder="1" applyAlignment="1">
      <alignment horizontal="center" vertical="justify"/>
    </xf>
    <xf numFmtId="0" fontId="12" fillId="0" borderId="0" xfId="11" applyFont="1" applyAlignment="1">
      <alignment vertical="justify"/>
    </xf>
    <xf numFmtId="3" fontId="12" fillId="0" borderId="0" xfId="11" applyNumberFormat="1" applyFont="1" applyAlignment="1">
      <alignment vertical="justify"/>
    </xf>
    <xf numFmtId="3" fontId="11" fillId="0" borderId="17" xfId="11" applyNumberFormat="1" applyFont="1" applyBorder="1" applyAlignment="1">
      <alignment horizontal="center"/>
    </xf>
    <xf numFmtId="0" fontId="11" fillId="0" borderId="0" xfId="11" applyFont="1" applyAlignment="1">
      <alignment horizontal="left"/>
    </xf>
    <xf numFmtId="0" fontId="11" fillId="0" borderId="0" xfId="11" applyFont="1" applyAlignment="1">
      <alignment horizontal="center"/>
    </xf>
    <xf numFmtId="3" fontId="11" fillId="0" borderId="0" xfId="11" applyNumberFormat="1" applyFont="1" applyAlignment="1">
      <alignment horizontal="center"/>
    </xf>
    <xf numFmtId="0" fontId="12" fillId="0" borderId="41" xfId="11" applyFont="1" applyBorder="1" applyAlignment="1">
      <alignment vertical="justify" wrapText="1"/>
    </xf>
    <xf numFmtId="1" fontId="12" fillId="0" borderId="18" xfId="11" applyNumberFormat="1" applyFont="1" applyBorder="1" applyAlignment="1">
      <alignment horizontal="center" vertical="justify"/>
    </xf>
    <xf numFmtId="3" fontId="12" fillId="0" borderId="17" xfId="11" applyNumberFormat="1" applyFont="1" applyBorder="1" applyAlignment="1">
      <alignment horizontal="center" vertical="justify"/>
    </xf>
    <xf numFmtId="0" fontId="11" fillId="0" borderId="41" xfId="11" applyFont="1" applyBorder="1" applyAlignment="1">
      <alignment horizontal="center"/>
    </xf>
    <xf numFmtId="0" fontId="12" fillId="0" borderId="19" xfId="11" applyFont="1" applyBorder="1" applyAlignment="1">
      <alignment vertical="top"/>
    </xf>
    <xf numFmtId="0" fontId="13" fillId="0" borderId="41" xfId="11" applyFont="1" applyBorder="1" applyAlignment="1">
      <alignment vertical="justify" wrapText="1"/>
    </xf>
    <xf numFmtId="0" fontId="12" fillId="0" borderId="18" xfId="11" applyFont="1" applyBorder="1" applyAlignment="1">
      <alignment horizontal="left" vertical="justify"/>
    </xf>
    <xf numFmtId="2" fontId="12" fillId="0" borderId="18" xfId="3" applyNumberFormat="1" applyFont="1" applyBorder="1" applyAlignment="1">
      <alignment horizontal="center"/>
    </xf>
    <xf numFmtId="0" fontId="13" fillId="0" borderId="0" xfId="3" applyFont="1" applyAlignment="1">
      <alignment wrapText="1"/>
    </xf>
    <xf numFmtId="0" fontId="12" fillId="0" borderId="18" xfId="3" applyFont="1" applyBorder="1" applyAlignment="1">
      <alignment horizontal="left" vertical="justify"/>
    </xf>
    <xf numFmtId="0" fontId="12" fillId="0" borderId="18" xfId="0" applyFont="1" applyBorder="1" applyAlignment="1">
      <alignment wrapText="1"/>
    </xf>
    <xf numFmtId="0" fontId="10" fillId="0" borderId="0" xfId="40"/>
    <xf numFmtId="0" fontId="11" fillId="0" borderId="0" xfId="40" applyFont="1" applyAlignment="1">
      <alignment horizontal="left"/>
    </xf>
    <xf numFmtId="0" fontId="12" fillId="0" borderId="0" xfId="40" applyFont="1"/>
    <xf numFmtId="0" fontId="12" fillId="0" borderId="0" xfId="40" applyFont="1" applyAlignment="1">
      <alignment horizontal="center"/>
    </xf>
    <xf numFmtId="3" fontId="12" fillId="0" borderId="0" xfId="40" applyNumberFormat="1" applyFont="1"/>
    <xf numFmtId="0" fontId="12" fillId="0" borderId="0" xfId="40" applyFont="1" applyAlignment="1">
      <alignment horizontal="left"/>
    </xf>
    <xf numFmtId="0" fontId="11" fillId="0" borderId="22" xfId="40" applyFont="1" applyBorder="1" applyAlignment="1">
      <alignment horizontal="left"/>
    </xf>
    <xf numFmtId="0" fontId="11" fillId="0" borderId="21" xfId="40" applyFont="1" applyBorder="1" applyAlignment="1">
      <alignment horizontal="center"/>
    </xf>
    <xf numFmtId="3" fontId="11" fillId="0" borderId="21" xfId="40" applyNumberFormat="1" applyFont="1" applyBorder="1" applyAlignment="1">
      <alignment horizontal="center"/>
    </xf>
    <xf numFmtId="3" fontId="11" fillId="0" borderId="20" xfId="40" applyNumberFormat="1" applyFont="1" applyBorder="1" applyAlignment="1">
      <alignment horizontal="center"/>
    </xf>
    <xf numFmtId="0" fontId="12" fillId="0" borderId="19" xfId="40" applyFont="1" applyBorder="1" applyAlignment="1">
      <alignment vertical="justify"/>
    </xf>
    <xf numFmtId="0" fontId="12" fillId="0" borderId="18" xfId="40" applyFont="1" applyBorder="1" applyAlignment="1">
      <alignment vertical="justify"/>
    </xf>
    <xf numFmtId="3" fontId="12" fillId="0" borderId="18" xfId="40" applyNumberFormat="1" applyFont="1" applyBorder="1" applyAlignment="1">
      <alignment vertical="justify"/>
    </xf>
    <xf numFmtId="3" fontId="12" fillId="0" borderId="17" xfId="40" applyNumberFormat="1" applyFont="1" applyBorder="1" applyAlignment="1">
      <alignment vertical="justify"/>
    </xf>
    <xf numFmtId="0" fontId="11" fillId="0" borderId="18" xfId="40" applyFont="1" applyBorder="1" applyAlignment="1">
      <alignment vertical="justify"/>
    </xf>
    <xf numFmtId="0" fontId="12" fillId="0" borderId="18" xfId="40" applyFont="1" applyBorder="1" applyAlignment="1">
      <alignment horizontal="center" vertical="justify"/>
    </xf>
    <xf numFmtId="0" fontId="12" fillId="0" borderId="18" xfId="40" applyFont="1" applyBorder="1" applyAlignment="1">
      <alignment wrapText="1"/>
    </xf>
    <xf numFmtId="0" fontId="12" fillId="0" borderId="41" xfId="40" applyFont="1" applyBorder="1" applyAlignment="1">
      <alignment horizontal="center" vertical="justify"/>
    </xf>
    <xf numFmtId="0" fontId="13" fillId="0" borderId="18" xfId="40" applyFont="1" applyBorder="1" applyAlignment="1">
      <alignment vertical="justify" wrapText="1"/>
    </xf>
    <xf numFmtId="168" fontId="12" fillId="0" borderId="18" xfId="40" applyNumberFormat="1" applyFont="1" applyBorder="1" applyAlignment="1">
      <alignment horizontal="center" vertical="justify"/>
    </xf>
    <xf numFmtId="0" fontId="13" fillId="0" borderId="41" xfId="40" applyFont="1" applyBorder="1" applyAlignment="1">
      <alignment vertical="justify" wrapText="1"/>
    </xf>
    <xf numFmtId="0" fontId="12" fillId="0" borderId="2" xfId="40" applyFont="1" applyBorder="1" applyAlignment="1">
      <alignment vertical="top"/>
    </xf>
    <xf numFmtId="0" fontId="12" fillId="0" borderId="122" xfId="40" applyFont="1" applyBorder="1"/>
    <xf numFmtId="0" fontId="12" fillId="0" borderId="122" xfId="40" applyFont="1" applyBorder="1" applyAlignment="1">
      <alignment horizontal="center"/>
    </xf>
    <xf numFmtId="0" fontId="12" fillId="0" borderId="0" xfId="40" applyFont="1" applyAlignment="1">
      <alignment vertical="top"/>
    </xf>
    <xf numFmtId="0" fontId="11" fillId="0" borderId="19" xfId="40" applyFont="1" applyBorder="1" applyAlignment="1">
      <alignment horizontal="left"/>
    </xf>
    <xf numFmtId="0" fontId="11" fillId="0" borderId="18" xfId="40" applyFont="1" applyBorder="1" applyAlignment="1">
      <alignment horizontal="center"/>
    </xf>
    <xf numFmtId="3" fontId="11" fillId="0" borderId="18" xfId="40" applyNumberFormat="1" applyFont="1" applyBorder="1" applyAlignment="1">
      <alignment horizontal="center"/>
    </xf>
    <xf numFmtId="3" fontId="11" fillId="0" borderId="17" xfId="40" applyNumberFormat="1" applyFont="1" applyBorder="1" applyAlignment="1">
      <alignment horizontal="center"/>
    </xf>
    <xf numFmtId="0" fontId="12" fillId="0" borderId="41" xfId="40" applyFont="1" applyBorder="1" applyAlignment="1">
      <alignment horizontal="left" vertical="justify" wrapText="1"/>
    </xf>
    <xf numFmtId="0" fontId="12" fillId="0" borderId="18" xfId="40" applyFont="1" applyBorder="1" applyAlignment="1">
      <alignment horizontal="left" vertical="justify"/>
    </xf>
    <xf numFmtId="0" fontId="11" fillId="0" borderId="18" xfId="40" applyFont="1" applyBorder="1" applyAlignment="1">
      <alignment vertical="justify" wrapText="1"/>
    </xf>
    <xf numFmtId="0" fontId="12" fillId="0" borderId="18" xfId="40" applyFont="1" applyBorder="1" applyAlignment="1">
      <alignment vertical="justify" wrapText="1"/>
    </xf>
    <xf numFmtId="3" fontId="12" fillId="0" borderId="18" xfId="40" applyNumberFormat="1" applyFont="1" applyBorder="1" applyAlignment="1">
      <alignment horizontal="center" vertical="justify"/>
    </xf>
    <xf numFmtId="2" fontId="12" fillId="0" borderId="18" xfId="40" applyNumberFormat="1" applyFont="1" applyBorder="1" applyAlignment="1">
      <alignment horizontal="center" vertical="justify"/>
    </xf>
    <xf numFmtId="0" fontId="12" fillId="0" borderId="19" xfId="40" applyFont="1" applyBorder="1" applyAlignment="1">
      <alignment horizontal="left" vertical="justify"/>
    </xf>
    <xf numFmtId="0" fontId="11" fillId="0" borderId="19" xfId="40" applyFont="1" applyBorder="1" applyAlignment="1">
      <alignment horizontal="left" vertical="justify"/>
    </xf>
    <xf numFmtId="0" fontId="12" fillId="0" borderId="41" xfId="40" applyFont="1" applyBorder="1" applyAlignment="1">
      <alignment horizontal="left" vertical="justify"/>
    </xf>
    <xf numFmtId="0" fontId="11" fillId="0" borderId="41" xfId="40" applyFont="1" applyBorder="1" applyAlignment="1">
      <alignment horizontal="center"/>
    </xf>
    <xf numFmtId="0" fontId="11" fillId="0" borderId="41" xfId="40" applyFont="1" applyBorder="1" applyAlignment="1">
      <alignment vertical="justify"/>
    </xf>
    <xf numFmtId="0" fontId="12" fillId="0" borderId="41" xfId="40" applyFont="1" applyBorder="1" applyAlignment="1">
      <alignment vertical="justify"/>
    </xf>
    <xf numFmtId="0" fontId="12" fillId="0" borderId="0" xfId="40" applyFont="1" applyAlignment="1">
      <alignment vertical="justify"/>
    </xf>
    <xf numFmtId="3" fontId="12" fillId="0" borderId="0" xfId="40" applyNumberFormat="1" applyFont="1" applyAlignment="1">
      <alignment vertical="justify"/>
    </xf>
    <xf numFmtId="0" fontId="12" fillId="0" borderId="18" xfId="40" applyFont="1" applyBorder="1" applyAlignment="1">
      <alignment horizontal="left" vertical="justify" wrapText="1"/>
    </xf>
    <xf numFmtId="43" fontId="10" fillId="0" borderId="0" xfId="40" applyNumberFormat="1"/>
    <xf numFmtId="0" fontId="13" fillId="0" borderId="18" xfId="40" applyFont="1" applyBorder="1" applyAlignment="1">
      <alignment vertical="justify"/>
    </xf>
    <xf numFmtId="0" fontId="27" fillId="0" borderId="0" xfId="40" applyFont="1"/>
    <xf numFmtId="0" fontId="11" fillId="0" borderId="18" xfId="40" applyFont="1" applyBorder="1" applyAlignment="1">
      <alignment horizontal="left" vertical="top" wrapText="1"/>
    </xf>
    <xf numFmtId="0" fontId="11" fillId="0" borderId="122" xfId="40" applyFont="1" applyBorder="1"/>
    <xf numFmtId="0" fontId="11" fillId="0" borderId="122" xfId="40" applyFont="1" applyBorder="1" applyAlignment="1">
      <alignment horizontal="center"/>
    </xf>
    <xf numFmtId="0" fontId="10" fillId="0" borderId="0" xfId="40" applyAlignment="1">
      <alignment horizontal="left"/>
    </xf>
    <xf numFmtId="3" fontId="10" fillId="0" borderId="0" xfId="40" applyNumberFormat="1"/>
    <xf numFmtId="0" fontId="32" fillId="0" borderId="0" xfId="0" applyFont="1"/>
    <xf numFmtId="166" fontId="32" fillId="0" borderId="0" xfId="0" applyNumberFormat="1" applyFont="1"/>
    <xf numFmtId="0" fontId="11" fillId="0" borderId="0" xfId="11" applyFont="1" applyAlignment="1">
      <alignment horizontal="center" vertical="top"/>
    </xf>
    <xf numFmtId="43" fontId="12" fillId="0" borderId="0" xfId="4" applyFont="1" applyFill="1" applyAlignment="1">
      <alignment horizontal="center" vertical="top"/>
    </xf>
    <xf numFmtId="43" fontId="12" fillId="0" borderId="0" xfId="4" applyFont="1" applyFill="1"/>
    <xf numFmtId="0" fontId="11" fillId="0" borderId="127" xfId="11" applyFont="1" applyBorder="1" applyAlignment="1">
      <alignment horizontal="center"/>
    </xf>
    <xf numFmtId="43" fontId="11" fillId="0" borderId="11" xfId="4" applyFont="1" applyFill="1" applyBorder="1" applyAlignment="1">
      <alignment horizontal="center"/>
    </xf>
    <xf numFmtId="0" fontId="10" fillId="0" borderId="10" xfId="11" applyBorder="1"/>
    <xf numFmtId="0" fontId="11" fillId="0" borderId="41" xfId="11" applyFont="1" applyBorder="1" applyAlignment="1">
      <alignment horizontal="left" vertical="top" wrapText="1"/>
    </xf>
    <xf numFmtId="0" fontId="10" fillId="0" borderId="9" xfId="11" applyBorder="1"/>
    <xf numFmtId="168" fontId="12" fillId="0" borderId="19" xfId="11" applyNumberFormat="1" applyFont="1" applyBorder="1" applyAlignment="1">
      <alignment horizontal="left" vertical="top"/>
    </xf>
    <xf numFmtId="0" fontId="12" fillId="0" borderId="41" xfId="11" applyFont="1" applyBorder="1" applyAlignment="1">
      <alignment horizontal="left" vertical="top" wrapText="1"/>
    </xf>
    <xf numFmtId="0" fontId="12" fillId="0" borderId="19" xfId="11" applyFont="1" applyBorder="1" applyAlignment="1">
      <alignment horizontal="left" vertical="top"/>
    </xf>
    <xf numFmtId="0" fontId="12" fillId="0" borderId="41" xfId="11" applyFont="1" applyBorder="1" applyAlignment="1">
      <alignment horizontal="left" vertical="top"/>
    </xf>
    <xf numFmtId="2" fontId="12" fillId="0" borderId="19" xfId="11" applyNumberFormat="1" applyFont="1" applyBorder="1" applyAlignment="1">
      <alignment horizontal="left" vertical="top"/>
    </xf>
    <xf numFmtId="168" fontId="12" fillId="0" borderId="19" xfId="42" applyNumberFormat="1" applyFont="1" applyBorder="1" applyAlignment="1">
      <alignment horizontal="left" vertical="top"/>
    </xf>
    <xf numFmtId="0" fontId="12" fillId="0" borderId="41" xfId="42" applyFont="1" applyBorder="1" applyAlignment="1">
      <alignment horizontal="left" vertical="top"/>
    </xf>
    <xf numFmtId="0" fontId="11" fillId="0" borderId="41" xfId="11" applyFont="1" applyBorder="1" applyAlignment="1">
      <alignment horizontal="right" vertical="top" wrapText="1"/>
    </xf>
    <xf numFmtId="170" fontId="11" fillId="0" borderId="9" xfId="4" applyNumberFormat="1" applyFont="1" applyFill="1" applyBorder="1" applyAlignment="1">
      <alignment horizontal="center"/>
    </xf>
    <xf numFmtId="0" fontId="12" fillId="0" borderId="41" xfId="11" applyFont="1" applyBorder="1" applyAlignment="1">
      <alignment horizontal="right" vertical="top"/>
    </xf>
    <xf numFmtId="0" fontId="12" fillId="0" borderId="19" xfId="11" quotePrefix="1" applyFont="1" applyBorder="1" applyAlignment="1">
      <alignment horizontal="left" vertical="top"/>
    </xf>
    <xf numFmtId="43" fontId="10" fillId="0" borderId="0" xfId="11" applyNumberFormat="1"/>
    <xf numFmtId="170" fontId="11" fillId="0" borderId="124" xfId="4" applyNumberFormat="1" applyFont="1" applyFill="1" applyBorder="1"/>
    <xf numFmtId="170" fontId="18" fillId="0" borderId="0" xfId="11" applyNumberFormat="1" applyFont="1"/>
    <xf numFmtId="170" fontId="10" fillId="0" borderId="0" xfId="11" applyNumberFormat="1"/>
    <xf numFmtId="0" fontId="10" fillId="0" borderId="0" xfId="49" applyFont="1" applyAlignment="1">
      <alignment vertical="top"/>
    </xf>
    <xf numFmtId="3" fontId="18" fillId="0" borderId="0" xfId="50" quotePrefix="1" applyNumberFormat="1" applyFont="1" applyAlignment="1">
      <alignment horizontal="left" vertical="top"/>
    </xf>
    <xf numFmtId="0" fontId="10" fillId="0" borderId="0" xfId="50" applyAlignment="1">
      <alignment vertical="top"/>
    </xf>
    <xf numFmtId="0" fontId="11" fillId="0" borderId="0" xfId="51" applyFont="1" applyAlignment="1" applyProtection="1">
      <alignment vertical="top"/>
    </xf>
    <xf numFmtId="0" fontId="11" fillId="0" borderId="0" xfId="50" applyFont="1" applyAlignment="1">
      <alignment vertical="top"/>
    </xf>
    <xf numFmtId="0" fontId="18" fillId="0" borderId="0" xfId="50" applyFont="1" applyAlignment="1">
      <alignment horizontal="center" vertical="top"/>
    </xf>
    <xf numFmtId="0" fontId="10" fillId="0" borderId="0" xfId="46"/>
    <xf numFmtId="0" fontId="10" fillId="0" borderId="128" xfId="50" applyBorder="1" applyAlignment="1">
      <alignment horizontal="center" vertical="top"/>
    </xf>
    <xf numFmtId="2" fontId="10" fillId="0" borderId="131" xfId="50" applyNumberFormat="1" applyBorder="1" applyAlignment="1">
      <alignment horizontal="center" vertical="top"/>
    </xf>
    <xf numFmtId="0" fontId="10" fillId="0" borderId="132" xfId="50" applyBorder="1" applyAlignment="1">
      <alignment horizontal="left" vertical="top" wrapText="1"/>
    </xf>
    <xf numFmtId="0" fontId="18" fillId="0" borderId="132" xfId="50" applyFont="1" applyBorder="1" applyAlignment="1">
      <alignment horizontal="left" vertical="top" wrapText="1"/>
    </xf>
    <xf numFmtId="3" fontId="10" fillId="0" borderId="128" xfId="50" applyNumberFormat="1" applyBorder="1" applyAlignment="1">
      <alignment horizontal="center" vertical="top"/>
    </xf>
    <xf numFmtId="0" fontId="10" fillId="0" borderId="132" xfId="50" quotePrefix="1" applyBorder="1" applyAlignment="1">
      <alignment horizontal="left" vertical="top" wrapText="1"/>
    </xf>
    <xf numFmtId="0" fontId="10" fillId="0" borderId="129" xfId="50" applyBorder="1" applyAlignment="1">
      <alignment horizontal="center" vertical="top"/>
    </xf>
    <xf numFmtId="0" fontId="10" fillId="0" borderId="129" xfId="50" applyBorder="1" applyAlignment="1">
      <alignment horizontal="left" vertical="top" wrapText="1"/>
    </xf>
    <xf numFmtId="2" fontId="10" fillId="0" borderId="129" xfId="50" applyNumberFormat="1" applyBorder="1" applyAlignment="1">
      <alignment horizontal="center" vertical="top"/>
    </xf>
    <xf numFmtId="0" fontId="10" fillId="0" borderId="0" xfId="46" applyAlignment="1">
      <alignment horizontal="center" vertical="top"/>
    </xf>
    <xf numFmtId="0" fontId="10" fillId="0" borderId="0" xfId="46" applyAlignment="1">
      <alignment horizontal="justify" vertical="top"/>
    </xf>
    <xf numFmtId="3" fontId="10" fillId="0" borderId="0" xfId="46" applyNumberFormat="1" applyAlignment="1">
      <alignment vertical="center"/>
    </xf>
    <xf numFmtId="166" fontId="10" fillId="0" borderId="0" xfId="54" applyNumberFormat="1" applyFont="1" applyFill="1" applyAlignment="1">
      <alignment vertical="center"/>
    </xf>
    <xf numFmtId="0" fontId="10" fillId="0" borderId="0" xfId="46" applyAlignment="1">
      <alignment vertical="center"/>
    </xf>
    <xf numFmtId="3" fontId="10" fillId="4" borderId="0" xfId="46" applyNumberFormat="1" applyFill="1" applyAlignment="1">
      <alignment vertical="center"/>
    </xf>
    <xf numFmtId="166" fontId="10" fillId="4" borderId="0" xfId="54" applyNumberFormat="1" applyFont="1" applyFill="1" applyAlignment="1">
      <alignment vertical="center"/>
    </xf>
    <xf numFmtId="0" fontId="10" fillId="4" borderId="0" xfId="46" applyFill="1" applyAlignment="1">
      <alignment vertical="center"/>
    </xf>
    <xf numFmtId="0" fontId="12" fillId="0" borderId="18" xfId="11" applyFont="1" applyBorder="1" applyAlignment="1">
      <alignment horizontal="left" vertical="top"/>
    </xf>
    <xf numFmtId="0" fontId="10" fillId="0" borderId="18" xfId="11" applyBorder="1"/>
    <xf numFmtId="0" fontId="11" fillId="0" borderId="18" xfId="11" applyFont="1" applyBorder="1" applyAlignment="1">
      <alignment horizontal="right" vertical="top" wrapText="1"/>
    </xf>
    <xf numFmtId="3" fontId="12" fillId="0" borderId="18" xfId="12" applyNumberFormat="1" applyFont="1" applyFill="1" applyBorder="1" applyAlignment="1">
      <alignment horizontal="center" vertical="top"/>
    </xf>
    <xf numFmtId="0" fontId="12" fillId="0" borderId="12" xfId="5" applyFont="1" applyBorder="1" applyAlignment="1">
      <alignment horizontal="left" vertical="center"/>
    </xf>
    <xf numFmtId="0" fontId="12" fillId="0" borderId="27" xfId="5" applyFont="1" applyBorder="1" applyAlignment="1">
      <alignment horizontal="left" vertical="center"/>
    </xf>
    <xf numFmtId="0" fontId="12" fillId="0" borderId="27" xfId="5" applyFont="1" applyBorder="1" applyAlignment="1">
      <alignment horizontal="center" vertical="center"/>
    </xf>
    <xf numFmtId="0" fontId="12" fillId="0" borderId="136" xfId="1" applyFont="1" applyBorder="1" applyAlignment="1">
      <alignment horizontal="center" vertical="center"/>
    </xf>
    <xf numFmtId="0" fontId="12" fillId="0" borderId="34" xfId="1" applyFont="1" applyBorder="1" applyAlignment="1">
      <alignment horizontal="center" vertical="center"/>
    </xf>
    <xf numFmtId="0" fontId="12" fillId="0" borderId="137" xfId="1" applyFont="1" applyBorder="1" applyAlignment="1">
      <alignment horizontal="center" vertical="center"/>
    </xf>
    <xf numFmtId="0" fontId="12" fillId="0" borderId="138" xfId="23" applyFont="1" applyBorder="1">
      <alignment vertical="center"/>
    </xf>
    <xf numFmtId="0" fontId="11" fillId="0" borderId="139" xfId="23" applyFont="1" applyBorder="1">
      <alignment vertical="center"/>
    </xf>
    <xf numFmtId="41" fontId="11" fillId="0" borderId="141" xfId="44" applyFont="1" applyFill="1" applyBorder="1" applyAlignment="1">
      <alignment horizontal="center" vertical="center"/>
    </xf>
    <xf numFmtId="41" fontId="12" fillId="0" borderId="59" xfId="44" applyFont="1" applyBorder="1" applyAlignment="1">
      <alignment horizontal="right" vertical="center"/>
    </xf>
    <xf numFmtId="41" fontId="11" fillId="0" borderId="47" xfId="44" applyFont="1" applyBorder="1" applyAlignment="1">
      <alignment horizontal="center" vertical="center"/>
    </xf>
    <xf numFmtId="41" fontId="12" fillId="0" borderId="0" xfId="44" applyFont="1" applyAlignment="1">
      <alignment horizontal="left" vertical="center"/>
    </xf>
    <xf numFmtId="41" fontId="12" fillId="0" borderId="11" xfId="44" applyFont="1" applyBorder="1" applyAlignment="1">
      <alignment horizontal="left" vertical="center"/>
    </xf>
    <xf numFmtId="41" fontId="11" fillId="0" borderId="64" xfId="44" applyFont="1" applyBorder="1" applyAlignment="1">
      <alignment horizontal="center" vertical="top" wrapText="1"/>
    </xf>
    <xf numFmtId="41" fontId="12" fillId="0" borderId="20" xfId="44" applyFont="1" applyFill="1" applyBorder="1" applyAlignment="1" applyProtection="1">
      <alignment horizontal="center" vertical="center" wrapText="1"/>
    </xf>
    <xf numFmtId="41" fontId="12" fillId="0" borderId="17" xfId="44" applyFont="1" applyFill="1" applyBorder="1" applyAlignment="1" applyProtection="1">
      <alignment horizontal="center" vertical="center" wrapText="1"/>
    </xf>
    <xf numFmtId="41" fontId="12" fillId="0" borderId="90" xfId="44" applyFont="1" applyBorder="1" applyAlignment="1">
      <alignment horizontal="center" vertical="center"/>
    </xf>
    <xf numFmtId="41" fontId="12" fillId="0" borderId="89" xfId="44" applyFont="1" applyBorder="1" applyAlignment="1">
      <alignment horizontal="center" vertical="center"/>
    </xf>
    <xf numFmtId="41" fontId="12" fillId="0" borderId="88" xfId="44" applyFont="1" applyBorder="1" applyAlignment="1">
      <alignment horizontal="center" vertical="center"/>
    </xf>
    <xf numFmtId="41" fontId="12" fillId="0" borderId="87" xfId="44" applyFont="1" applyBorder="1" applyAlignment="1">
      <alignment vertical="center"/>
    </xf>
    <xf numFmtId="41" fontId="11" fillId="0" borderId="141" xfId="44" applyFont="1" applyBorder="1" applyAlignment="1">
      <alignment horizontal="center" vertical="center"/>
    </xf>
    <xf numFmtId="41" fontId="12" fillId="0" borderId="0" xfId="44" applyFont="1" applyAlignment="1">
      <alignment vertical="center"/>
    </xf>
    <xf numFmtId="41" fontId="12" fillId="0" borderId="0" xfId="44" applyFont="1" applyAlignment="1">
      <alignment horizontal="right" vertical="center"/>
    </xf>
    <xf numFmtId="41" fontId="11" fillId="0" borderId="0" xfId="44" applyFont="1" applyAlignment="1">
      <alignment horizontal="center"/>
    </xf>
    <xf numFmtId="41" fontId="11" fillId="0" borderId="66" xfId="44" applyFont="1" applyBorder="1" applyAlignment="1" applyProtection="1">
      <alignment horizontal="center" vertical="top" wrapText="1"/>
      <protection locked="0"/>
    </xf>
    <xf numFmtId="41" fontId="11" fillId="0" borderId="10" xfId="44" applyFont="1" applyBorder="1" applyAlignment="1">
      <alignment horizontal="center" vertical="top" wrapText="1"/>
    </xf>
    <xf numFmtId="41" fontId="12" fillId="0" borderId="61" xfId="44" applyFont="1" applyBorder="1" applyAlignment="1">
      <alignment horizontal="right" vertical="center"/>
    </xf>
    <xf numFmtId="41" fontId="12" fillId="0" borderId="79" xfId="44" applyFont="1" applyFill="1" applyBorder="1" applyAlignment="1">
      <alignment horizontal="right" vertical="top"/>
    </xf>
    <xf numFmtId="41" fontId="11" fillId="0" borderId="0" xfId="44" applyFont="1" applyFill="1" applyBorder="1" applyAlignment="1">
      <alignment horizontal="right" vertical="top"/>
    </xf>
    <xf numFmtId="41" fontId="12" fillId="0" borderId="82" xfId="44" applyFont="1" applyFill="1" applyBorder="1" applyAlignment="1">
      <alignment horizontal="right" vertical="top"/>
    </xf>
    <xf numFmtId="41" fontId="12" fillId="0" borderId="93" xfId="44" applyFont="1" applyFill="1" applyBorder="1" applyAlignment="1">
      <alignment horizontal="right" vertical="top"/>
    </xf>
    <xf numFmtId="41" fontId="11" fillId="0" borderId="74" xfId="44" applyFont="1" applyFill="1" applyBorder="1" applyAlignment="1">
      <alignment horizontal="right" vertical="top"/>
    </xf>
    <xf numFmtId="41" fontId="12" fillId="0" borderId="91" xfId="44" applyFont="1" applyFill="1" applyBorder="1" applyAlignment="1">
      <alignment horizontal="right" vertical="top"/>
    </xf>
    <xf numFmtId="41" fontId="12" fillId="0" borderId="61" xfId="44" applyFont="1" applyFill="1" applyBorder="1" applyAlignment="1">
      <alignment horizontal="right" vertical="center"/>
    </xf>
    <xf numFmtId="41" fontId="12" fillId="0" borderId="59" xfId="44" applyFont="1" applyFill="1" applyBorder="1" applyAlignment="1">
      <alignment wrapText="1"/>
    </xf>
    <xf numFmtId="41" fontId="12" fillId="0" borderId="97" xfId="44" applyFont="1" applyBorder="1" applyAlignment="1">
      <alignment horizontal="right" vertical="center"/>
    </xf>
    <xf numFmtId="41" fontId="12" fillId="0" borderId="50" xfId="44" applyFont="1" applyBorder="1" applyAlignment="1">
      <alignment horizontal="right" vertical="center"/>
    </xf>
    <xf numFmtId="41" fontId="12" fillId="0" borderId="0" xfId="44" applyFont="1" applyAlignment="1">
      <alignment horizontal="left"/>
    </xf>
    <xf numFmtId="41" fontId="12" fillId="0" borderId="82" xfId="44" applyFont="1" applyBorder="1" applyAlignment="1">
      <alignment horizontal="center" vertical="center"/>
    </xf>
    <xf numFmtId="41" fontId="12" fillId="0" borderId="61" xfId="44" applyFont="1" applyBorder="1" applyAlignment="1">
      <alignment horizontal="justify"/>
    </xf>
    <xf numFmtId="41" fontId="12" fillId="0" borderId="97" xfId="44" applyFont="1" applyBorder="1" applyAlignment="1">
      <alignment horizontal="justify"/>
    </xf>
    <xf numFmtId="41" fontId="12" fillId="0" borderId="59" xfId="44" applyFont="1" applyFill="1" applyBorder="1" applyAlignment="1">
      <alignment horizontal="center"/>
    </xf>
    <xf numFmtId="41" fontId="12" fillId="0" borderId="59" xfId="44" applyFont="1" applyFill="1" applyBorder="1" applyAlignment="1"/>
    <xf numFmtId="41" fontId="12" fillId="0" borderId="50" xfId="44" applyFont="1" applyFill="1" applyBorder="1" applyAlignment="1"/>
    <xf numFmtId="41" fontId="12" fillId="0" borderId="79" xfId="44" applyFont="1" applyBorder="1" applyAlignment="1">
      <alignment horizontal="center"/>
    </xf>
    <xf numFmtId="41" fontId="12" fillId="0" borderId="102" xfId="44" applyFont="1" applyBorder="1" applyAlignment="1">
      <alignment wrapText="1"/>
    </xf>
    <xf numFmtId="41" fontId="12" fillId="0" borderId="82" xfId="44" applyFont="1" applyFill="1" applyBorder="1" applyAlignment="1">
      <alignment horizontal="right"/>
    </xf>
    <xf numFmtId="41" fontId="12" fillId="0" borderId="61" xfId="44" applyFont="1" applyFill="1" applyBorder="1" applyAlignment="1"/>
    <xf numFmtId="41" fontId="12" fillId="0" borderId="102" xfId="44" applyFont="1" applyFill="1" applyBorder="1" applyAlignment="1"/>
    <xf numFmtId="41" fontId="12" fillId="0" borderId="61" xfId="44" applyFont="1" applyFill="1" applyBorder="1" applyAlignment="1">
      <alignment wrapText="1"/>
    </xf>
    <xf numFmtId="41" fontId="12" fillId="0" borderId="59" xfId="44" applyFont="1" applyFill="1" applyBorder="1" applyAlignment="1">
      <alignment horizontal="right" vertical="center"/>
    </xf>
    <xf numFmtId="41" fontId="11" fillId="0" borderId="58" xfId="44" applyFont="1" applyFill="1" applyBorder="1" applyAlignment="1"/>
    <xf numFmtId="41" fontId="12" fillId="0" borderId="50" xfId="44" applyFont="1" applyFill="1" applyBorder="1" applyAlignment="1">
      <alignment wrapText="1"/>
    </xf>
    <xf numFmtId="41" fontId="12" fillId="0" borderId="79" xfId="44" applyFont="1" applyFill="1" applyBorder="1" applyAlignment="1">
      <alignment horizontal="right"/>
    </xf>
    <xf numFmtId="41" fontId="11" fillId="0" borderId="0" xfId="44" applyFont="1" applyFill="1" applyBorder="1" applyAlignment="1">
      <alignment horizontal="right"/>
    </xf>
    <xf numFmtId="41" fontId="12" fillId="0" borderId="0" xfId="44" applyFont="1" applyAlignment="1">
      <alignment horizontal="right"/>
    </xf>
    <xf numFmtId="41" fontId="12" fillId="0" borderId="106" xfId="44" applyFont="1" applyBorder="1" applyAlignment="1" applyProtection="1">
      <alignment horizontal="center"/>
      <protection locked="0"/>
    </xf>
    <xf numFmtId="41" fontId="12" fillId="0" borderId="61" xfId="44" applyFont="1" applyBorder="1" applyAlignment="1" applyProtection="1">
      <alignment horizontal="center" vertical="center"/>
      <protection locked="0"/>
    </xf>
    <xf numFmtId="41" fontId="11" fillId="0" borderId="59" xfId="44" applyFont="1" applyBorder="1" applyAlignment="1">
      <alignment horizontal="center" vertical="center"/>
    </xf>
    <xf numFmtId="41" fontId="12" fillId="0" borderId="59" xfId="44" applyFont="1" applyBorder="1" applyAlignment="1">
      <alignment horizontal="center" vertical="center"/>
    </xf>
    <xf numFmtId="41" fontId="12" fillId="0" borderId="50" xfId="44" applyFont="1" applyBorder="1" applyAlignment="1">
      <alignment horizontal="center" vertical="center"/>
    </xf>
    <xf numFmtId="41" fontId="12" fillId="0" borderId="84" xfId="44" applyFont="1" applyBorder="1" applyAlignment="1">
      <alignment horizontal="left"/>
    </xf>
    <xf numFmtId="41" fontId="11" fillId="0" borderId="82" xfId="44" applyFont="1" applyBorder="1" applyAlignment="1">
      <alignment vertical="center" wrapText="1"/>
    </xf>
    <xf numFmtId="41" fontId="12" fillId="0" borderId="76" xfId="44" applyFont="1" applyBorder="1" applyAlignment="1">
      <alignment horizontal="center" vertical="top"/>
    </xf>
    <xf numFmtId="41" fontId="12" fillId="0" borderId="72" xfId="44" applyFont="1" applyBorder="1" applyAlignment="1">
      <alignment horizontal="center" vertical="center"/>
    </xf>
    <xf numFmtId="41" fontId="12" fillId="0" borderId="72" xfId="44" applyFont="1" applyBorder="1" applyAlignment="1">
      <alignment horizontal="center" vertical="top"/>
    </xf>
    <xf numFmtId="41" fontId="12" fillId="0" borderId="69" xfId="44" applyFont="1" applyBorder="1" applyAlignment="1">
      <alignment horizontal="center" vertical="top" wrapText="1"/>
    </xf>
    <xf numFmtId="41" fontId="12" fillId="0" borderId="79" xfId="44" applyFont="1" applyBorder="1" applyAlignment="1">
      <alignment horizontal="center" vertical="center"/>
    </xf>
    <xf numFmtId="41" fontId="12" fillId="0" borderId="76" xfId="44" applyFont="1" applyBorder="1" applyAlignment="1">
      <alignment horizontal="center" vertical="top" wrapText="1"/>
    </xf>
    <xf numFmtId="41" fontId="12" fillId="0" borderId="72" xfId="44" applyFont="1" applyBorder="1" applyAlignment="1">
      <alignment horizontal="center" vertical="top" wrapText="1"/>
    </xf>
    <xf numFmtId="41" fontId="12" fillId="0" borderId="72" xfId="44" applyFont="1" applyBorder="1" applyAlignment="1">
      <alignment horizontal="center"/>
    </xf>
    <xf numFmtId="41" fontId="12" fillId="0" borderId="69" xfId="44" applyFont="1" applyBorder="1" applyAlignment="1">
      <alignment horizontal="center" vertical="center"/>
    </xf>
    <xf numFmtId="41" fontId="12" fillId="0" borderId="61" xfId="44" applyFont="1" applyBorder="1" applyAlignment="1">
      <alignment horizontal="center" vertical="top" wrapText="1"/>
    </xf>
    <xf numFmtId="41" fontId="12" fillId="0" borderId="59" xfId="44" applyFont="1" applyBorder="1" applyAlignment="1" applyProtection="1">
      <alignment horizontal="center" vertical="top"/>
      <protection locked="0"/>
    </xf>
    <xf numFmtId="41" fontId="12" fillId="0" borderId="50" xfId="44" applyFont="1" applyBorder="1" applyAlignment="1">
      <alignment horizontal="center" wrapText="1"/>
    </xf>
    <xf numFmtId="41" fontId="11" fillId="0" borderId="84" xfId="44" applyFont="1" applyFill="1" applyBorder="1" applyAlignment="1">
      <alignment horizontal="right" vertical="top"/>
    </xf>
    <xf numFmtId="41" fontId="12" fillId="0" borderId="61" xfId="44" applyFont="1" applyFill="1" applyBorder="1" applyAlignment="1">
      <alignment horizontal="right" vertical="top"/>
    </xf>
    <xf numFmtId="41" fontId="12" fillId="0" borderId="59" xfId="44" applyFont="1" applyFill="1" applyBorder="1" applyAlignment="1">
      <alignment horizontal="right" vertical="top"/>
    </xf>
    <xf numFmtId="41" fontId="12" fillId="0" borderId="50" xfId="44" applyFont="1" applyFill="1" applyBorder="1" applyAlignment="1">
      <alignment horizontal="right" vertical="top"/>
    </xf>
    <xf numFmtId="41" fontId="12" fillId="0" borderId="61" xfId="44" applyFont="1" applyBorder="1" applyAlignment="1">
      <alignment horizontal="center" vertical="center"/>
    </xf>
    <xf numFmtId="41" fontId="12" fillId="0" borderId="59" xfId="44" applyFont="1" applyBorder="1" applyAlignment="1" applyProtection="1">
      <alignment horizontal="right"/>
      <protection locked="0"/>
    </xf>
    <xf numFmtId="41" fontId="12" fillId="0" borderId="58" xfId="44" applyFont="1" applyBorder="1" applyAlignment="1" applyProtection="1">
      <alignment horizontal="center"/>
      <protection locked="0"/>
    </xf>
    <xf numFmtId="41" fontId="12" fillId="0" borderId="58" xfId="44" applyFont="1" applyBorder="1" applyAlignment="1">
      <alignment horizontal="center" vertical="center"/>
    </xf>
    <xf numFmtId="41" fontId="12" fillId="0" borderId="59" xfId="44" applyFont="1" applyFill="1" applyBorder="1" applyAlignment="1">
      <alignment horizontal="center" vertical="center"/>
    </xf>
    <xf numFmtId="41" fontId="12" fillId="0" borderId="59" xfId="44" applyFont="1" applyBorder="1" applyAlignment="1" applyProtection="1">
      <alignment horizontal="center" vertical="center"/>
      <protection locked="0"/>
    </xf>
    <xf numFmtId="41" fontId="12" fillId="0" borderId="0" xfId="44" applyFont="1" applyAlignment="1">
      <alignment horizontal="center" vertical="center"/>
    </xf>
    <xf numFmtId="3" fontId="11" fillId="0" borderId="79" xfId="5" applyNumberFormat="1" applyFont="1" applyBorder="1" applyAlignment="1">
      <alignment horizontal="center" vertical="top" wrapText="1"/>
    </xf>
    <xf numFmtId="41" fontId="12" fillId="0" borderId="61" xfId="44" applyFont="1" applyBorder="1" applyAlignment="1">
      <alignment horizontal="right" vertical="top"/>
    </xf>
    <xf numFmtId="41" fontId="12" fillId="0" borderId="97" xfId="44" applyFont="1" applyBorder="1" applyAlignment="1">
      <alignment horizontal="right" vertical="top"/>
    </xf>
    <xf numFmtId="41" fontId="12" fillId="0" borderId="59" xfId="44" applyFont="1" applyBorder="1" applyAlignment="1">
      <alignment horizontal="right" vertical="top"/>
    </xf>
    <xf numFmtId="41" fontId="12" fillId="0" borderId="59" xfId="44" applyFont="1" applyBorder="1" applyAlignment="1">
      <alignment horizontal="center" vertical="top" wrapText="1"/>
    </xf>
    <xf numFmtId="41" fontId="12" fillId="0" borderId="50" xfId="44" applyFont="1" applyBorder="1" applyAlignment="1">
      <alignment horizontal="center" vertical="top" wrapText="1"/>
    </xf>
    <xf numFmtId="41" fontId="12" fillId="0" borderId="79" xfId="44" applyFont="1" applyBorder="1" applyAlignment="1">
      <alignment horizontal="center" vertical="top" wrapText="1"/>
    </xf>
    <xf numFmtId="41" fontId="12" fillId="0" borderId="84" xfId="44" applyFont="1" applyFill="1" applyBorder="1" applyAlignment="1">
      <alignment vertical="top" wrapText="1"/>
    </xf>
    <xf numFmtId="41" fontId="12" fillId="0" borderId="82" xfId="44" applyFont="1" applyBorder="1" applyAlignment="1">
      <alignment vertical="top"/>
    </xf>
    <xf numFmtId="41" fontId="12" fillId="0" borderId="84" xfId="44" applyFont="1" applyBorder="1" applyAlignment="1">
      <alignment vertical="top" wrapText="1"/>
    </xf>
    <xf numFmtId="41" fontId="12" fillId="0" borderId="82" xfId="44" applyFont="1" applyBorder="1" applyAlignment="1">
      <alignment horizontal="center" vertical="top" wrapText="1"/>
    </xf>
    <xf numFmtId="41" fontId="14" fillId="0" borderId="59" xfId="44" applyFont="1" applyBorder="1" applyAlignment="1">
      <alignment vertical="top" wrapText="1"/>
    </xf>
    <xf numFmtId="41" fontId="11" fillId="0" borderId="84" xfId="44" applyFont="1" applyBorder="1" applyAlignment="1">
      <alignment horizontal="center" vertical="top" wrapText="1"/>
    </xf>
    <xf numFmtId="41" fontId="12" fillId="0" borderId="0" xfId="44" applyFont="1" applyAlignment="1">
      <alignment vertical="top" wrapText="1"/>
    </xf>
    <xf numFmtId="41" fontId="12" fillId="0" borderId="17" xfId="44" applyFont="1" applyFill="1" applyBorder="1" applyAlignment="1">
      <alignment horizontal="center" vertical="center"/>
    </xf>
    <xf numFmtId="41" fontId="12" fillId="0" borderId="17" xfId="44" applyFont="1" applyFill="1" applyBorder="1" applyAlignment="1">
      <alignment vertical="justify"/>
    </xf>
    <xf numFmtId="41" fontId="12" fillId="0" borderId="59" xfId="44" applyFont="1" applyBorder="1" applyAlignment="1" applyProtection="1">
      <alignment horizontal="center"/>
      <protection locked="0"/>
    </xf>
    <xf numFmtId="41" fontId="12" fillId="0" borderId="59" xfId="44" applyFont="1" applyBorder="1" applyAlignment="1">
      <alignment horizontal="center" wrapText="1"/>
    </xf>
    <xf numFmtId="41" fontId="12" fillId="0" borderId="59" xfId="44" applyFont="1" applyBorder="1" applyAlignment="1">
      <alignment wrapText="1"/>
    </xf>
    <xf numFmtId="41" fontId="12" fillId="0" borderId="59" xfId="44" applyFont="1" applyBorder="1" applyAlignment="1">
      <alignment vertical="top" wrapText="1"/>
    </xf>
    <xf numFmtId="41" fontId="12" fillId="0" borderId="53" xfId="44" applyFont="1" applyBorder="1" applyAlignment="1">
      <alignment vertical="top" wrapText="1"/>
    </xf>
    <xf numFmtId="41" fontId="12" fillId="0" borderId="108" xfId="44" applyFont="1" applyBorder="1" applyAlignment="1">
      <alignment vertical="top" wrapText="1"/>
    </xf>
    <xf numFmtId="41" fontId="12" fillId="0" borderId="79" xfId="44" applyFont="1" applyBorder="1" applyAlignment="1">
      <alignment vertical="top"/>
    </xf>
    <xf numFmtId="41" fontId="12" fillId="0" borderId="61" xfId="44" applyFont="1" applyBorder="1" applyAlignment="1">
      <alignment vertical="top" wrapText="1"/>
    </xf>
    <xf numFmtId="41" fontId="12" fillId="0" borderId="58" xfId="44" applyFont="1" applyFill="1" applyBorder="1" applyAlignment="1">
      <alignment horizontal="right" vertical="top"/>
    </xf>
    <xf numFmtId="41" fontId="11" fillId="0" borderId="0" xfId="44" applyFont="1" applyAlignment="1">
      <alignment vertical="center" wrapText="1"/>
    </xf>
    <xf numFmtId="41" fontId="11" fillId="0" borderId="84" xfId="44" applyFont="1" applyBorder="1" applyAlignment="1">
      <alignment vertical="top" wrapText="1"/>
    </xf>
    <xf numFmtId="0" fontId="11" fillId="0" borderId="0" xfId="19" applyFont="1" applyAlignment="1">
      <alignment horizontal="left" vertical="top" wrapText="1"/>
    </xf>
    <xf numFmtId="0" fontId="11" fillId="0" borderId="85" xfId="1" applyFont="1" applyBorder="1" applyAlignment="1">
      <alignment horizontal="left"/>
    </xf>
    <xf numFmtId="0" fontId="11" fillId="0" borderId="57" xfId="1" applyFont="1" applyBorder="1" applyAlignment="1">
      <alignment wrapText="1"/>
    </xf>
    <xf numFmtId="0" fontId="11" fillId="0" borderId="0" xfId="1" applyFont="1" applyAlignment="1">
      <alignment wrapText="1"/>
    </xf>
    <xf numFmtId="41" fontId="12" fillId="0" borderId="61" xfId="44" applyFont="1" applyFill="1" applyBorder="1" applyAlignment="1">
      <alignment horizontal="center" vertical="center" wrapText="1"/>
    </xf>
    <xf numFmtId="41" fontId="12" fillId="0" borderId="97" xfId="44" applyFont="1" applyFill="1" applyBorder="1" applyAlignment="1">
      <alignment horizontal="center" vertical="center" wrapText="1"/>
    </xf>
    <xf numFmtId="41" fontId="12" fillId="0" borderId="59" xfId="44" applyFont="1" applyBorder="1" applyAlignment="1" applyProtection="1">
      <alignment horizontal="right" vertical="center"/>
      <protection locked="0"/>
    </xf>
    <xf numFmtId="41" fontId="11" fillId="0" borderId="0" xfId="44" applyFont="1" applyAlignment="1">
      <alignment wrapText="1"/>
    </xf>
    <xf numFmtId="41" fontId="12" fillId="0" borderId="59" xfId="44" applyFont="1" applyFill="1" applyBorder="1" applyAlignment="1">
      <alignment horizontal="right" vertical="center" wrapText="1"/>
    </xf>
    <xf numFmtId="41" fontId="12" fillId="0" borderId="50" xfId="44" applyFont="1" applyFill="1" applyBorder="1" applyAlignment="1">
      <alignment horizontal="right" vertical="center" wrapText="1"/>
    </xf>
    <xf numFmtId="41" fontId="11" fillId="0" borderId="84" xfId="44" applyFont="1" applyFill="1" applyBorder="1" applyAlignment="1"/>
    <xf numFmtId="41" fontId="12" fillId="0" borderId="79" xfId="44" applyFont="1" applyBorder="1" applyAlignment="1">
      <alignment horizontal="right" vertical="center" wrapText="1"/>
    </xf>
    <xf numFmtId="41" fontId="11" fillId="0" borderId="84" xfId="44" applyFont="1" applyBorder="1" applyAlignment="1">
      <alignment vertical="center" wrapText="1"/>
    </xf>
    <xf numFmtId="41" fontId="12" fillId="0" borderId="82" xfId="44" applyFont="1" applyBorder="1" applyAlignment="1">
      <alignment vertical="center" wrapText="1"/>
    </xf>
    <xf numFmtId="41" fontId="12" fillId="0" borderId="61" xfId="44" applyFont="1" applyFill="1" applyBorder="1" applyAlignment="1">
      <alignment horizontal="right" vertical="center" wrapText="1"/>
    </xf>
    <xf numFmtId="41" fontId="12" fillId="0" borderId="58" xfId="44" applyFont="1" applyFill="1" applyBorder="1" applyAlignment="1">
      <alignment horizontal="center" vertical="center" wrapText="1"/>
    </xf>
    <xf numFmtId="41" fontId="12" fillId="0" borderId="79" xfId="44" applyFont="1" applyFill="1" applyBorder="1" applyAlignment="1">
      <alignment horizontal="right" vertical="center" wrapText="1"/>
    </xf>
    <xf numFmtId="41" fontId="11" fillId="0" borderId="0" xfId="44" applyFont="1" applyFill="1" applyBorder="1" applyAlignment="1">
      <alignment horizontal="right" vertical="center" wrapText="1"/>
    </xf>
    <xf numFmtId="41" fontId="12" fillId="0" borderId="82" xfId="44" applyFont="1" applyFill="1" applyBorder="1" applyAlignment="1">
      <alignment horizontal="right" vertical="center" wrapText="1"/>
    </xf>
    <xf numFmtId="41" fontId="12" fillId="0" borderId="0" xfId="44" applyFont="1" applyAlignment="1">
      <alignment horizontal="left" wrapText="1"/>
    </xf>
    <xf numFmtId="41" fontId="12" fillId="0" borderId="0" xfId="44" applyFont="1" applyAlignment="1">
      <alignment horizontal="right" wrapText="1"/>
    </xf>
    <xf numFmtId="49" fontId="11" fillId="0" borderId="111" xfId="9" applyNumberFormat="1" applyFont="1" applyFill="1" applyBorder="1" applyAlignment="1" applyProtection="1">
      <alignment horizontal="center"/>
    </xf>
    <xf numFmtId="43" fontId="11" fillId="0" borderId="109" xfId="10" applyNumberFormat="1" applyFont="1" applyFill="1" applyBorder="1" applyAlignment="1" applyProtection="1">
      <alignment vertical="center"/>
    </xf>
    <xf numFmtId="41" fontId="18" fillId="0" borderId="0" xfId="44" applyFont="1" applyFill="1" applyAlignment="1">
      <alignment horizontal="right" vertical="top"/>
    </xf>
    <xf numFmtId="41" fontId="18" fillId="0" borderId="0" xfId="44" applyFont="1" applyFill="1" applyAlignment="1">
      <alignment vertical="top"/>
    </xf>
    <xf numFmtId="41" fontId="10" fillId="0" borderId="133" xfId="44" applyFont="1" applyFill="1" applyBorder="1" applyAlignment="1">
      <alignment horizontal="right" vertical="top"/>
    </xf>
    <xf numFmtId="41" fontId="10" fillId="0" borderId="130" xfId="44" applyFont="1" applyFill="1" applyBorder="1" applyAlignment="1">
      <alignment horizontal="right" vertical="top"/>
    </xf>
    <xf numFmtId="41" fontId="10" fillId="0" borderId="129" xfId="44" applyFont="1" applyFill="1" applyBorder="1" applyAlignment="1">
      <alignment horizontal="right" vertical="top"/>
    </xf>
    <xf numFmtId="41" fontId="10" fillId="0" borderId="0" xfId="44" applyFont="1" applyFill="1" applyAlignment="1">
      <alignment horizontal="right" vertical="top"/>
    </xf>
    <xf numFmtId="0" fontId="10" fillId="0" borderId="100" xfId="50" quotePrefix="1" applyBorder="1" applyAlignment="1">
      <alignment horizontal="left" vertical="top" wrapText="1"/>
    </xf>
    <xf numFmtId="0" fontId="18" fillId="0" borderId="100" xfId="50" applyFont="1" applyBorder="1" applyAlignment="1">
      <alignment horizontal="center" vertical="top"/>
    </xf>
    <xf numFmtId="4" fontId="18" fillId="0" borderId="100" xfId="50" applyNumberFormat="1" applyFont="1" applyBorder="1" applyAlignment="1">
      <alignment horizontal="center" vertical="top"/>
    </xf>
    <xf numFmtId="41" fontId="18" fillId="0" borderId="100" xfId="44" applyFont="1" applyBorder="1" applyAlignment="1">
      <alignment horizontal="centerContinuous" vertical="top"/>
    </xf>
    <xf numFmtId="0" fontId="29" fillId="0" borderId="100" xfId="50" applyFont="1" applyBorder="1" applyAlignment="1">
      <alignment vertical="top"/>
    </xf>
    <xf numFmtId="0" fontId="10" fillId="0" borderId="100" xfId="50" applyBorder="1" applyAlignment="1">
      <alignment horizontal="center" vertical="top"/>
    </xf>
    <xf numFmtId="4" fontId="10" fillId="0" borderId="100" xfId="50" applyNumberFormat="1" applyBorder="1" applyAlignment="1">
      <alignment horizontal="center" vertical="top"/>
    </xf>
    <xf numFmtId="41" fontId="10" fillId="0" borderId="100" xfId="44" applyFont="1" applyFill="1" applyBorder="1" applyAlignment="1">
      <alignment horizontal="centerContinuous" vertical="top"/>
    </xf>
    <xf numFmtId="0" fontId="10" fillId="0" borderId="100" xfId="50" applyBorder="1" applyAlignment="1">
      <alignment vertical="top"/>
    </xf>
    <xf numFmtId="0" fontId="10" fillId="0" borderId="100" xfId="46" applyBorder="1"/>
    <xf numFmtId="41" fontId="10" fillId="0" borderId="100" xfId="44" applyFont="1" applyBorder="1"/>
    <xf numFmtId="0" fontId="38" fillId="0" borderId="100" xfId="0" applyFont="1" applyBorder="1" applyAlignment="1">
      <alignment horizontal="justify" vertical="center"/>
    </xf>
    <xf numFmtId="0" fontId="10" fillId="3" borderId="100" xfId="50" applyFill="1" applyBorder="1" applyAlignment="1">
      <alignment horizontal="left" vertical="top" wrapText="1"/>
    </xf>
    <xf numFmtId="0" fontId="39" fillId="3" borderId="100" xfId="50" applyFont="1" applyFill="1" applyBorder="1" applyAlignment="1">
      <alignment horizontal="left" vertical="top" wrapText="1"/>
    </xf>
    <xf numFmtId="0" fontId="18" fillId="0" borderId="100" xfId="50" applyFont="1" applyBorder="1" applyAlignment="1">
      <alignment vertical="top"/>
    </xf>
    <xf numFmtId="0" fontId="10" fillId="0" borderId="100" xfId="0" applyFont="1" applyBorder="1" applyAlignment="1">
      <alignment vertical="center" wrapText="1"/>
    </xf>
    <xf numFmtId="0" fontId="10" fillId="0" borderId="100" xfId="0" applyFont="1" applyBorder="1"/>
    <xf numFmtId="0" fontId="10" fillId="0" borderId="100" xfId="0" applyFont="1" applyBorder="1" applyAlignment="1">
      <alignment horizontal="left" vertical="center" wrapText="1"/>
    </xf>
    <xf numFmtId="0" fontId="10" fillId="0" borderId="100" xfId="50" applyBorder="1" applyAlignment="1">
      <alignment horizontal="left" vertical="top" wrapText="1"/>
    </xf>
    <xf numFmtId="0" fontId="29" fillId="0" borderId="100" xfId="50" applyFont="1" applyBorder="1" applyAlignment="1">
      <alignment horizontal="left" vertical="top" wrapText="1"/>
    </xf>
    <xf numFmtId="0" fontId="18" fillId="0" borderId="100" xfId="50" applyFont="1" applyBorder="1" applyAlignment="1">
      <alignment horizontal="left" vertical="top" wrapText="1"/>
    </xf>
    <xf numFmtId="0" fontId="36" fillId="0" borderId="10" xfId="3" applyFont="1" applyBorder="1" applyAlignment="1">
      <alignment horizontal="center" vertical="center"/>
    </xf>
    <xf numFmtId="0" fontId="40" fillId="0" borderId="18" xfId="3" applyFont="1" applyBorder="1" applyAlignment="1">
      <alignment vertical="justify"/>
    </xf>
    <xf numFmtId="0" fontId="36" fillId="0" borderId="18" xfId="3" applyFont="1" applyBorder="1" applyAlignment="1">
      <alignment horizontal="center"/>
    </xf>
    <xf numFmtId="43" fontId="36" fillId="0" borderId="18" xfId="4" applyFont="1" applyFill="1" applyBorder="1" applyAlignment="1">
      <alignment horizontal="center" vertical="center" wrapText="1"/>
    </xf>
    <xf numFmtId="0" fontId="18" fillId="3" borderId="100" xfId="46" applyFont="1" applyFill="1" applyBorder="1" applyAlignment="1">
      <alignment horizontal="center" vertical="center"/>
    </xf>
    <xf numFmtId="4" fontId="18" fillId="3" borderId="100" xfId="46" applyNumberFormat="1" applyFont="1" applyFill="1" applyBorder="1" applyAlignment="1">
      <alignment horizontal="center" vertical="center"/>
    </xf>
    <xf numFmtId="3" fontId="18" fillId="3" borderId="100" xfId="34" applyNumberFormat="1" applyFont="1" applyFill="1" applyBorder="1" applyAlignment="1">
      <alignment horizontal="center" vertical="center"/>
    </xf>
    <xf numFmtId="0" fontId="18" fillId="3" borderId="100" xfId="46" applyFont="1" applyFill="1" applyBorder="1" applyAlignment="1">
      <alignment vertical="center"/>
    </xf>
    <xf numFmtId="0" fontId="18" fillId="0" borderId="100" xfId="47" applyFont="1" applyBorder="1"/>
    <xf numFmtId="0" fontId="18" fillId="0" borderId="100" xfId="47" applyFont="1" applyBorder="1" applyAlignment="1">
      <alignment horizontal="center"/>
    </xf>
    <xf numFmtId="2" fontId="18" fillId="0" borderId="100" xfId="47" applyNumberFormat="1" applyFont="1" applyBorder="1" applyAlignment="1">
      <alignment horizontal="center"/>
    </xf>
    <xf numFmtId="3" fontId="18" fillId="0" borderId="100" xfId="47" applyNumberFormat="1" applyFont="1" applyBorder="1" applyProtection="1">
      <protection locked="0"/>
    </xf>
    <xf numFmtId="0" fontId="18" fillId="0" borderId="100" xfId="45" applyFont="1" applyBorder="1" applyAlignment="1">
      <alignment horizontal="left" vertical="center" wrapText="1"/>
    </xf>
    <xf numFmtId="0" fontId="18" fillId="0" borderId="100" xfId="46" quotePrefix="1" applyFont="1" applyBorder="1" applyAlignment="1">
      <alignment horizontal="left" vertical="center" wrapText="1"/>
    </xf>
    <xf numFmtId="0" fontId="29" fillId="0" borderId="100" xfId="47" applyFont="1" applyBorder="1"/>
    <xf numFmtId="0" fontId="18" fillId="0" borderId="100" xfId="45" applyFont="1" applyBorder="1" applyAlignment="1">
      <alignment horizontal="center" vertical="center"/>
    </xf>
    <xf numFmtId="0" fontId="29" fillId="0" borderId="100" xfId="45" applyFont="1" applyBorder="1" applyAlignment="1">
      <alignment vertical="center"/>
    </xf>
    <xf numFmtId="4" fontId="18" fillId="0" borderId="100" xfId="45" applyNumberFormat="1" applyFont="1" applyBorder="1" applyAlignment="1">
      <alignment horizontal="center" vertical="center"/>
    </xf>
    <xf numFmtId="3" fontId="18" fillId="0" borderId="100" xfId="34" applyNumberFormat="1" applyFont="1" applyBorder="1" applyAlignment="1">
      <alignment horizontal="centerContinuous" vertical="center"/>
    </xf>
    <xf numFmtId="0" fontId="18" fillId="0" borderId="100" xfId="45" applyFont="1" applyBorder="1" applyAlignment="1">
      <alignment vertical="center"/>
    </xf>
    <xf numFmtId="3" fontId="33" fillId="0" borderId="100" xfId="34" applyNumberFormat="1" applyFont="1" applyBorder="1" applyAlignment="1">
      <alignment vertical="center"/>
    </xf>
    <xf numFmtId="173" fontId="18" fillId="3" borderId="100" xfId="48" applyNumberFormat="1" applyFont="1" applyFill="1" applyBorder="1" applyAlignment="1">
      <alignment horizontal="center" vertical="center"/>
    </xf>
    <xf numFmtId="3" fontId="18" fillId="0" borderId="100" xfId="37" applyNumberFormat="1" applyFont="1" applyBorder="1" applyAlignment="1" applyProtection="1">
      <alignment vertical="center"/>
      <protection locked="0"/>
    </xf>
    <xf numFmtId="2" fontId="18" fillId="3" borderId="100" xfId="48" applyNumberFormat="1" applyFont="1" applyFill="1" applyBorder="1" applyAlignment="1">
      <alignment horizontal="center" vertical="center"/>
    </xf>
    <xf numFmtId="0" fontId="18" fillId="3" borderId="100" xfId="45" applyFont="1" applyFill="1" applyBorder="1" applyAlignment="1">
      <alignment horizontal="center" vertical="center"/>
    </xf>
    <xf numFmtId="0" fontId="29" fillId="3" borderId="100" xfId="45" applyFont="1" applyFill="1" applyBorder="1" applyAlignment="1">
      <alignment vertical="center"/>
    </xf>
    <xf numFmtId="1" fontId="18" fillId="3" borderId="100" xfId="45" applyNumberFormat="1" applyFont="1" applyFill="1" applyBorder="1" applyAlignment="1">
      <alignment horizontal="center" vertical="center"/>
    </xf>
    <xf numFmtId="0" fontId="29" fillId="3" borderId="100" xfId="45" applyFont="1" applyFill="1" applyBorder="1" applyAlignment="1">
      <alignment horizontal="left" vertical="center" wrapText="1"/>
    </xf>
    <xf numFmtId="0" fontId="18" fillId="3" borderId="100" xfId="45" applyFont="1" applyFill="1" applyBorder="1" applyAlignment="1">
      <alignment horizontal="left" vertical="center" wrapText="1"/>
    </xf>
    <xf numFmtId="0" fontId="18" fillId="3" borderId="100" xfId="45" applyFont="1" applyFill="1" applyBorder="1" applyAlignment="1">
      <alignment vertical="center"/>
    </xf>
    <xf numFmtId="2" fontId="18" fillId="3" borderId="100" xfId="45" applyNumberFormat="1" applyFont="1" applyFill="1" applyBorder="1" applyAlignment="1">
      <alignment horizontal="center" vertical="center"/>
    </xf>
    <xf numFmtId="2" fontId="18" fillId="0" borderId="100" xfId="45" applyNumberFormat="1" applyFont="1" applyBorder="1" applyAlignment="1">
      <alignment horizontal="center" vertical="center"/>
    </xf>
    <xf numFmtId="0" fontId="29" fillId="0" borderId="100" xfId="45" applyFont="1" applyBorder="1" applyAlignment="1">
      <alignment horizontal="left" vertical="center" wrapText="1"/>
    </xf>
    <xf numFmtId="0" fontId="29" fillId="0" borderId="100" xfId="45" quotePrefix="1" applyFont="1" applyBorder="1" applyAlignment="1">
      <alignment horizontal="left" vertical="center" wrapText="1"/>
    </xf>
    <xf numFmtId="3" fontId="18" fillId="0" borderId="100" xfId="45" applyNumberFormat="1" applyFont="1" applyBorder="1" applyAlignment="1">
      <alignment horizontal="center" vertical="center"/>
    </xf>
    <xf numFmtId="3" fontId="18" fillId="0" borderId="100" xfId="34" applyNumberFormat="1" applyFont="1" applyBorder="1" applyAlignment="1">
      <alignment horizontal="right" vertical="center"/>
    </xf>
    <xf numFmtId="3" fontId="18" fillId="3" borderId="100" xfId="45" applyNumberFormat="1" applyFont="1" applyFill="1" applyBorder="1" applyAlignment="1">
      <alignment horizontal="center" vertical="center"/>
    </xf>
    <xf numFmtId="3" fontId="18" fillId="3" borderId="100" xfId="45" applyNumberFormat="1" applyFont="1" applyFill="1" applyBorder="1" applyAlignment="1">
      <alignment vertical="center"/>
    </xf>
    <xf numFmtId="3" fontId="18" fillId="3" borderId="100" xfId="34" applyNumberFormat="1" applyFont="1" applyFill="1" applyBorder="1" applyAlignment="1">
      <alignment horizontal="right" vertical="center"/>
    </xf>
    <xf numFmtId="0" fontId="18" fillId="0" borderId="100" xfId="45" quotePrefix="1" applyFont="1" applyBorder="1" applyAlignment="1">
      <alignment horizontal="left" vertical="center" wrapText="1"/>
    </xf>
    <xf numFmtId="3" fontId="18" fillId="0" borderId="100" xfId="34" applyNumberFormat="1" applyFont="1" applyBorder="1" applyAlignment="1">
      <alignment horizontal="center" vertical="center"/>
    </xf>
    <xf numFmtId="169" fontId="18" fillId="3" borderId="100" xfId="45" applyNumberFormat="1" applyFont="1" applyFill="1" applyBorder="1" applyAlignment="1">
      <alignment horizontal="center" vertical="center"/>
    </xf>
    <xf numFmtId="0" fontId="29" fillId="3" borderId="100" xfId="45" quotePrefix="1" applyFont="1" applyFill="1" applyBorder="1" applyAlignment="1">
      <alignment horizontal="left" vertical="center" wrapText="1"/>
    </xf>
    <xf numFmtId="4" fontId="18" fillId="3" borderId="100" xfId="45" applyNumberFormat="1" applyFont="1" applyFill="1" applyBorder="1" applyAlignment="1">
      <alignment horizontal="center" vertical="center"/>
    </xf>
    <xf numFmtId="169" fontId="18" fillId="0" borderId="100" xfId="45" applyNumberFormat="1" applyFont="1" applyBorder="1" applyAlignment="1">
      <alignment horizontal="center" vertical="center"/>
    </xf>
    <xf numFmtId="3" fontId="18" fillId="0" borderId="100" xfId="34" applyNumberFormat="1" applyFont="1" applyFill="1" applyBorder="1" applyAlignment="1">
      <alignment horizontal="right" vertical="center"/>
    </xf>
    <xf numFmtId="0" fontId="29" fillId="0" borderId="100" xfId="45" applyFont="1" applyBorder="1" applyAlignment="1">
      <alignment vertical="center" wrapText="1"/>
    </xf>
    <xf numFmtId="168" fontId="18" fillId="3" borderId="100" xfId="45" applyNumberFormat="1" applyFont="1" applyFill="1" applyBorder="1" applyAlignment="1">
      <alignment horizontal="center" vertical="center"/>
    </xf>
    <xf numFmtId="0" fontId="35" fillId="0" borderId="100" xfId="46" applyFont="1" applyBorder="1" applyAlignment="1">
      <alignment vertical="top" wrapText="1"/>
    </xf>
    <xf numFmtId="0" fontId="29" fillId="3" borderId="100" xfId="45" applyFont="1" applyFill="1" applyBorder="1" applyAlignment="1">
      <alignment horizontal="left" vertical="center"/>
    </xf>
    <xf numFmtId="0" fontId="18" fillId="0" borderId="100" xfId="45" applyFont="1" applyBorder="1" applyAlignment="1">
      <alignment vertical="center" wrapText="1"/>
    </xf>
    <xf numFmtId="3" fontId="18" fillId="3" borderId="100" xfId="34" applyNumberFormat="1" applyFont="1" applyFill="1" applyBorder="1" applyAlignment="1">
      <alignment vertical="center"/>
    </xf>
    <xf numFmtId="0" fontId="18" fillId="0" borderId="100" xfId="46" applyFont="1" applyBorder="1" applyAlignment="1">
      <alignment horizontal="justify" vertical="top" wrapText="1"/>
    </xf>
    <xf numFmtId="0" fontId="18" fillId="3" borderId="100" xfId="45" quotePrefix="1" applyFont="1" applyFill="1" applyBorder="1" applyAlignment="1">
      <alignment horizontal="left" vertical="center" wrapText="1"/>
    </xf>
    <xf numFmtId="1" fontId="18" fillId="0" borderId="100" xfId="45" applyNumberFormat="1" applyFont="1" applyBorder="1" applyAlignment="1">
      <alignment horizontal="center" vertical="center"/>
    </xf>
    <xf numFmtId="0" fontId="29" fillId="0" borderId="100" xfId="46" applyFont="1" applyBorder="1" applyAlignment="1">
      <alignment horizontal="left" vertical="center" wrapText="1"/>
    </xf>
    <xf numFmtId="0" fontId="18" fillId="0" borderId="100" xfId="46" applyFont="1" applyBorder="1" applyAlignment="1">
      <alignment horizontal="left" vertical="center" wrapText="1"/>
    </xf>
    <xf numFmtId="0" fontId="29" fillId="4" borderId="100" xfId="45" applyFont="1" applyFill="1" applyBorder="1" applyAlignment="1">
      <alignment horizontal="left" vertical="center" wrapText="1"/>
    </xf>
    <xf numFmtId="0" fontId="18" fillId="3" borderId="100" xfId="45" applyFont="1" applyFill="1" applyBorder="1" applyAlignment="1">
      <alignment vertical="center" wrapText="1"/>
    </xf>
    <xf numFmtId="0" fontId="18" fillId="3" borderId="100" xfId="46" applyFont="1" applyFill="1" applyBorder="1" applyAlignment="1">
      <alignment horizontal="left" vertical="center" wrapText="1"/>
    </xf>
    <xf numFmtId="0" fontId="18" fillId="0" borderId="100" xfId="45" applyFont="1" applyBorder="1" applyAlignment="1">
      <alignment horizontal="justify" vertical="center" wrapText="1"/>
    </xf>
    <xf numFmtId="0" fontId="18" fillId="0" borderId="100" xfId="46" applyFont="1" applyBorder="1" applyAlignment="1">
      <alignment vertical="center" wrapText="1"/>
    </xf>
    <xf numFmtId="0" fontId="18" fillId="0" borderId="100" xfId="45" applyFont="1" applyBorder="1" applyAlignment="1">
      <alignment horizontal="justify" vertical="center"/>
    </xf>
    <xf numFmtId="0" fontId="18" fillId="3" borderId="100" xfId="45" quotePrefix="1" applyFont="1" applyFill="1" applyBorder="1" applyAlignment="1">
      <alignment horizontal="left" vertical="center"/>
    </xf>
    <xf numFmtId="0" fontId="18" fillId="3" borderId="142" xfId="46" applyFont="1" applyFill="1" applyBorder="1" applyAlignment="1">
      <alignment horizontal="center" vertical="center"/>
    </xf>
    <xf numFmtId="0" fontId="18" fillId="3" borderId="143" xfId="46" applyFont="1" applyFill="1" applyBorder="1" applyAlignment="1">
      <alignment horizontal="center" vertical="center"/>
    </xf>
    <xf numFmtId="4" fontId="18" fillId="3" borderId="143" xfId="46" applyNumberFormat="1" applyFont="1" applyFill="1" applyBorder="1" applyAlignment="1">
      <alignment horizontal="center" vertical="center"/>
    </xf>
    <xf numFmtId="3" fontId="18" fillId="3" borderId="143" xfId="34" applyNumberFormat="1" applyFont="1" applyFill="1" applyBorder="1" applyAlignment="1">
      <alignment horizontal="center" vertical="center"/>
    </xf>
    <xf numFmtId="166" fontId="18" fillId="3" borderId="144" xfId="18" applyNumberFormat="1" applyFont="1" applyFill="1" applyBorder="1" applyAlignment="1">
      <alignment horizontal="center" vertical="center"/>
    </xf>
    <xf numFmtId="0" fontId="18" fillId="3" borderId="4" xfId="46" applyFont="1" applyFill="1" applyBorder="1" applyAlignment="1">
      <alignment horizontal="center" vertical="center"/>
    </xf>
    <xf numFmtId="166" fontId="18" fillId="3" borderId="3" xfId="18" applyNumberFormat="1" applyFont="1" applyFill="1" applyBorder="1" applyAlignment="1">
      <alignment horizontal="center" vertical="center"/>
    </xf>
    <xf numFmtId="0" fontId="18" fillId="0" borderId="4" xfId="47" applyFont="1" applyBorder="1"/>
    <xf numFmtId="166" fontId="18" fillId="0" borderId="3" xfId="18" applyNumberFormat="1" applyFont="1" applyBorder="1" applyProtection="1">
      <protection locked="0"/>
    </xf>
    <xf numFmtId="0" fontId="18" fillId="0" borderId="4" xfId="47" applyFont="1" applyBorder="1" applyAlignment="1">
      <alignment horizontal="center"/>
    </xf>
    <xf numFmtId="168" fontId="18" fillId="0" borderId="4" xfId="47" applyNumberFormat="1" applyFont="1" applyBorder="1" applyAlignment="1">
      <alignment horizontal="center"/>
    </xf>
    <xf numFmtId="0" fontId="18" fillId="0" borderId="4" xfId="45" applyFont="1" applyBorder="1" applyAlignment="1">
      <alignment horizontal="center" vertical="center"/>
    </xf>
    <xf numFmtId="166" fontId="18" fillId="0" borderId="3" xfId="18" applyNumberFormat="1" applyFont="1" applyBorder="1" applyAlignment="1">
      <alignment vertical="center"/>
    </xf>
    <xf numFmtId="166" fontId="18" fillId="0" borderId="3" xfId="18" applyNumberFormat="1" applyFont="1" applyBorder="1" applyAlignment="1">
      <alignment horizontal="right" vertical="center"/>
    </xf>
    <xf numFmtId="0" fontId="18" fillId="3" borderId="4" xfId="45" applyFont="1" applyFill="1" applyBorder="1" applyAlignment="1">
      <alignment horizontal="center" vertical="center"/>
    </xf>
    <xf numFmtId="166" fontId="18" fillId="4" borderId="3" xfId="18" applyNumberFormat="1" applyFont="1" applyFill="1" applyBorder="1" applyAlignment="1">
      <alignment horizontal="right" vertical="center"/>
    </xf>
    <xf numFmtId="0" fontId="18" fillId="0" borderId="4" xfId="45" applyFont="1" applyBorder="1" applyAlignment="1">
      <alignment vertical="center"/>
    </xf>
    <xf numFmtId="0" fontId="18" fillId="0" borderId="4" xfId="45" applyFont="1" applyBorder="1" applyAlignment="1">
      <alignment horizontal="left" vertical="center"/>
    </xf>
    <xf numFmtId="166" fontId="18" fillId="0" borderId="3" xfId="18" applyNumberFormat="1" applyFont="1" applyFill="1" applyBorder="1" applyAlignment="1">
      <alignment horizontal="right" vertical="center"/>
    </xf>
    <xf numFmtId="0" fontId="18" fillId="0" borderId="4" xfId="45" quotePrefix="1" applyFont="1" applyBorder="1" applyAlignment="1">
      <alignment horizontal="center" vertical="center"/>
    </xf>
    <xf numFmtId="3" fontId="18" fillId="3" borderId="4" xfId="45" applyNumberFormat="1" applyFont="1" applyFill="1" applyBorder="1" applyAlignment="1">
      <alignment horizontal="center" vertical="center"/>
    </xf>
    <xf numFmtId="166" fontId="18" fillId="3" borderId="3" xfId="18" applyNumberFormat="1" applyFont="1" applyFill="1" applyBorder="1" applyAlignment="1">
      <alignment horizontal="right" vertical="center"/>
    </xf>
    <xf numFmtId="0" fontId="18" fillId="3" borderId="4" xfId="45" quotePrefix="1" applyFont="1" applyFill="1" applyBorder="1" applyAlignment="1">
      <alignment horizontal="center" vertical="center"/>
    </xf>
    <xf numFmtId="165" fontId="18" fillId="4" borderId="4" xfId="34" applyFont="1" applyFill="1" applyBorder="1" applyAlignment="1">
      <alignment horizontal="center" vertical="center"/>
    </xf>
    <xf numFmtId="0" fontId="18" fillId="3" borderId="4" xfId="45" applyFont="1" applyFill="1" applyBorder="1" applyAlignment="1">
      <alignment horizontal="left" vertical="center"/>
    </xf>
    <xf numFmtId="0" fontId="18" fillId="3" borderId="2" xfId="45" applyFont="1" applyFill="1" applyBorder="1" applyAlignment="1">
      <alignment horizontal="center" vertical="center"/>
    </xf>
    <xf numFmtId="0" fontId="18" fillId="3" borderId="122" xfId="45" applyFont="1" applyFill="1" applyBorder="1" applyAlignment="1">
      <alignment horizontal="left" vertical="center" wrapText="1"/>
    </xf>
    <xf numFmtId="0" fontId="18" fillId="3" borderId="122" xfId="45" applyFont="1" applyFill="1" applyBorder="1" applyAlignment="1">
      <alignment horizontal="center" vertical="center"/>
    </xf>
    <xf numFmtId="3" fontId="18" fillId="3" borderId="122" xfId="34" quotePrefix="1" applyNumberFormat="1" applyFont="1" applyFill="1" applyBorder="1" applyAlignment="1">
      <alignment horizontal="right" vertical="center"/>
    </xf>
    <xf numFmtId="166" fontId="18" fillId="3" borderId="1" xfId="18" applyNumberFormat="1" applyFont="1" applyFill="1" applyBorder="1" applyAlignment="1">
      <alignment horizontal="right" vertical="center"/>
    </xf>
    <xf numFmtId="0" fontId="18" fillId="0" borderId="145" xfId="11" applyFont="1" applyBorder="1" applyAlignment="1">
      <alignment horizontal="center" vertical="top" wrapText="1"/>
    </xf>
    <xf numFmtId="0" fontId="18" fillId="0" borderId="143" xfId="11" applyFont="1" applyBorder="1" applyAlignment="1">
      <alignment horizontal="center" vertical="top" wrapText="1"/>
    </xf>
    <xf numFmtId="41" fontId="18" fillId="0" borderId="143" xfId="44" applyFont="1" applyBorder="1" applyAlignment="1">
      <alignment horizontal="center" vertical="top" wrapText="1"/>
    </xf>
    <xf numFmtId="41" fontId="18" fillId="0" borderId="144" xfId="44" applyFont="1" applyBorder="1" applyAlignment="1">
      <alignment horizontal="center" vertical="top" wrapText="1"/>
    </xf>
    <xf numFmtId="0" fontId="18" fillId="0" borderId="10" xfId="50" applyFont="1" applyBorder="1" applyAlignment="1">
      <alignment horizontal="center" vertical="top"/>
    </xf>
    <xf numFmtId="41" fontId="10" fillId="0" borderId="3" xfId="44" applyFont="1" applyBorder="1" applyAlignment="1">
      <alignment vertical="top"/>
    </xf>
    <xf numFmtId="0" fontId="10" fillId="0" borderId="10" xfId="50" applyBorder="1" applyAlignment="1">
      <alignment horizontal="center" vertical="top"/>
    </xf>
    <xf numFmtId="41" fontId="10" fillId="0" borderId="3" xfId="44" applyFont="1" applyBorder="1"/>
    <xf numFmtId="0" fontId="10" fillId="3" borderId="10" xfId="50" applyFill="1" applyBorder="1" applyAlignment="1">
      <alignment horizontal="center" vertical="top"/>
    </xf>
    <xf numFmtId="0" fontId="10" fillId="0" borderId="10" xfId="50" applyBorder="1" applyAlignment="1">
      <alignment vertical="top"/>
    </xf>
    <xf numFmtId="0" fontId="10" fillId="0" borderId="19" xfId="50" applyBorder="1" applyAlignment="1">
      <alignment horizontal="center" vertical="top"/>
    </xf>
    <xf numFmtId="41" fontId="10" fillId="0" borderId="146" xfId="44" applyFont="1" applyBorder="1" applyAlignment="1">
      <alignment horizontal="right" vertical="top"/>
    </xf>
    <xf numFmtId="0" fontId="10" fillId="0" borderId="19" xfId="50" quotePrefix="1" applyBorder="1" applyAlignment="1">
      <alignment horizontal="center" vertical="top"/>
    </xf>
    <xf numFmtId="0" fontId="39" fillId="0" borderId="0" xfId="50" applyFont="1" applyAlignment="1">
      <alignment horizontal="left" vertical="top" wrapText="1"/>
    </xf>
    <xf numFmtId="0" fontId="10" fillId="0" borderId="147" xfId="50" applyBorder="1" applyAlignment="1">
      <alignment horizontal="center" vertical="top"/>
    </xf>
    <xf numFmtId="41" fontId="10" fillId="0" borderId="148" xfId="44" applyFont="1" applyBorder="1" applyAlignment="1">
      <alignment horizontal="right" vertical="top"/>
    </xf>
    <xf numFmtId="41" fontId="18" fillId="0" borderId="151" xfId="44" applyFont="1" applyBorder="1" applyAlignment="1">
      <alignment horizontal="right" vertical="top"/>
    </xf>
    <xf numFmtId="170" fontId="12" fillId="0" borderId="18" xfId="4" applyNumberFormat="1" applyFont="1" applyFill="1" applyBorder="1" applyAlignment="1">
      <alignment horizontal="center" vertical="center" wrapText="1"/>
    </xf>
    <xf numFmtId="0" fontId="12" fillId="0" borderId="0" xfId="0" applyFont="1" applyAlignment="1">
      <alignment horizontal="center" vertical="center"/>
    </xf>
    <xf numFmtId="0" fontId="42" fillId="0" borderId="0" xfId="3" applyFont="1"/>
    <xf numFmtId="0" fontId="41" fillId="0" borderId="0" xfId="3" applyFont="1"/>
    <xf numFmtId="0" fontId="43" fillId="0" borderId="0" xfId="3" applyFont="1"/>
    <xf numFmtId="0" fontId="43" fillId="0" borderId="0" xfId="3" applyFont="1" applyAlignment="1">
      <alignment horizontal="center"/>
    </xf>
    <xf numFmtId="0" fontId="44" fillId="0" borderId="0" xfId="3" applyFont="1"/>
    <xf numFmtId="0" fontId="42" fillId="0" borderId="0" xfId="3" applyFont="1" applyAlignment="1">
      <alignment horizontal="center"/>
    </xf>
    <xf numFmtId="0" fontId="41" fillId="0" borderId="22" xfId="3" applyFont="1" applyBorder="1" applyAlignment="1">
      <alignment horizontal="center"/>
    </xf>
    <xf numFmtId="0" fontId="41" fillId="0" borderId="21" xfId="3" applyFont="1" applyBorder="1" applyAlignment="1">
      <alignment horizontal="center"/>
    </xf>
    <xf numFmtId="0" fontId="41" fillId="0" borderId="20" xfId="3" applyFont="1" applyBorder="1" applyAlignment="1">
      <alignment horizontal="center"/>
    </xf>
    <xf numFmtId="0" fontId="43" fillId="0" borderId="19" xfId="3" applyFont="1" applyBorder="1"/>
    <xf numFmtId="0" fontId="41" fillId="0" borderId="18" xfId="3" applyFont="1" applyBorder="1"/>
    <xf numFmtId="0" fontId="42" fillId="0" borderId="18" xfId="3" applyFont="1" applyBorder="1" applyAlignment="1">
      <alignment horizontal="center"/>
    </xf>
    <xf numFmtId="0" fontId="43" fillId="0" borderId="18" xfId="3" applyFont="1" applyBorder="1"/>
    <xf numFmtId="0" fontId="43" fillId="0" borderId="17" xfId="3" applyFont="1" applyBorder="1"/>
    <xf numFmtId="0" fontId="43" fillId="0" borderId="18" xfId="3" applyFont="1" applyBorder="1" applyAlignment="1">
      <alignment wrapText="1"/>
    </xf>
    <xf numFmtId="3" fontId="43" fillId="0" borderId="18" xfId="3" applyNumberFormat="1" applyFont="1" applyBorder="1" applyAlignment="1">
      <alignment horizontal="center" vertical="justify"/>
    </xf>
    <xf numFmtId="166" fontId="43" fillId="0" borderId="17" xfId="18" applyNumberFormat="1" applyFont="1" applyFill="1" applyBorder="1" applyAlignment="1">
      <alignment vertical="justify"/>
    </xf>
    <xf numFmtId="0" fontId="42" fillId="0" borderId="0" xfId="11" applyFont="1"/>
    <xf numFmtId="41" fontId="42" fillId="0" borderId="0" xfId="44" applyFont="1" applyFill="1"/>
    <xf numFmtId="0" fontId="45" fillId="0" borderId="18" xfId="3" applyFont="1" applyBorder="1"/>
    <xf numFmtId="0" fontId="43" fillId="0" borderId="18" xfId="3" applyFont="1" applyBorder="1" applyAlignment="1">
      <alignment horizontal="center"/>
    </xf>
    <xf numFmtId="0" fontId="43" fillId="0" borderId="18" xfId="3" applyFont="1" applyBorder="1" applyAlignment="1">
      <alignment horizontal="center" vertical="justify"/>
    </xf>
    <xf numFmtId="169" fontId="43" fillId="0" borderId="18" xfId="3" applyNumberFormat="1" applyFont="1" applyBorder="1" applyAlignment="1">
      <alignment horizontal="center" vertical="justify"/>
    </xf>
    <xf numFmtId="0" fontId="45" fillId="0" borderId="18" xfId="3" applyFont="1" applyBorder="1" applyAlignment="1">
      <alignment wrapText="1"/>
    </xf>
    <xf numFmtId="0" fontId="46" fillId="0" borderId="18" xfId="3" applyFont="1" applyBorder="1" applyAlignment="1">
      <alignment wrapText="1"/>
    </xf>
    <xf numFmtId="0" fontId="45" fillId="0" borderId="18" xfId="3" applyFont="1" applyBorder="1" applyAlignment="1">
      <alignment vertical="justify" wrapText="1"/>
    </xf>
    <xf numFmtId="0" fontId="43" fillId="0" borderId="18" xfId="3" applyFont="1" applyBorder="1" applyAlignment="1">
      <alignment vertical="justify"/>
    </xf>
    <xf numFmtId="0" fontId="43" fillId="0" borderId="2" xfId="3" applyFont="1" applyBorder="1" applyAlignment="1">
      <alignment vertical="top"/>
    </xf>
    <xf numFmtId="0" fontId="43" fillId="0" borderId="122" xfId="3" applyFont="1" applyBorder="1"/>
    <xf numFmtId="0" fontId="43" fillId="0" borderId="122" xfId="3" applyFont="1" applyBorder="1" applyAlignment="1">
      <alignment horizontal="center"/>
    </xf>
    <xf numFmtId="3" fontId="43" fillId="0" borderId="122" xfId="18" applyNumberFormat="1" applyFont="1" applyFill="1" applyBorder="1" applyAlignment="1">
      <alignment horizontal="right"/>
    </xf>
    <xf numFmtId="3" fontId="43" fillId="0" borderId="1" xfId="18" applyNumberFormat="1" applyFont="1" applyFill="1" applyBorder="1" applyAlignment="1">
      <alignment horizontal="right"/>
    </xf>
    <xf numFmtId="0" fontId="43" fillId="0" borderId="0" xfId="3" applyFont="1" applyAlignment="1">
      <alignment vertical="top"/>
    </xf>
    <xf numFmtId="3" fontId="43" fillId="0" borderId="0" xfId="18" applyNumberFormat="1" applyFont="1" applyFill="1" applyBorder="1" applyAlignment="1">
      <alignment horizontal="right"/>
    </xf>
    <xf numFmtId="0" fontId="41" fillId="0" borderId="19" xfId="3" applyFont="1" applyBorder="1" applyAlignment="1">
      <alignment horizontal="center"/>
    </xf>
    <xf numFmtId="0" fontId="41" fillId="0" borderId="18" xfId="3" applyFont="1" applyBorder="1" applyAlignment="1">
      <alignment horizontal="center"/>
    </xf>
    <xf numFmtId="0" fontId="41" fillId="0" borderId="17" xfId="3" applyFont="1" applyBorder="1" applyAlignment="1">
      <alignment horizontal="center"/>
    </xf>
    <xf numFmtId="3" fontId="42" fillId="0" borderId="0" xfId="3" applyNumberFormat="1" applyFont="1"/>
    <xf numFmtId="3" fontId="41" fillId="0" borderId="18" xfId="3" applyNumberFormat="1" applyFont="1" applyBorder="1" applyAlignment="1">
      <alignment horizontal="center"/>
    </xf>
    <xf numFmtId="0" fontId="43" fillId="0" borderId="19" xfId="3" applyFont="1" applyBorder="1" applyAlignment="1">
      <alignment vertical="justify"/>
    </xf>
    <xf numFmtId="0" fontId="41" fillId="0" borderId="41" xfId="3" applyFont="1" applyBorder="1" applyAlignment="1">
      <alignment wrapText="1"/>
    </xf>
    <xf numFmtId="3" fontId="43" fillId="0" borderId="17" xfId="3" applyNumberFormat="1" applyFont="1" applyBorder="1" applyAlignment="1">
      <alignment horizontal="center" vertical="justify"/>
    </xf>
    <xf numFmtId="0" fontId="46" fillId="0" borderId="18" xfId="3" applyFont="1" applyBorder="1"/>
    <xf numFmtId="0" fontId="41" fillId="0" borderId="18" xfId="3" applyFont="1" applyBorder="1" applyAlignment="1">
      <alignment vertical="justify" wrapText="1"/>
    </xf>
    <xf numFmtId="0" fontId="41" fillId="0" borderId="18" xfId="3" applyFont="1" applyBorder="1" applyAlignment="1">
      <alignment vertical="justify"/>
    </xf>
    <xf numFmtId="0" fontId="43" fillId="0" borderId="41" xfId="3" applyFont="1" applyBorder="1"/>
    <xf numFmtId="0" fontId="41" fillId="0" borderId="18" xfId="3" applyFont="1" applyBorder="1" applyAlignment="1">
      <alignment wrapText="1"/>
    </xf>
    <xf numFmtId="0" fontId="41" fillId="0" borderId="19" xfId="3" applyFont="1" applyBorder="1" applyAlignment="1">
      <alignment horizontal="left"/>
    </xf>
    <xf numFmtId="166" fontId="43" fillId="0" borderId="18" xfId="18" applyNumberFormat="1" applyFont="1" applyFill="1" applyBorder="1"/>
    <xf numFmtId="0" fontId="42" fillId="0" borderId="19" xfId="3" applyFont="1" applyBorder="1"/>
    <xf numFmtId="0" fontId="43" fillId="0" borderId="10" xfId="3" applyFont="1" applyBorder="1"/>
    <xf numFmtId="166" fontId="43" fillId="0" borderId="18" xfId="18" applyNumberFormat="1" applyFont="1" applyFill="1" applyBorder="1" applyAlignment="1">
      <alignment vertical="justify"/>
    </xf>
    <xf numFmtId="166" fontId="43" fillId="0" borderId="9" xfId="18" applyNumberFormat="1" applyFont="1" applyFill="1" applyBorder="1" applyAlignment="1"/>
    <xf numFmtId="0" fontId="45" fillId="0" borderId="18" xfId="3" applyFont="1" applyBorder="1" applyAlignment="1">
      <alignment vertical="center" wrapText="1"/>
    </xf>
    <xf numFmtId="0" fontId="41" fillId="0" borderId="18" xfId="3" applyFont="1" applyBorder="1" applyAlignment="1">
      <alignment horizontal="left"/>
    </xf>
    <xf numFmtId="3" fontId="43" fillId="0" borderId="18" xfId="3" applyNumberFormat="1" applyFont="1" applyBorder="1" applyAlignment="1">
      <alignment vertical="justify"/>
    </xf>
    <xf numFmtId="0" fontId="45" fillId="0" borderId="18" xfId="3" applyFont="1" applyBorder="1" applyAlignment="1">
      <alignment horizontal="left" wrapText="1"/>
    </xf>
    <xf numFmtId="0" fontId="43" fillId="0" borderId="18" xfId="3" applyFont="1" applyBorder="1" applyAlignment="1">
      <alignment horizontal="left"/>
    </xf>
    <xf numFmtId="0" fontId="43" fillId="0" borderId="18" xfId="3" applyFont="1" applyBorder="1" applyAlignment="1">
      <alignment vertical="center" wrapText="1"/>
    </xf>
    <xf numFmtId="166" fontId="43" fillId="0" borderId="18" xfId="18" applyNumberFormat="1" applyFont="1" applyFill="1" applyBorder="1" applyAlignment="1">
      <alignment horizontal="center"/>
    </xf>
    <xf numFmtId="166" fontId="43" fillId="0" borderId="17" xfId="18" applyNumberFormat="1" applyFont="1" applyFill="1" applyBorder="1" applyAlignment="1"/>
    <xf numFmtId="166" fontId="43" fillId="0" borderId="17" xfId="18" applyNumberFormat="1" applyFont="1" applyFill="1" applyBorder="1"/>
    <xf numFmtId="166" fontId="43" fillId="0" borderId="0" xfId="18" applyNumberFormat="1" applyFont="1" applyFill="1" applyBorder="1"/>
    <xf numFmtId="166" fontId="43" fillId="0" borderId="0" xfId="18" applyNumberFormat="1" applyFont="1" applyFill="1" applyBorder="1" applyAlignment="1"/>
    <xf numFmtId="0" fontId="41" fillId="0" borderId="18" xfId="3" applyFont="1" applyBorder="1" applyAlignment="1">
      <alignment horizontal="left" vertical="top" wrapText="1"/>
    </xf>
    <xf numFmtId="0" fontId="42" fillId="0" borderId="18" xfId="3" applyFont="1" applyBorder="1" applyAlignment="1">
      <alignment horizontal="left" vertical="top" wrapText="1"/>
    </xf>
    <xf numFmtId="0" fontId="43" fillId="0" borderId="18" xfId="3" applyFont="1" applyBorder="1" applyAlignment="1">
      <alignment horizontal="left" vertical="top" wrapText="1"/>
    </xf>
    <xf numFmtId="0" fontId="42" fillId="0" borderId="0" xfId="3" applyFont="1" applyAlignment="1">
      <alignment horizontal="left"/>
    </xf>
    <xf numFmtId="166" fontId="12" fillId="0" borderId="9" xfId="18" applyNumberFormat="1" applyFont="1" applyFill="1" applyBorder="1"/>
    <xf numFmtId="0" fontId="12" fillId="5" borderId="19" xfId="3" applyFont="1" applyFill="1" applyBorder="1" applyAlignment="1">
      <alignment vertical="justify"/>
    </xf>
    <xf numFmtId="0" fontId="12" fillId="5" borderId="18" xfId="3" applyFont="1" applyFill="1" applyBorder="1" applyAlignment="1">
      <alignment vertical="justify"/>
    </xf>
    <xf numFmtId="0" fontId="12" fillId="5" borderId="18" xfId="3" applyFont="1" applyFill="1" applyBorder="1" applyAlignment="1">
      <alignment horizontal="center" vertical="justify"/>
    </xf>
    <xf numFmtId="3" fontId="12" fillId="5" borderId="18" xfId="3" applyNumberFormat="1" applyFont="1" applyFill="1" applyBorder="1" applyAlignment="1">
      <alignment horizontal="center" vertical="justify"/>
    </xf>
    <xf numFmtId="166" fontId="12" fillId="5" borderId="17" xfId="18" applyNumberFormat="1" applyFont="1" applyFill="1" applyBorder="1" applyAlignment="1"/>
    <xf numFmtId="0" fontId="12" fillId="5" borderId="19" xfId="11" applyFont="1" applyFill="1" applyBorder="1" applyAlignment="1">
      <alignment vertical="justify"/>
    </xf>
    <xf numFmtId="0" fontId="12" fillId="5" borderId="18" xfId="11" applyFont="1" applyFill="1" applyBorder="1" applyAlignment="1">
      <alignment vertical="justify"/>
    </xf>
    <xf numFmtId="0" fontId="12" fillId="5" borderId="18" xfId="11" applyFont="1" applyFill="1" applyBorder="1" applyAlignment="1">
      <alignment horizontal="center" vertical="justify"/>
    </xf>
    <xf numFmtId="3" fontId="12" fillId="5" borderId="18" xfId="11" applyNumberFormat="1" applyFont="1" applyFill="1" applyBorder="1" applyAlignment="1">
      <alignment horizontal="center" vertical="justify"/>
    </xf>
    <xf numFmtId="0" fontId="10" fillId="3" borderId="100" xfId="50" applyFill="1" applyBorder="1" applyAlignment="1">
      <alignment horizontal="center" vertical="top"/>
    </xf>
    <xf numFmtId="1" fontId="10" fillId="3" borderId="100" xfId="50" applyNumberFormat="1" applyFill="1" applyBorder="1" applyAlignment="1">
      <alignment horizontal="center" vertical="top"/>
    </xf>
    <xf numFmtId="41" fontId="10" fillId="0" borderId="100" xfId="44" applyFont="1" applyFill="1" applyBorder="1" applyAlignment="1">
      <alignment horizontal="right" vertical="top"/>
    </xf>
    <xf numFmtId="41" fontId="10" fillId="4" borderId="3" xfId="44" applyFont="1" applyFill="1" applyBorder="1" applyAlignment="1">
      <alignment horizontal="right" vertical="top"/>
    </xf>
    <xf numFmtId="0" fontId="10" fillId="3" borderId="10" xfId="50" applyFill="1" applyBorder="1" applyAlignment="1">
      <alignment horizontal="center" vertical="center"/>
    </xf>
    <xf numFmtId="41" fontId="10" fillId="0" borderId="3" xfId="44" applyFont="1" applyBorder="1" applyAlignment="1">
      <alignment horizontal="right" vertical="top"/>
    </xf>
    <xf numFmtId="2" fontId="10" fillId="3" borderId="100" xfId="50" applyNumberFormat="1" applyFill="1" applyBorder="1" applyAlignment="1">
      <alignment horizontal="center" vertical="top"/>
    </xf>
    <xf numFmtId="2" fontId="18" fillId="0" borderId="100" xfId="50" applyNumberFormat="1" applyFont="1" applyBorder="1" applyAlignment="1">
      <alignment horizontal="center" vertical="top"/>
    </xf>
    <xf numFmtId="2" fontId="10" fillId="0" borderId="100" xfId="50" applyNumberFormat="1" applyBorder="1" applyAlignment="1">
      <alignment horizontal="center" vertical="top"/>
    </xf>
    <xf numFmtId="0" fontId="10" fillId="0" borderId="10" xfId="50" applyBorder="1" applyAlignment="1">
      <alignment horizontal="center" vertical="center"/>
    </xf>
    <xf numFmtId="41" fontId="10" fillId="0" borderId="3" xfId="44" applyFont="1" applyFill="1" applyBorder="1" applyAlignment="1">
      <alignment horizontal="right" vertical="top"/>
    </xf>
    <xf numFmtId="2" fontId="12" fillId="0" borderId="0" xfId="1" applyNumberFormat="1" applyFont="1" applyAlignment="1">
      <alignment horizontal="left"/>
    </xf>
    <xf numFmtId="168" fontId="12" fillId="0" borderId="0" xfId="1" applyNumberFormat="1" applyFont="1" applyAlignment="1"/>
    <xf numFmtId="168" fontId="12" fillId="0" borderId="0" xfId="11" applyNumberFormat="1" applyFont="1"/>
    <xf numFmtId="4" fontId="11" fillId="0" borderId="67" xfId="13" applyNumberFormat="1" applyFont="1" applyBorder="1" applyAlignment="1" applyProtection="1">
      <alignment horizontal="center" vertical="top" wrapText="1"/>
      <protection locked="0"/>
    </xf>
    <xf numFmtId="41" fontId="11" fillId="0" borderId="152" xfId="44" applyFont="1" applyBorder="1" applyAlignment="1" applyProtection="1">
      <alignment horizontal="center" vertical="top" wrapText="1"/>
      <protection locked="0"/>
    </xf>
    <xf numFmtId="1" fontId="11" fillId="0" borderId="65" xfId="13" applyNumberFormat="1" applyFont="1" applyBorder="1" applyAlignment="1">
      <alignment horizontal="center" vertical="top" wrapText="1"/>
    </xf>
    <xf numFmtId="41" fontId="11" fillId="0" borderId="153" xfId="44" applyFont="1" applyBorder="1" applyAlignment="1">
      <alignment horizontal="center" vertical="top" wrapText="1"/>
    </xf>
    <xf numFmtId="0" fontId="12" fillId="0" borderId="71" xfId="1" applyFont="1" applyBorder="1" applyAlignment="1">
      <alignment horizontal="center" vertical="center"/>
    </xf>
    <xf numFmtId="4" fontId="11" fillId="0" borderId="21" xfId="13" applyNumberFormat="1" applyFont="1" applyBorder="1" applyAlignment="1" applyProtection="1">
      <alignment horizontal="center" vertical="top" wrapText="1"/>
      <protection locked="0"/>
    </xf>
    <xf numFmtId="4" fontId="11" fillId="0" borderId="20" xfId="13" applyNumberFormat="1" applyFont="1" applyBorder="1" applyAlignment="1" applyProtection="1">
      <alignment horizontal="center" vertical="top" wrapText="1"/>
      <protection locked="0"/>
    </xf>
    <xf numFmtId="1" fontId="11" fillId="0" borderId="153" xfId="13" applyNumberFormat="1" applyFont="1" applyBorder="1" applyAlignment="1">
      <alignment horizontal="center" vertical="top" wrapText="1"/>
    </xf>
    <xf numFmtId="0" fontId="12" fillId="0" borderId="36" xfId="1" applyFont="1" applyBorder="1" applyAlignment="1">
      <alignment horizontal="center" vertical="center"/>
    </xf>
    <xf numFmtId="0" fontId="12" fillId="0" borderId="40" xfId="1" applyFont="1" applyBorder="1" applyAlignment="1">
      <alignment horizontal="center" vertical="center"/>
    </xf>
    <xf numFmtId="0" fontId="12" fillId="0" borderId="34" xfId="1" applyFont="1" applyBorder="1" applyAlignment="1">
      <alignment horizontal="left" vertical="center" wrapText="1"/>
    </xf>
    <xf numFmtId="0" fontId="12" fillId="0" borderId="37" xfId="1" applyFont="1" applyBorder="1" applyAlignment="1">
      <alignment horizontal="center" vertical="center"/>
    </xf>
    <xf numFmtId="0" fontId="11" fillId="0" borderId="36" xfId="1" applyFont="1" applyBorder="1" applyAlignment="1">
      <alignment horizontal="left" vertical="center" wrapText="1" indent="1"/>
    </xf>
    <xf numFmtId="0" fontId="12" fillId="0" borderId="89" xfId="1" applyFont="1" applyBorder="1" applyAlignment="1">
      <alignment horizontal="center" vertical="center"/>
    </xf>
    <xf numFmtId="0" fontId="14" fillId="0" borderId="33" xfId="14" applyFont="1" applyBorder="1" applyAlignment="1">
      <alignment vertical="center" wrapText="1"/>
    </xf>
    <xf numFmtId="41" fontId="12" fillId="0" borderId="89" xfId="44" applyFont="1" applyBorder="1" applyAlignment="1">
      <alignment horizontal="right" vertical="center"/>
    </xf>
    <xf numFmtId="0" fontId="12" fillId="0" borderId="33" xfId="24" applyFont="1" applyBorder="1" applyAlignment="1">
      <alignment vertical="center" wrapText="1"/>
    </xf>
    <xf numFmtId="1" fontId="12" fillId="0" borderId="33" xfId="1" applyNumberFormat="1" applyFont="1" applyBorder="1" applyAlignment="1" applyProtection="1">
      <alignment horizontal="center" vertical="center"/>
      <protection locked="0"/>
    </xf>
    <xf numFmtId="0" fontId="12" fillId="0" borderId="33" xfId="1" applyFont="1" applyBorder="1" applyAlignment="1">
      <alignment horizontal="center" vertical="center" wrapText="1"/>
    </xf>
    <xf numFmtId="0" fontId="12" fillId="0" borderId="33" xfId="43" applyFont="1" applyBorder="1" applyAlignment="1">
      <alignment vertical="center" wrapText="1"/>
    </xf>
    <xf numFmtId="3" fontId="12" fillId="0" borderId="89" xfId="1" applyNumberFormat="1" applyFont="1" applyBorder="1" applyAlignment="1" applyProtection="1">
      <alignment horizontal="right" vertical="center"/>
      <protection locked="0"/>
    </xf>
    <xf numFmtId="0" fontId="12" fillId="0" borderId="138" xfId="1" applyFont="1" applyBorder="1" applyAlignment="1">
      <alignment horizontal="center" vertical="center"/>
    </xf>
    <xf numFmtId="0" fontId="12" fillId="0" borderId="70" xfId="24" applyFont="1" applyBorder="1" applyAlignment="1">
      <alignment vertical="center" wrapText="1"/>
    </xf>
    <xf numFmtId="1" fontId="12" fillId="0" borderId="70" xfId="1" applyNumberFormat="1" applyFont="1" applyBorder="1" applyAlignment="1" applyProtection="1">
      <alignment horizontal="center" vertical="center"/>
      <protection locked="0"/>
    </xf>
    <xf numFmtId="3" fontId="12" fillId="0" borderId="87" xfId="1" applyNumberFormat="1" applyFont="1" applyBorder="1" applyAlignment="1" applyProtection="1">
      <alignment horizontal="right" vertical="center"/>
      <protection locked="0"/>
    </xf>
    <xf numFmtId="1" fontId="12" fillId="0" borderId="0" xfId="5" applyNumberFormat="1" applyFont="1" applyAlignment="1">
      <alignment horizontal="left" vertical="center"/>
    </xf>
    <xf numFmtId="0" fontId="30" fillId="0" borderId="10" xfId="2" applyFont="1" applyBorder="1" applyAlignment="1">
      <alignment horizontal="left" vertical="center" wrapText="1"/>
    </xf>
    <xf numFmtId="0" fontId="30" fillId="0" borderId="9" xfId="2" applyFont="1" applyBorder="1" applyAlignment="1">
      <alignment horizontal="left" vertical="center" wrapText="1"/>
    </xf>
    <xf numFmtId="0" fontId="32" fillId="0" borderId="10" xfId="2" applyFont="1" applyBorder="1" applyAlignment="1">
      <alignment horizontal="left" vertical="center" wrapText="1"/>
    </xf>
    <xf numFmtId="0" fontId="32" fillId="0" borderId="9" xfId="2" applyFont="1" applyBorder="1" applyAlignment="1">
      <alignment horizontal="left" vertical="center" wrapText="1"/>
    </xf>
    <xf numFmtId="0" fontId="31" fillId="0" borderId="10" xfId="2" applyFont="1" applyBorder="1" applyAlignment="1">
      <alignment horizontal="left" vertical="center" wrapText="1"/>
    </xf>
    <xf numFmtId="0" fontId="31" fillId="0" borderId="9" xfId="2" applyFont="1" applyBorder="1" applyAlignment="1">
      <alignment horizontal="left" vertical="center" wrapText="1"/>
    </xf>
    <xf numFmtId="0" fontId="11" fillId="0" borderId="10" xfId="3" applyFont="1" applyBorder="1" applyAlignment="1">
      <alignment horizontal="center" vertical="top"/>
    </xf>
    <xf numFmtId="0" fontId="10" fillId="0" borderId="0" xfId="3" applyAlignment="1">
      <alignment horizontal="center" vertical="top"/>
    </xf>
    <xf numFmtId="0" fontId="10" fillId="0" borderId="9" xfId="3" applyBorder="1" applyAlignment="1">
      <alignment horizontal="center" vertical="top"/>
    </xf>
    <xf numFmtId="0" fontId="11" fillId="0" borderId="16" xfId="3" applyFont="1" applyBorder="1" applyAlignment="1">
      <alignment horizontal="left" vertical="center"/>
    </xf>
    <xf numFmtId="0" fontId="11" fillId="0" borderId="15" xfId="3" applyFont="1" applyBorder="1" applyAlignment="1">
      <alignment horizontal="left" vertical="center"/>
    </xf>
    <xf numFmtId="0" fontId="11" fillId="0" borderId="14" xfId="3" applyFont="1" applyBorder="1" applyAlignment="1">
      <alignment horizontal="left" vertical="center"/>
    </xf>
    <xf numFmtId="0" fontId="11" fillId="0" borderId="24" xfId="1" applyFont="1" applyBorder="1" applyAlignment="1">
      <alignment horizontal="left" vertical="center" wrapText="1"/>
    </xf>
    <xf numFmtId="0" fontId="11" fillId="0" borderId="23" xfId="1" applyFont="1" applyBorder="1" applyAlignment="1">
      <alignment horizontal="left" vertical="center" wrapText="1"/>
    </xf>
    <xf numFmtId="38" fontId="11" fillId="0" borderId="10" xfId="8" applyNumberFormat="1" applyFont="1" applyFill="1" applyBorder="1" applyAlignment="1">
      <alignment horizontal="left" vertical="center"/>
    </xf>
    <xf numFmtId="0" fontId="12" fillId="0" borderId="0" xfId="1" applyFont="1" applyAlignment="1">
      <alignment horizontal="left" vertical="center"/>
    </xf>
    <xf numFmtId="0" fontId="12" fillId="0" borderId="9" xfId="1" applyFont="1" applyBorder="1" applyAlignment="1">
      <alignment horizontal="left" vertical="center"/>
    </xf>
    <xf numFmtId="38" fontId="11" fillId="0" borderId="0" xfId="8" applyNumberFormat="1" applyFont="1" applyFill="1" applyBorder="1" applyAlignment="1">
      <alignment horizontal="left" vertical="center"/>
    </xf>
    <xf numFmtId="0" fontId="11" fillId="0" borderId="10" xfId="1" applyFont="1" applyBorder="1" applyAlignment="1">
      <alignment horizontal="center" vertical="center"/>
    </xf>
    <xf numFmtId="0" fontId="11" fillId="0" borderId="0" xfId="1" applyFont="1" applyAlignment="1">
      <alignment horizontal="center" vertical="center"/>
    </xf>
    <xf numFmtId="0" fontId="11" fillId="0" borderId="9" xfId="1" applyFont="1" applyBorder="1" applyAlignment="1">
      <alignment horizontal="center" vertical="center"/>
    </xf>
    <xf numFmtId="0" fontId="11" fillId="0" borderId="0" xfId="3" applyFont="1" applyAlignment="1">
      <alignment horizontal="center" vertical="top"/>
    </xf>
    <xf numFmtId="0" fontId="11" fillId="0" borderId="9" xfId="3" applyFont="1" applyBorder="1" applyAlignment="1">
      <alignment horizontal="center" vertical="top"/>
    </xf>
    <xf numFmtId="0" fontId="14" fillId="0" borderId="10" xfId="5" applyFont="1" applyBorder="1" applyAlignment="1">
      <alignment horizontal="center" vertical="center"/>
    </xf>
    <xf numFmtId="0" fontId="14" fillId="0" borderId="0" xfId="5" applyFont="1" applyAlignment="1">
      <alignment horizontal="center" vertical="center"/>
    </xf>
    <xf numFmtId="0" fontId="14" fillId="0" borderId="9" xfId="5" applyFont="1" applyBorder="1" applyAlignment="1">
      <alignment horizontal="center" vertical="center"/>
    </xf>
    <xf numFmtId="0" fontId="11" fillId="0" borderId="10" xfId="5" applyFont="1" applyBorder="1" applyAlignment="1">
      <alignment horizontal="center"/>
    </xf>
    <xf numFmtId="0" fontId="11" fillId="0" borderId="0" xfId="5" applyFont="1" applyAlignment="1">
      <alignment horizontal="center"/>
    </xf>
    <xf numFmtId="0" fontId="11" fillId="0" borderId="9" xfId="5" applyFont="1" applyBorder="1" applyAlignment="1">
      <alignment horizontal="center"/>
    </xf>
    <xf numFmtId="4" fontId="11" fillId="0" borderId="10" xfId="15" applyNumberFormat="1" applyFont="1" applyBorder="1" applyAlignment="1">
      <alignment horizontal="left" wrapText="1"/>
    </xf>
    <xf numFmtId="4" fontId="11" fillId="0" borderId="0" xfId="15" applyNumberFormat="1" applyFont="1" applyAlignment="1">
      <alignment horizontal="left" wrapText="1"/>
    </xf>
    <xf numFmtId="4" fontId="11" fillId="0" borderId="9" xfId="15" applyNumberFormat="1" applyFont="1" applyBorder="1" applyAlignment="1">
      <alignment horizontal="left" wrapText="1"/>
    </xf>
    <xf numFmtId="0" fontId="14" fillId="0" borderId="12" xfId="5" applyFont="1" applyBorder="1" applyAlignment="1">
      <alignment horizontal="center" vertical="center"/>
    </xf>
    <xf numFmtId="0" fontId="14" fillId="0" borderId="27" xfId="5" applyFont="1" applyBorder="1" applyAlignment="1">
      <alignment horizontal="center" vertical="center"/>
    </xf>
    <xf numFmtId="4" fontId="11" fillId="0" borderId="0" xfId="15" applyNumberFormat="1" applyFont="1" applyAlignment="1">
      <alignment horizontal="center" wrapText="1"/>
    </xf>
    <xf numFmtId="4" fontId="11" fillId="0" borderId="0" xfId="15" applyNumberFormat="1" applyFont="1" applyAlignment="1">
      <alignment horizontal="left" vertical="top" wrapText="1"/>
    </xf>
    <xf numFmtId="4" fontId="11" fillId="0" borderId="0" xfId="22" applyNumberFormat="1" applyFont="1" applyAlignment="1">
      <alignment horizontal="center" wrapText="1"/>
    </xf>
    <xf numFmtId="4" fontId="11" fillId="0" borderId="10" xfId="22" applyNumberFormat="1" applyFont="1" applyBorder="1" applyAlignment="1">
      <alignment horizontal="left" wrapText="1"/>
    </xf>
    <xf numFmtId="4" fontId="11" fillId="0" borderId="0" xfId="22" applyNumberFormat="1" applyFont="1" applyAlignment="1">
      <alignment horizontal="left" wrapText="1"/>
    </xf>
    <xf numFmtId="4" fontId="11" fillId="0" borderId="9" xfId="22" applyNumberFormat="1" applyFont="1" applyBorder="1" applyAlignment="1">
      <alignment horizontal="left" wrapText="1"/>
    </xf>
    <xf numFmtId="0" fontId="12" fillId="0" borderId="19" xfId="1" applyFont="1" applyBorder="1" applyAlignment="1">
      <alignment horizontal="center" wrapText="1"/>
    </xf>
    <xf numFmtId="0" fontId="12" fillId="0" borderId="18" xfId="1" applyFont="1" applyBorder="1" applyAlignment="1">
      <alignment horizontal="center" wrapText="1"/>
    </xf>
    <xf numFmtId="0" fontId="11" fillId="0" borderId="19" xfId="1" applyFont="1" applyBorder="1" applyAlignment="1">
      <alignment horizontal="center" wrapText="1"/>
    </xf>
    <xf numFmtId="0" fontId="11" fillId="0" borderId="18" xfId="1" applyFont="1" applyBorder="1" applyAlignment="1">
      <alignment horizontal="center" wrapText="1"/>
    </xf>
    <xf numFmtId="0" fontId="11" fillId="0" borderId="48" xfId="23" applyFont="1" applyBorder="1" applyAlignment="1">
      <alignment horizontal="center" vertical="center"/>
    </xf>
    <xf numFmtId="0" fontId="11" fillId="0" borderId="47" xfId="23" applyFont="1" applyBorder="1" applyAlignment="1">
      <alignment horizontal="center" vertical="center"/>
    </xf>
    <xf numFmtId="0" fontId="11" fillId="0" borderId="0" xfId="5" applyFont="1" applyAlignment="1">
      <alignment horizontal="center" wrapText="1"/>
    </xf>
    <xf numFmtId="0" fontId="11" fillId="0" borderId="0" xfId="5" applyFont="1" applyAlignment="1">
      <alignment horizontal="center" vertical="center"/>
    </xf>
    <xf numFmtId="4" fontId="14" fillId="0" borderId="0" xfId="15" applyNumberFormat="1" applyFont="1" applyAlignment="1">
      <alignment horizontal="left" vertical="center" wrapText="1"/>
    </xf>
    <xf numFmtId="0" fontId="11" fillId="0" borderId="67" xfId="13" applyFont="1" applyBorder="1" applyAlignment="1">
      <alignment horizontal="center" vertical="top" wrapText="1"/>
    </xf>
    <xf numFmtId="0" fontId="11" fillId="0" borderId="65" xfId="13" applyFont="1" applyBorder="1" applyAlignment="1">
      <alignment horizontal="center" vertical="top" wrapText="1"/>
    </xf>
    <xf numFmtId="0" fontId="11" fillId="0" borderId="140" xfId="23" applyFont="1" applyBorder="1" applyAlignment="1">
      <alignment horizontal="center" vertical="center"/>
    </xf>
    <xf numFmtId="0" fontId="11" fillId="0" borderId="110" xfId="23" applyFont="1" applyBorder="1" applyAlignment="1">
      <alignment horizontal="center" vertical="center"/>
    </xf>
    <xf numFmtId="0" fontId="11" fillId="0" borderId="134" xfId="13" applyFont="1" applyBorder="1" applyAlignment="1">
      <alignment horizontal="center" vertical="top" wrapText="1"/>
    </xf>
    <xf numFmtId="0" fontId="11" fillId="0" borderId="135" xfId="13" applyFont="1" applyBorder="1" applyAlignment="1">
      <alignment horizontal="center" vertical="top" wrapText="1"/>
    </xf>
    <xf numFmtId="0" fontId="12" fillId="0" borderId="0" xfId="1" applyFont="1" applyAlignment="1">
      <alignment horizontal="center" vertical="center" wrapText="1"/>
    </xf>
    <xf numFmtId="0" fontId="11" fillId="0" borderId="22" xfId="13" applyFont="1" applyBorder="1" applyAlignment="1">
      <alignment horizontal="center" vertical="top" wrapText="1"/>
    </xf>
    <xf numFmtId="0" fontId="11" fillId="0" borderId="21" xfId="13" applyFont="1" applyBorder="1" applyAlignment="1">
      <alignment horizontal="center" vertical="top" wrapText="1"/>
    </xf>
    <xf numFmtId="0" fontId="11" fillId="0" borderId="0" xfId="5" applyFont="1" applyAlignment="1">
      <alignment horizontal="center" vertical="center" wrapText="1"/>
    </xf>
    <xf numFmtId="0" fontId="11" fillId="0" borderId="96" xfId="5" applyFont="1" applyBorder="1" applyAlignment="1">
      <alignment horizontal="center" vertical="center" wrapText="1"/>
    </xf>
    <xf numFmtId="0" fontId="11" fillId="0" borderId="64" xfId="5" applyFont="1" applyBorder="1" applyAlignment="1">
      <alignment horizontal="center" vertical="center" wrapText="1"/>
    </xf>
    <xf numFmtId="0" fontId="11" fillId="0" borderId="96" xfId="5" applyFont="1" applyBorder="1" applyAlignment="1">
      <alignment horizontal="center" vertical="center"/>
    </xf>
    <xf numFmtId="0" fontId="11" fillId="0" borderId="64" xfId="5" applyFont="1" applyBorder="1" applyAlignment="1">
      <alignment horizontal="center" vertical="center"/>
    </xf>
    <xf numFmtId="3" fontId="11" fillId="0" borderId="96" xfId="5" applyNumberFormat="1" applyFont="1" applyBorder="1" applyAlignment="1">
      <alignment horizontal="center" vertical="center"/>
    </xf>
    <xf numFmtId="3" fontId="11" fillId="0" borderId="64" xfId="5" applyNumberFormat="1" applyFont="1" applyBorder="1" applyAlignment="1">
      <alignment horizontal="center" vertical="center"/>
    </xf>
    <xf numFmtId="0" fontId="12" fillId="0" borderId="99" xfId="5" applyFont="1" applyBorder="1" applyAlignment="1">
      <alignment horizontal="center" vertical="center" wrapText="1"/>
    </xf>
    <xf numFmtId="0" fontId="12" fillId="0" borderId="98" xfId="5" applyFont="1" applyBorder="1" applyAlignment="1">
      <alignment horizontal="center" vertical="center" wrapText="1"/>
    </xf>
    <xf numFmtId="0" fontId="11" fillId="0" borderId="95" xfId="5" applyFont="1" applyBorder="1" applyAlignment="1">
      <alignment horizontal="center" vertical="center" wrapText="1"/>
    </xf>
    <xf numFmtId="0" fontId="11" fillId="0" borderId="95" xfId="5" applyFont="1" applyBorder="1" applyAlignment="1">
      <alignment horizontal="center" vertical="center"/>
    </xf>
    <xf numFmtId="3" fontId="11" fillId="3" borderId="96" xfId="5" applyNumberFormat="1" applyFont="1" applyFill="1" applyBorder="1" applyAlignment="1">
      <alignment horizontal="center" vertical="center"/>
    </xf>
    <xf numFmtId="3" fontId="11" fillId="3" borderId="95" xfId="5" applyNumberFormat="1" applyFont="1" applyFill="1" applyBorder="1" applyAlignment="1">
      <alignment horizontal="center" vertical="center"/>
    </xf>
    <xf numFmtId="4" fontId="14" fillId="0" borderId="0" xfId="15" applyNumberFormat="1" applyFont="1" applyAlignment="1">
      <alignment horizontal="left" wrapText="1"/>
    </xf>
    <xf numFmtId="0" fontId="11" fillId="0" borderId="99" xfId="13" applyFont="1" applyBorder="1" applyAlignment="1">
      <alignment horizontal="center" vertical="top" wrapText="1"/>
    </xf>
    <xf numFmtId="0" fontId="11" fillId="0" borderId="104" xfId="13" applyFont="1" applyBorder="1" applyAlignment="1">
      <alignment horizontal="center" vertical="top" wrapText="1"/>
    </xf>
    <xf numFmtId="0" fontId="11" fillId="0" borderId="96" xfId="13" applyFont="1" applyBorder="1" applyAlignment="1">
      <alignment horizontal="center" vertical="top" wrapText="1"/>
    </xf>
    <xf numFmtId="0" fontId="11" fillId="0" borderId="64" xfId="13" applyFont="1" applyBorder="1" applyAlignment="1">
      <alignment horizontal="center" vertical="top" wrapText="1"/>
    </xf>
    <xf numFmtId="1" fontId="11" fillId="0" borderId="96" xfId="13" applyNumberFormat="1" applyFont="1" applyBorder="1" applyAlignment="1">
      <alignment horizontal="center" vertical="top" wrapText="1"/>
    </xf>
    <xf numFmtId="1" fontId="11" fillId="0" borderId="64" xfId="13" applyNumberFormat="1" applyFont="1" applyBorder="1" applyAlignment="1">
      <alignment horizontal="center" vertical="top" wrapText="1"/>
    </xf>
    <xf numFmtId="0" fontId="11" fillId="0" borderId="85" xfId="5" applyFont="1" applyBorder="1" applyAlignment="1">
      <alignment wrapText="1"/>
    </xf>
    <xf numFmtId="0" fontId="11" fillId="0" borderId="0" xfId="5" applyFont="1" applyAlignment="1">
      <alignment wrapText="1"/>
    </xf>
    <xf numFmtId="4" fontId="14" fillId="0" borderId="107" xfId="22" applyNumberFormat="1" applyFont="1" applyBorder="1" applyAlignment="1">
      <alignment horizontal="left" wrapText="1"/>
    </xf>
    <xf numFmtId="0" fontId="11" fillId="0" borderId="99" xfId="28" applyFont="1" applyBorder="1" applyAlignment="1">
      <alignment horizontal="center" vertical="top" wrapText="1"/>
    </xf>
    <xf numFmtId="0" fontId="11" fillId="0" borderId="104" xfId="28" applyFont="1" applyBorder="1" applyAlignment="1">
      <alignment horizontal="center" vertical="top" wrapText="1"/>
    </xf>
    <xf numFmtId="0" fontId="11" fillId="0" borderId="96" xfId="28" applyFont="1" applyBorder="1" applyAlignment="1">
      <alignment horizontal="center" vertical="top" wrapText="1"/>
    </xf>
    <xf numFmtId="0" fontId="11" fillId="0" borderId="64" xfId="28" applyFont="1" applyBorder="1" applyAlignment="1">
      <alignment horizontal="center" vertical="top" wrapText="1"/>
    </xf>
    <xf numFmtId="1" fontId="11" fillId="0" borderId="96" xfId="28" applyNumberFormat="1" applyFont="1" applyBorder="1" applyAlignment="1">
      <alignment horizontal="center" vertical="top" wrapText="1"/>
    </xf>
    <xf numFmtId="1" fontId="11" fillId="0" borderId="64" xfId="28" applyNumberFormat="1" applyFont="1" applyBorder="1" applyAlignment="1">
      <alignment horizontal="center" vertical="top" wrapText="1"/>
    </xf>
    <xf numFmtId="0" fontId="12" fillId="0" borderId="79" xfId="1" applyFont="1" applyBorder="1" applyAlignment="1">
      <alignment horizontal="center" vertical="center" wrapText="1"/>
    </xf>
    <xf numFmtId="0" fontId="12" fillId="0" borderId="85" xfId="19" applyFont="1" applyBorder="1" applyAlignment="1">
      <alignment horizontal="center" vertical="top" wrapText="1"/>
    </xf>
    <xf numFmtId="0" fontId="12" fillId="0" borderId="0" xfId="19" applyFont="1" applyAlignment="1">
      <alignment horizontal="center" vertical="top" wrapText="1"/>
    </xf>
    <xf numFmtId="0" fontId="11" fillId="0" borderId="85" xfId="19" applyFont="1" applyBorder="1" applyAlignment="1">
      <alignment horizontal="left" vertical="top" wrapText="1"/>
    </xf>
    <xf numFmtId="0" fontId="11" fillId="0" borderId="0" xfId="19" applyFont="1" applyAlignment="1">
      <alignment horizontal="left" vertical="top" wrapText="1"/>
    </xf>
    <xf numFmtId="4" fontId="14" fillId="0" borderId="0" xfId="22" applyNumberFormat="1" applyFont="1" applyAlignment="1">
      <alignment horizontal="left" wrapText="1"/>
    </xf>
    <xf numFmtId="0" fontId="11" fillId="0" borderId="85" xfId="5" applyFont="1" applyBorder="1" applyAlignment="1">
      <alignment horizontal="center" vertical="center" wrapText="1"/>
    </xf>
    <xf numFmtId="0" fontId="11" fillId="0" borderId="110" xfId="1" applyFont="1" applyBorder="1" applyAlignment="1">
      <alignment horizontal="center" wrapText="1"/>
    </xf>
    <xf numFmtId="0" fontId="11" fillId="0" borderId="0" xfId="1" applyFont="1" applyAlignment="1">
      <alignment horizontal="center" vertical="center" wrapText="1"/>
    </xf>
    <xf numFmtId="38" fontId="11" fillId="0" borderId="0" xfId="8" applyNumberFormat="1" applyFont="1" applyFill="1" applyBorder="1" applyAlignment="1">
      <alignment horizontal="center" vertical="center"/>
    </xf>
    <xf numFmtId="0" fontId="12" fillId="0" borderId="0" xfId="1" applyFont="1" applyAlignment="1">
      <alignment horizontal="center" vertical="center"/>
    </xf>
    <xf numFmtId="0" fontId="11" fillId="0" borderId="95" xfId="13" applyFont="1" applyBorder="1" applyAlignment="1">
      <alignment horizontal="center" vertical="top" wrapText="1"/>
    </xf>
    <xf numFmtId="0" fontId="11" fillId="0" borderId="121" xfId="13" applyFont="1" applyBorder="1" applyAlignment="1">
      <alignment horizontal="center" vertical="top" wrapText="1"/>
    </xf>
    <xf numFmtId="4" fontId="11" fillId="0" borderId="66" xfId="13" applyNumberFormat="1" applyFont="1" applyBorder="1" applyAlignment="1" applyProtection="1">
      <alignment horizontal="center" vertical="top" wrapText="1"/>
      <protection locked="0"/>
    </xf>
    <xf numFmtId="4" fontId="11" fillId="0" borderId="10" xfId="13" applyNumberFormat="1" applyFont="1" applyBorder="1" applyAlignment="1" applyProtection="1">
      <alignment horizontal="center" vertical="top" wrapText="1"/>
      <protection locked="0"/>
    </xf>
    <xf numFmtId="0" fontId="11" fillId="0" borderId="66" xfId="13" applyFont="1" applyBorder="1" applyAlignment="1">
      <alignment horizontal="center" vertical="top" wrapText="1"/>
    </xf>
    <xf numFmtId="0" fontId="11" fillId="0" borderId="10" xfId="13" applyFont="1" applyBorder="1" applyAlignment="1">
      <alignment horizontal="center" vertical="top" wrapText="1"/>
    </xf>
    <xf numFmtId="0" fontId="41" fillId="0" borderId="0" xfId="3" applyFont="1" applyAlignment="1">
      <alignment horizontal="center" vertical="top"/>
    </xf>
    <xf numFmtId="0" fontId="42" fillId="0" borderId="0" xfId="3" applyFont="1" applyAlignment="1">
      <alignment horizontal="center" vertical="top"/>
    </xf>
    <xf numFmtId="0" fontId="11" fillId="0" borderId="0" xfId="11" applyFont="1" applyAlignment="1">
      <alignment horizontal="center" vertical="top"/>
    </xf>
    <xf numFmtId="0" fontId="10" fillId="0" borderId="0" xfId="11" applyAlignment="1">
      <alignment horizontal="center" vertical="top"/>
    </xf>
    <xf numFmtId="0" fontId="12" fillId="0" borderId="0" xfId="3" applyFont="1" applyAlignment="1">
      <alignment horizontal="center" vertical="top"/>
    </xf>
    <xf numFmtId="0" fontId="11" fillId="0" borderId="0" xfId="40" applyFont="1" applyAlignment="1">
      <alignment horizontal="center" vertical="top"/>
    </xf>
    <xf numFmtId="0" fontId="10" fillId="0" borderId="0" xfId="40" applyAlignment="1">
      <alignment horizontal="center" vertical="top"/>
    </xf>
    <xf numFmtId="0" fontId="11" fillId="0" borderId="0" xfId="40" applyFont="1" applyAlignment="1">
      <alignment horizontal="left" vertical="center" wrapText="1"/>
    </xf>
    <xf numFmtId="0" fontId="11" fillId="0" borderId="0" xfId="40" applyFont="1" applyAlignment="1">
      <alignment horizontal="left" vertical="center"/>
    </xf>
    <xf numFmtId="0" fontId="11" fillId="0" borderId="0" xfId="40" applyFont="1" applyAlignment="1">
      <alignment vertical="center"/>
    </xf>
    <xf numFmtId="0" fontId="11" fillId="0" borderId="0" xfId="40" applyFont="1" applyAlignment="1">
      <alignment horizontal="center" vertical="center"/>
    </xf>
    <xf numFmtId="0" fontId="11" fillId="0" borderId="0" xfId="40" applyFont="1" applyAlignment="1">
      <alignment horizontal="left" wrapText="1"/>
    </xf>
    <xf numFmtId="0" fontId="18" fillId="3" borderId="0" xfId="45" applyFont="1" applyFill="1" applyAlignment="1">
      <alignment horizontal="left" vertical="center"/>
    </xf>
    <xf numFmtId="0" fontId="18" fillId="2" borderId="0" xfId="0" applyFont="1" applyFill="1" applyAlignment="1">
      <alignment horizontal="left" wrapText="1"/>
    </xf>
    <xf numFmtId="3" fontId="18" fillId="0" borderId="149" xfId="11" applyNumberFormat="1" applyFont="1" applyBorder="1" applyAlignment="1">
      <alignment horizontal="center" vertical="top"/>
    </xf>
    <xf numFmtId="3" fontId="18" fillId="0" borderId="150" xfId="11" applyNumberFormat="1" applyFont="1" applyBorder="1" applyAlignment="1">
      <alignment horizontal="center" vertical="top"/>
    </xf>
    <xf numFmtId="0" fontId="11" fillId="0" borderId="126" xfId="11" applyFont="1" applyBorder="1" applyAlignment="1">
      <alignment horizontal="right"/>
    </xf>
    <xf numFmtId="0" fontId="11" fillId="0" borderId="125" xfId="11" applyFont="1" applyBorder="1" applyAlignment="1">
      <alignment horizontal="right"/>
    </xf>
    <xf numFmtId="0" fontId="11" fillId="0" borderId="0" xfId="11" applyFont="1" applyAlignment="1">
      <alignment horizontal="center"/>
    </xf>
  </cellXfs>
  <cellStyles count="55">
    <cellStyle name="Comma [0]" xfId="44" builtinId="6"/>
    <cellStyle name="Comma [0] 2" xfId="8"/>
    <cellStyle name="Comma [0] 2 2" xfId="9"/>
    <cellStyle name="Comma [0] 2 3" xfId="38"/>
    <cellStyle name="Comma 10" xfId="34"/>
    <cellStyle name="Comma 10 2 3" xfId="53"/>
    <cellStyle name="Comma 16 2 3" xfId="52"/>
    <cellStyle name="Comma 2" xfId="4"/>
    <cellStyle name="Comma 2 2" xfId="18"/>
    <cellStyle name="Comma 2 2 2" xfId="25"/>
    <cellStyle name="Comma 2 2 3" xfId="21"/>
    <cellStyle name="Comma 2 3 2" xfId="6"/>
    <cellStyle name="Comma 2_Eldoret BoQs" xfId="16"/>
    <cellStyle name="Comma 20 2" xfId="54"/>
    <cellStyle name="Comma 3" xfId="36"/>
    <cellStyle name="Comma 3 2" xfId="48"/>
    <cellStyle name="Comma 4 2" xfId="12"/>
    <cellStyle name="Comma 4 3" xfId="41"/>
    <cellStyle name="Comma 5" xfId="10"/>
    <cellStyle name="Comma_Contract 4 BoQ REV 0 " xfId="17"/>
    <cellStyle name="Comma_Lot 2 Civil Works BoQ rev01" xfId="30"/>
    <cellStyle name="Comma_Nzoia2 BOQ- Package 2 Priced 2" xfId="32"/>
    <cellStyle name="Normal" xfId="0" builtinId="0"/>
    <cellStyle name="Normal 10" xfId="23"/>
    <cellStyle name="Normal 10 2" xfId="39"/>
    <cellStyle name="Normal 10 2 2 2 2" xfId="46"/>
    <cellStyle name="Normal 10 2 5 2 2" xfId="49"/>
    <cellStyle name="Normal 11" xfId="7"/>
    <cellStyle name="Normal 2 13 2" xfId="45"/>
    <cellStyle name="Normal 2 13 2 2" xfId="50"/>
    <cellStyle name="Normal 2 2" xfId="24"/>
    <cellStyle name="Normal 2 2 2" xfId="11"/>
    <cellStyle name="Normal 2 2 2 2" xfId="27"/>
    <cellStyle name="Normal 2 2 3" xfId="42"/>
    <cellStyle name="Normal 2 2 4" xfId="43"/>
    <cellStyle name="Normal 2 3 2" xfId="3"/>
    <cellStyle name="Normal 2 3 3" xfId="5"/>
    <cellStyle name="Normal 2 4" xfId="51"/>
    <cellStyle name="Normal 3 2" xfId="40"/>
    <cellStyle name="Normal 3 3" xfId="37"/>
    <cellStyle name="Normal 4" xfId="1"/>
    <cellStyle name="Normal 4 2" xfId="13"/>
    <cellStyle name="Normal 4 2 2" xfId="28"/>
    <cellStyle name="Normal 6" xfId="2"/>
    <cellStyle name="Normal 7" xfId="14"/>
    <cellStyle name="Normal 8" xfId="29"/>
    <cellStyle name="Normal_Book1" xfId="35"/>
    <cellStyle name="Normal_BOQ 05 2" xfId="19"/>
    <cellStyle name="Normal_BUNGOMA BQ 2_Xl0000026" xfId="15"/>
    <cellStyle name="Normal_BUNGOMA BQ 2_Xl0000026 2" xfId="22"/>
    <cellStyle name="Normal_Collection Sheet  2" xfId="20"/>
    <cellStyle name="Normal_Sheet1" xfId="47"/>
    <cellStyle name="Normal_TBILL6" xfId="31"/>
    <cellStyle name="Percent 2" xfId="26"/>
    <cellStyle name="Percent 6"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1</xdr:row>
          <xdr:rowOff>0</xdr:rowOff>
        </xdr:from>
        <xdr:to>
          <xdr:col>0</xdr:col>
          <xdr:colOff>5575300</xdr:colOff>
          <xdr:row>46</xdr:row>
          <xdr:rowOff>63500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solidFill>
              <a:srgbClr val="FFFFFF" mc:Ignorable="a14" a14:legacySpreadsheetColorIndex="65"/>
            </a:solidFill>
            <a:ln w="19050">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iana%20Kinyua\Projects\Nyamugasani\Comments\Nyamugasani%20Updated%20BoQ_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dwin%20Kiplagat\Nyamagusani\Comments%20Address%20003\FRom%20Diana\Nyamugasani%20Updated%20BoQ_Final_27%20Oct%202022_Phase%20I%20Dia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eamble"/>
      <sheetName val="General Items"/>
      <sheetName val="DayWorks"/>
      <sheetName val="R Nyamugasani Intake"/>
      <sheetName val="R Nyamurushege Intake"/>
      <sheetName val="R. Nyamugasani Raw Water Main"/>
      <sheetName val="R. Nyamurushege Raw Water Main"/>
      <sheetName val="Flocculation Units"/>
      <sheetName val="Sedimentation Basin"/>
      <sheetName val="Filters"/>
      <sheetName val="Chemical House"/>
      <sheetName val="Clear Water Tank"/>
      <sheetName val="Pump House"/>
      <sheetName val="Electromechanical_Flocculation"/>
      <sheetName val="Electromechanical_Sedimentation"/>
      <sheetName val="Electromechanical_Filter "/>
      <sheetName val="Electromechanical_Bwash Pump St"/>
      <sheetName val="Electromechanical_Chemical Dos"/>
      <sheetName val="Sludge Drying Beds"/>
      <sheetName val="Admin Building"/>
      <sheetName val="Staff Houses"/>
      <sheetName val="Treatment Plant Siteworks"/>
      <sheetName val="BackwashWater Gravity Main"/>
      <sheetName val="Transmission Kyaruma Muhokya"/>
      <sheetName val="BPT Transmission Mughete"/>
      <sheetName val="Transmission Kisinga Mukunyu"/>
      <sheetName val="BPT Transmission Mukunyu "/>
      <sheetName val="Kyarumba Distribution"/>
      <sheetName val="Kyarumba Reservoir"/>
      <sheetName val="BPT 1 Kyarumba Distribution"/>
      <sheetName val="BPT 2 Kyarumba Distribution"/>
      <sheetName val="BPT 3 Kyarumba Distribution"/>
      <sheetName val="Kaberere Distribution"/>
      <sheetName val="Kaberere Reservoir"/>
      <sheetName val="BPT 1 Kaberere Distribution "/>
      <sheetName val="BPT 2 Kaberere Distribution"/>
      <sheetName val="BPT 3 Kaberere Distribution"/>
      <sheetName val="BPT 4 Kaberere Distribution"/>
      <sheetName val="Kasonkero Elev Tank"/>
      <sheetName val="Kisinga Distribution "/>
      <sheetName val="Lower Kisinga Reservoir"/>
      <sheetName val="Kabila Elev Tank"/>
      <sheetName val="BPT 1 Kisinga Distribution"/>
      <sheetName val="BPT 2 Kisinga Distribution"/>
      <sheetName val="BPT 3 Kisinga Distribution"/>
      <sheetName val="BPT 4 Kisinga Distribution"/>
      <sheetName val="BPT 5 Kisinga Distribution"/>
      <sheetName val="BPT 6 Kisinga Distribution"/>
      <sheetName val="Upper Mukunyu Kanyampaga Distri"/>
      <sheetName val="Upper Mukunyu Reservoir"/>
      <sheetName val="BPT Kanyampaga Distribution"/>
      <sheetName val="Mukunyu Kinyamaseka"/>
      <sheetName val="Lower Mukunyu Reservoir"/>
      <sheetName val="BPT 1 Mukunyu Kiny Distribution"/>
      <sheetName val="BPT 2 Mukunyu Kiny Distribution"/>
      <sheetName val="Kitsutsu"/>
      <sheetName val="Kitsutsu Reser "/>
      <sheetName val="BPT 1 Kitsutsu Distribution"/>
      <sheetName val="BPT 2 Kitsutsu Distribution"/>
      <sheetName val="Mughete Kyarujumba"/>
      <sheetName val="Mughete Reservoir"/>
      <sheetName val="BPT 1 Mughete Distribution"/>
      <sheetName val="BPT 2 Mughete Distribution "/>
      <sheetName val="Kikorongo Lake Katwe "/>
      <sheetName val="Kikorongo Reservoir"/>
      <sheetName val="BPT 1 Kikorongo Distribution"/>
      <sheetName val="BPT 2 Kikorongo Distribution"/>
      <sheetName val="BPT 3 Kikorongo Distribution"/>
      <sheetName val="BPT 4 Kikorongo Distribution"/>
      <sheetName val="BPT 5 Kikorongo Distribution"/>
      <sheetName val="BPT 6 Kikorongo Distribution"/>
      <sheetName val="BPT 7 Kikorongo Distribution"/>
      <sheetName val="Kinyabakazi Kahendero"/>
      <sheetName val="Kinyabakazi Elev Tank"/>
      <sheetName val="BPT 1 Kinyabakazi Distribution"/>
      <sheetName val="BPT 2 Kinyabakazi Distribution"/>
      <sheetName val="BPT 3 Kinyabakazi Distribution"/>
      <sheetName val="Muhokya"/>
      <sheetName val="Muhokya Reservoir"/>
      <sheetName val="BPT 1 Muhokya Distribution"/>
      <sheetName val="BPT 2 Muhokya Distribution"/>
      <sheetName val="BPT 3 Muhokya Distribution"/>
      <sheetName val="Kahokya-Nyateka Distribution"/>
      <sheetName val="Kilhambaghiro Elev Tank"/>
      <sheetName val="Murambi Elev Tank"/>
      <sheetName val="BPT 1 Kahokya-Nyateka Distribut"/>
      <sheetName val="BPT 2 Kahokya-Nyateka"/>
      <sheetName val="BPT 3 Kahokya-Nyateka"/>
      <sheetName val="BPT 4 Kahokya-Nyateka"/>
      <sheetName val="BPT 5 Kahokya-Nyateka"/>
      <sheetName val="BPT 6 Kahokya-Nyateka "/>
      <sheetName val="BPT 7 Kahokya-Nyateka "/>
      <sheetName val="Public Toilets"/>
      <sheetName val="Water Office"/>
      <sheetName val="Summary"/>
    </sheetNames>
    <sheetDataSet>
      <sheetData sheetId="0"/>
      <sheetData sheetId="1"/>
      <sheetData sheetId="2"/>
      <sheetData sheetId="3"/>
      <sheetData sheetId="4"/>
      <sheetData sheetId="5"/>
      <sheetData sheetId="6"/>
      <sheetData sheetId="7"/>
      <sheetData sheetId="8"/>
      <sheetData sheetId="9"/>
      <sheetData sheetId="10"/>
      <sheetData sheetId="11">
        <row r="2">
          <cell r="A2" t="str">
            <v>MINISTRY OF WATER AND ENVIRONMENT</v>
          </cell>
          <cell r="B2">
            <v>0</v>
          </cell>
          <cell r="C2">
            <v>0</v>
          </cell>
          <cell r="D2">
            <v>0</v>
          </cell>
          <cell r="E2">
            <v>0</v>
          </cell>
          <cell r="F2">
            <v>0</v>
          </cell>
        </row>
        <row r="3">
          <cell r="A3" t="str">
            <v>NYAMUGASANI WATER SUPPLY &amp; SANITATION SYSTEM</v>
          </cell>
          <cell r="B3">
            <v>0</v>
          </cell>
          <cell r="C3">
            <v>0</v>
          </cell>
          <cell r="D3">
            <v>0</v>
          </cell>
          <cell r="E3">
            <v>0</v>
          </cell>
          <cell r="F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r Water Tank"/>
    </sheetNames>
    <sheetDataSet>
      <sheetData sheetId="0">
        <row r="2">
          <cell r="A2" t="str">
            <v>MINISTRY OF WATER AND ENVIRONMENT</v>
          </cell>
        </row>
        <row r="3">
          <cell r="A3" t="str">
            <v>NYAMUGASANI WATER SUPPLY &amp; SANITATION SYSTEM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eamble"/>
      <sheetName val="General Items"/>
      <sheetName val="DayWorks"/>
      <sheetName val="R Nyamugasani Intake"/>
      <sheetName val="R Nyamurushege Intake"/>
      <sheetName val="R. Nyamugasani Raw Water Main"/>
      <sheetName val="R. Nyamurushege Raw Water Main"/>
      <sheetName val="Flocculation Units"/>
      <sheetName val="Sedimentation Basin"/>
      <sheetName val="Filters"/>
      <sheetName val="Chemical House"/>
      <sheetName val="Clear Water Tank"/>
      <sheetName val="Pump House"/>
      <sheetName val="Electromechanical_Flocculation"/>
      <sheetName val="Electromechanical_Sedimentation"/>
      <sheetName val="Electromechanical_Filter "/>
      <sheetName val="Electromechanical_Bwash Pump St"/>
      <sheetName val="Electromechanical_Chemical Dos"/>
      <sheetName val="Sludge Drying Beds"/>
      <sheetName val="Admin Building"/>
      <sheetName val="Staff Houses"/>
      <sheetName val="Treatment Plant Siteworks"/>
      <sheetName val="BackwashWater Gravity Main"/>
      <sheetName val="Transmission Kyaruma Muhokya"/>
      <sheetName val="BPT Transmission Mughete"/>
      <sheetName val="Transmission Kisinga Mukunyu"/>
      <sheetName val="BPT Transmission Mukunyu "/>
      <sheetName val="Kyarumba Distribution"/>
      <sheetName val="Kyarumba Reservoir"/>
      <sheetName val="BPT 1 Kyarumba Distribution"/>
      <sheetName val="BPT 2 Kyarumba Distribution"/>
      <sheetName val="BPT 3 Kyarumba Distribution"/>
      <sheetName val="Kaberere Distribution"/>
      <sheetName val="Kaberere Reservoir"/>
      <sheetName val="BPT 1 Kaberere Distribution "/>
      <sheetName val="BPT 2 Kaberere Distribution"/>
      <sheetName val="BPT 3 Kaberere Distribution"/>
      <sheetName val="BPT 4 Kaberere Distribution"/>
      <sheetName val="Kasonkero Elev Tank"/>
      <sheetName val="Mughete Kyarujumba"/>
      <sheetName val="Mughete Reservoir"/>
      <sheetName val="BPT 1 Mughete Distribution"/>
      <sheetName val="BPT 2 Mughete Distribution "/>
      <sheetName val="PT_Schools_Group A"/>
      <sheetName val="Water Offic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MINISTRY OF WATER AND ENVIRONMENT</v>
          </cell>
          <cell r="B2">
            <v>0</v>
          </cell>
          <cell r="C2">
            <v>0</v>
          </cell>
          <cell r="D2">
            <v>0</v>
          </cell>
          <cell r="E2">
            <v>0</v>
          </cell>
          <cell r="F2">
            <v>0</v>
          </cell>
        </row>
        <row r="3">
          <cell r="A3" t="str">
            <v>NYAMUGASANI WATER SUPPLY &amp; SANITATION SYSTEM</v>
          </cell>
          <cell r="B3">
            <v>0</v>
          </cell>
          <cell r="C3">
            <v>0</v>
          </cell>
          <cell r="D3">
            <v>0</v>
          </cell>
          <cell r="E3">
            <v>0</v>
          </cell>
          <cell r="F3">
            <v>0</v>
          </cell>
        </row>
      </sheetData>
      <sheetData sheetId="20">
        <row r="2">
          <cell r="A2" t="str">
            <v>MINISTRY OF WATER AND ENVIRONMENT</v>
          </cell>
          <cell r="B2">
            <v>0</v>
          </cell>
          <cell r="C2">
            <v>0</v>
          </cell>
          <cell r="D2">
            <v>0</v>
          </cell>
          <cell r="E2">
            <v>0</v>
          </cell>
          <cell r="F2">
            <v>0</v>
          </cell>
        </row>
        <row r="3">
          <cell r="A3" t="str">
            <v>NYAMUGASANI WATER SUPPLY &amp; SANITATION SYSTEM</v>
          </cell>
          <cell r="B3">
            <v>0</v>
          </cell>
          <cell r="C3">
            <v>0</v>
          </cell>
          <cell r="D3">
            <v>0</v>
          </cell>
          <cell r="E3">
            <v>0</v>
          </cell>
          <cell r="F3">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E13"/>
  <sheetViews>
    <sheetView view="pageBreakPreview" topLeftCell="A26" zoomScaleNormal="100" zoomScaleSheetLayoutView="100" workbookViewId="0">
      <selection activeCell="A34" sqref="A34"/>
    </sheetView>
  </sheetViews>
  <sheetFormatPr defaultColWidth="9.08984375" defaultRowHeight="15"/>
  <cols>
    <col min="1" max="1" width="84.36328125" style="1" customWidth="1"/>
    <col min="2" max="16384" width="9.08984375" style="1"/>
  </cols>
  <sheetData>
    <row r="3" spans="1:5" ht="15.5">
      <c r="A3" s="6"/>
    </row>
    <row r="4" spans="1:5" ht="15.5">
      <c r="A4" s="6"/>
    </row>
    <row r="5" spans="1:5" ht="37">
      <c r="A5" s="4"/>
      <c r="E5" s="5"/>
    </row>
    <row r="6" spans="1:5" ht="15.5">
      <c r="A6" s="4"/>
    </row>
    <row r="7" spans="1:5" ht="15.5">
      <c r="A7" s="4"/>
    </row>
    <row r="8" spans="1:5" ht="15.5">
      <c r="A8" s="4"/>
    </row>
    <row r="9" spans="1:5" ht="15.5">
      <c r="A9" s="4"/>
    </row>
    <row r="10" spans="1:5" ht="15.5">
      <c r="A10" s="4"/>
    </row>
    <row r="12" spans="1:5">
      <c r="A12" s="3"/>
    </row>
    <row r="13" spans="1:5" ht="16.5">
      <c r="A13" s="2"/>
    </row>
  </sheetData>
  <pageMargins left="0.7" right="0.7" top="0.75" bottom="0.75" header="0.3" footer="0.3"/>
  <pageSetup paperSize="9" scale="94" orientation="portrait" r:id="rId1"/>
  <drawing r:id="rId2"/>
  <legacyDrawing r:id="rId3"/>
  <oleObjects>
    <mc:AlternateContent xmlns:mc="http://schemas.openxmlformats.org/markup-compatibility/2006">
      <mc:Choice Requires="x14">
        <oleObject progId="Word.Document.12" shapeId="2049" r:id="rId4">
          <objectPr defaultSize="0" r:id="rId5">
            <anchor moveWithCells="1">
              <from>
                <xdr:col>0</xdr:col>
                <xdr:colOff>184150</xdr:colOff>
                <xdr:row>1</xdr:row>
                <xdr:rowOff>0</xdr:rowOff>
              </from>
              <to>
                <xdr:col>0</xdr:col>
                <xdr:colOff>5575300</xdr:colOff>
                <xdr:row>46</xdr:row>
                <xdr:rowOff>63500</xdr:rowOff>
              </to>
            </anchor>
          </objectPr>
        </oleObject>
      </mc:Choice>
      <mc:Fallback>
        <oleObject progId="Word.Document.12" shapeId="20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8"/>
  <sheetViews>
    <sheetView view="pageBreakPreview" topLeftCell="A13" zoomScaleNormal="100" zoomScaleSheetLayoutView="100" workbookViewId="0">
      <selection activeCell="B24" sqref="B24"/>
    </sheetView>
  </sheetViews>
  <sheetFormatPr defaultColWidth="10.36328125" defaultRowHeight="10"/>
  <cols>
    <col min="1" max="1" width="9.54296875" style="668" bestFit="1" customWidth="1"/>
    <col min="2" max="2" width="40.6328125" style="476" customWidth="1"/>
    <col min="3" max="3" width="6.6328125" style="475" customWidth="1"/>
    <col min="4" max="4" width="8.6328125" style="477" customWidth="1"/>
    <col min="5" max="6" width="12.6328125" style="358" customWidth="1"/>
    <col min="7" max="7" width="10.36328125" style="45"/>
    <col min="8" max="8" width="9.54296875" style="45" bestFit="1" customWidth="1"/>
    <col min="9" max="9" width="7.90625" style="45" customWidth="1"/>
    <col min="10" max="10" width="6.6328125" style="45" customWidth="1"/>
    <col min="11" max="13" width="10.6328125" style="45" customWidth="1"/>
    <col min="14" max="31" width="10.36328125" style="45"/>
    <col min="32" max="32" width="10.36328125" style="374"/>
    <col min="33" max="16384" width="10.36328125" style="45"/>
  </cols>
  <sheetData>
    <row r="1" spans="1:32" ht="12" customHeight="1">
      <c r="A1" s="2031"/>
      <c r="B1" s="2031"/>
      <c r="C1" s="2031"/>
      <c r="D1" s="45"/>
      <c r="E1" s="487"/>
      <c r="F1" s="487"/>
      <c r="G1" s="49"/>
      <c r="AF1" s="45"/>
    </row>
    <row r="2" spans="1:32" ht="10.5">
      <c r="A2" s="2034" t="str">
        <f>'5.3 Filters'!A2:F2</f>
        <v>MINISTRY OF WATER AND ENVIRONMENT</v>
      </c>
      <c r="B2" s="2034"/>
      <c r="C2" s="2034"/>
      <c r="D2" s="2034"/>
      <c r="E2" s="2034"/>
      <c r="F2" s="2034"/>
      <c r="G2" s="49"/>
      <c r="AF2" s="45"/>
    </row>
    <row r="3" spans="1:32" ht="10.5">
      <c r="A3" s="2034" t="str">
        <f>'5.3 Filters'!A3:F3</f>
        <v>NYAMUGASANI WATER SUPPLY &amp; SANITATION SYSTEM</v>
      </c>
      <c r="B3" s="2034"/>
      <c r="C3" s="2034"/>
      <c r="D3" s="2034"/>
      <c r="E3" s="2034"/>
      <c r="F3" s="2034"/>
      <c r="G3" s="49"/>
      <c r="H3" s="49"/>
      <c r="AF3" s="45"/>
    </row>
    <row r="4" spans="1:32" ht="10.5">
      <c r="A4" s="45"/>
      <c r="B4" s="2041"/>
      <c r="C4" s="2041"/>
      <c r="D4" s="2041"/>
      <c r="E4" s="483"/>
      <c r="F4" s="483"/>
      <c r="G4" s="49"/>
      <c r="H4" s="49"/>
      <c r="I4" s="49"/>
      <c r="J4" s="49"/>
      <c r="AF4" s="45"/>
    </row>
    <row r="5" spans="1:32" s="55" customFormat="1" ht="10.5">
      <c r="A5" s="2042" t="s">
        <v>972</v>
      </c>
      <c r="B5" s="2042"/>
      <c r="C5" s="2042"/>
      <c r="D5" s="2042"/>
      <c r="E5" s="2042"/>
      <c r="F5" s="2042"/>
      <c r="G5" s="49"/>
      <c r="H5" s="49"/>
    </row>
    <row r="6" spans="1:32" s="55" customFormat="1" ht="10.5">
      <c r="A6" s="604"/>
      <c r="B6" s="604"/>
      <c r="C6" s="604"/>
      <c r="D6" s="604"/>
      <c r="E6" s="605"/>
      <c r="F6" s="605"/>
      <c r="G6" s="49"/>
      <c r="H6" s="49"/>
    </row>
    <row r="7" spans="1:32" s="55" customFormat="1" ht="10.5">
      <c r="A7" s="606" t="s">
        <v>971</v>
      </c>
      <c r="B7" s="604"/>
      <c r="C7" s="604"/>
      <c r="D7" s="604"/>
      <c r="E7" s="605"/>
      <c r="F7" s="605"/>
      <c r="G7" s="49"/>
      <c r="H7" s="49"/>
    </row>
    <row r="8" spans="1:32" ht="10.5" thickBot="1">
      <c r="A8" s="607"/>
      <c r="B8" s="608"/>
      <c r="C8" s="608"/>
      <c r="D8" s="609"/>
      <c r="E8" s="610"/>
      <c r="F8" s="610"/>
      <c r="AF8" s="45"/>
    </row>
    <row r="9" spans="1:32" s="335" customFormat="1" ht="16.5" customHeight="1" thickBot="1">
      <c r="A9" s="379" t="s">
        <v>320</v>
      </c>
      <c r="B9" s="380" t="s">
        <v>161</v>
      </c>
      <c r="C9" s="380" t="s">
        <v>319</v>
      </c>
      <c r="D9" s="380" t="s">
        <v>318</v>
      </c>
      <c r="E9" s="224" t="s">
        <v>552</v>
      </c>
      <c r="F9" s="319" t="s">
        <v>551</v>
      </c>
    </row>
    <row r="10" spans="1:32" ht="10.5" thickBot="1">
      <c r="A10" s="611"/>
      <c r="B10" s="612"/>
      <c r="C10" s="613"/>
      <c r="D10" s="614"/>
      <c r="E10" s="615"/>
      <c r="F10" s="616"/>
    </row>
    <row r="11" spans="1:32" s="85" customFormat="1" ht="16.25" customHeight="1">
      <c r="A11" s="321"/>
      <c r="B11" s="54" t="s">
        <v>596</v>
      </c>
      <c r="C11" s="43"/>
      <c r="D11" s="42"/>
      <c r="E11" s="41"/>
      <c r="F11" s="40"/>
    </row>
    <row r="12" spans="1:32" s="85" customFormat="1" ht="40.25" customHeight="1">
      <c r="A12" s="321"/>
      <c r="B12" s="53" t="s">
        <v>2618</v>
      </c>
      <c r="C12" s="22"/>
      <c r="D12" s="21"/>
      <c r="E12" s="20"/>
      <c r="F12" s="19"/>
    </row>
    <row r="13" spans="1:32" s="85" customFormat="1" ht="11.4" customHeight="1">
      <c r="A13" s="321"/>
      <c r="B13" s="53"/>
      <c r="C13" s="22"/>
      <c r="D13" s="21"/>
      <c r="E13" s="20"/>
      <c r="F13" s="19"/>
    </row>
    <row r="14" spans="1:32" s="454" customFormat="1" ht="10.5">
      <c r="A14" s="617"/>
      <c r="B14" s="618" t="s">
        <v>970</v>
      </c>
      <c r="C14" s="619"/>
      <c r="D14" s="620"/>
      <c r="E14" s="74"/>
      <c r="F14" s="621"/>
    </row>
    <row r="15" spans="1:32">
      <c r="A15" s="617"/>
      <c r="B15" s="622"/>
      <c r="C15" s="619"/>
      <c r="D15" s="620"/>
      <c r="E15" s="74"/>
      <c r="F15" s="621"/>
    </row>
    <row r="16" spans="1:32" s="454" customFormat="1" ht="20">
      <c r="A16" s="617" t="s">
        <v>798</v>
      </c>
      <c r="B16" s="417" t="s">
        <v>969</v>
      </c>
      <c r="C16" s="583" t="s">
        <v>679</v>
      </c>
      <c r="D16" s="623">
        <v>212.26500000000001</v>
      </c>
      <c r="E16" s="10"/>
      <c r="F16" s="63">
        <f>D16*E16</f>
        <v>0</v>
      </c>
    </row>
    <row r="17" spans="1:6">
      <c r="A17" s="617"/>
      <c r="B17" s="622"/>
      <c r="C17" s="619"/>
      <c r="D17" s="620"/>
      <c r="E17" s="74"/>
      <c r="F17" s="63">
        <f t="shared" ref="F17:F60" si="0">D17*E17</f>
        <v>0</v>
      </c>
    </row>
    <row r="18" spans="1:6" s="454" customFormat="1" ht="12">
      <c r="A18" s="617" t="s">
        <v>794</v>
      </c>
      <c r="B18" s="417" t="s">
        <v>968</v>
      </c>
      <c r="C18" s="583" t="s">
        <v>691</v>
      </c>
      <c r="D18" s="623">
        <v>63.679500000000004</v>
      </c>
      <c r="E18" s="10"/>
      <c r="F18" s="63">
        <f t="shared" si="0"/>
        <v>0</v>
      </c>
    </row>
    <row r="19" spans="1:6">
      <c r="A19" s="617"/>
      <c r="B19" s="622"/>
      <c r="C19" s="619"/>
      <c r="D19" s="620"/>
      <c r="E19" s="74"/>
      <c r="F19" s="63">
        <f t="shared" si="0"/>
        <v>0</v>
      </c>
    </row>
    <row r="20" spans="1:6" s="454" customFormat="1" ht="12">
      <c r="A20" s="617" t="s">
        <v>788</v>
      </c>
      <c r="B20" s="417" t="s">
        <v>967</v>
      </c>
      <c r="C20" s="583" t="s">
        <v>691</v>
      </c>
      <c r="D20" s="623">
        <v>42.453000000000003</v>
      </c>
      <c r="E20" s="10"/>
      <c r="F20" s="63">
        <f t="shared" si="0"/>
        <v>0</v>
      </c>
    </row>
    <row r="21" spans="1:6">
      <c r="A21" s="617"/>
      <c r="B21" s="622"/>
      <c r="C21" s="619"/>
      <c r="D21" s="620"/>
      <c r="E21" s="74"/>
      <c r="F21" s="63">
        <f t="shared" si="0"/>
        <v>0</v>
      </c>
    </row>
    <row r="22" spans="1:6" s="454" customFormat="1" ht="10.5">
      <c r="A22" s="617"/>
      <c r="B22" s="403" t="s">
        <v>966</v>
      </c>
      <c r="C22" s="583"/>
      <c r="D22" s="585"/>
      <c r="E22" s="64"/>
      <c r="F22" s="63">
        <f t="shared" si="0"/>
        <v>0</v>
      </c>
    </row>
    <row r="23" spans="1:6">
      <c r="A23" s="617"/>
      <c r="B23" s="622"/>
      <c r="C23" s="619"/>
      <c r="D23" s="620"/>
      <c r="E23" s="74"/>
      <c r="F23" s="63">
        <f t="shared" si="0"/>
        <v>0</v>
      </c>
    </row>
    <row r="24" spans="1:6" s="454" customFormat="1" ht="12">
      <c r="A24" s="617" t="s">
        <v>786</v>
      </c>
      <c r="B24" s="417" t="s">
        <v>965</v>
      </c>
      <c r="C24" s="583" t="s">
        <v>691</v>
      </c>
      <c r="D24" s="585">
        <v>212.26500000000001</v>
      </c>
      <c r="E24" s="64"/>
      <c r="F24" s="63">
        <f t="shared" si="0"/>
        <v>0</v>
      </c>
    </row>
    <row r="25" spans="1:6">
      <c r="A25" s="617"/>
      <c r="B25" s="622"/>
      <c r="C25" s="619"/>
      <c r="D25" s="620"/>
      <c r="E25" s="74"/>
      <c r="F25" s="63">
        <f t="shared" si="0"/>
        <v>0</v>
      </c>
    </row>
    <row r="26" spans="1:6" s="454" customFormat="1" ht="10.5">
      <c r="A26" s="617"/>
      <c r="B26" s="403" t="s">
        <v>715</v>
      </c>
      <c r="C26" s="583"/>
      <c r="D26" s="585"/>
      <c r="E26" s="64"/>
      <c r="F26" s="63">
        <f t="shared" si="0"/>
        <v>0</v>
      </c>
    </row>
    <row r="27" spans="1:6" s="454" customFormat="1">
      <c r="A27" s="617"/>
      <c r="B27" s="417"/>
      <c r="C27" s="583"/>
      <c r="D27" s="585"/>
      <c r="E27" s="64"/>
      <c r="F27" s="63">
        <f t="shared" si="0"/>
        <v>0</v>
      </c>
    </row>
    <row r="28" spans="1:6" s="454" customFormat="1" ht="12">
      <c r="A28" s="617" t="s">
        <v>829</v>
      </c>
      <c r="B28" s="417" t="s">
        <v>964</v>
      </c>
      <c r="C28" s="583" t="s">
        <v>679</v>
      </c>
      <c r="D28" s="623">
        <v>212.26500000000001</v>
      </c>
      <c r="E28" s="64"/>
      <c r="F28" s="63">
        <f t="shared" si="0"/>
        <v>0</v>
      </c>
    </row>
    <row r="29" spans="1:6" s="454" customFormat="1">
      <c r="A29" s="617"/>
      <c r="B29" s="417"/>
      <c r="C29" s="583"/>
      <c r="D29" s="585"/>
      <c r="E29" s="64"/>
      <c r="F29" s="63">
        <f t="shared" si="0"/>
        <v>0</v>
      </c>
    </row>
    <row r="30" spans="1:6" s="454" customFormat="1" ht="10.5">
      <c r="A30" s="617"/>
      <c r="B30" s="403" t="s">
        <v>963</v>
      </c>
      <c r="C30" s="583"/>
      <c r="D30" s="585"/>
      <c r="E30" s="64"/>
      <c r="F30" s="63">
        <f t="shared" si="0"/>
        <v>0</v>
      </c>
    </row>
    <row r="31" spans="1:6" s="454" customFormat="1">
      <c r="A31" s="617"/>
      <c r="B31" s="417"/>
      <c r="C31" s="583"/>
      <c r="D31" s="585"/>
      <c r="E31" s="64"/>
      <c r="F31" s="63">
        <f t="shared" si="0"/>
        <v>0</v>
      </c>
    </row>
    <row r="32" spans="1:6" s="454" customFormat="1" ht="10.5">
      <c r="A32" s="617"/>
      <c r="B32" s="403" t="s">
        <v>962</v>
      </c>
      <c r="C32" s="583"/>
      <c r="D32" s="585"/>
      <c r="E32" s="64"/>
      <c r="F32" s="63">
        <f t="shared" si="0"/>
        <v>0</v>
      </c>
    </row>
    <row r="33" spans="1:6" s="454" customFormat="1">
      <c r="A33" s="617"/>
      <c r="B33" s="417"/>
      <c r="C33" s="583"/>
      <c r="D33" s="585"/>
      <c r="E33" s="64"/>
      <c r="F33" s="63">
        <f t="shared" si="0"/>
        <v>0</v>
      </c>
    </row>
    <row r="34" spans="1:6" s="454" customFormat="1" ht="20">
      <c r="A34" s="617" t="s">
        <v>826</v>
      </c>
      <c r="B34" s="417" t="s">
        <v>961</v>
      </c>
      <c r="C34" s="583" t="s">
        <v>691</v>
      </c>
      <c r="D34" s="623">
        <v>212.26500000000001</v>
      </c>
      <c r="E34" s="64"/>
      <c r="F34" s="63">
        <f t="shared" si="0"/>
        <v>0</v>
      </c>
    </row>
    <row r="35" spans="1:6" s="454" customFormat="1">
      <c r="A35" s="617"/>
      <c r="B35" s="417"/>
      <c r="C35" s="583"/>
      <c r="D35" s="623"/>
      <c r="E35" s="64"/>
      <c r="F35" s="63">
        <f t="shared" si="0"/>
        <v>0</v>
      </c>
    </row>
    <row r="36" spans="1:6" ht="10.5">
      <c r="A36" s="617"/>
      <c r="B36" s="403" t="s">
        <v>960</v>
      </c>
      <c r="C36" s="583"/>
      <c r="D36" s="585"/>
      <c r="E36" s="64"/>
      <c r="F36" s="63">
        <f t="shared" si="0"/>
        <v>0</v>
      </c>
    </row>
    <row r="37" spans="1:6" s="454" customFormat="1" ht="12">
      <c r="A37" s="617" t="s">
        <v>824</v>
      </c>
      <c r="B37" s="417" t="s">
        <v>959</v>
      </c>
      <c r="C37" s="583" t="s">
        <v>691</v>
      </c>
      <c r="D37" s="585">
        <v>63.679500000000004</v>
      </c>
      <c r="E37" s="64"/>
      <c r="F37" s="63">
        <f t="shared" si="0"/>
        <v>0</v>
      </c>
    </row>
    <row r="38" spans="1:6" s="454" customFormat="1">
      <c r="A38" s="617"/>
      <c r="B38" s="622"/>
      <c r="C38" s="619"/>
      <c r="D38" s="620"/>
      <c r="E38" s="74"/>
      <c r="F38" s="63">
        <f t="shared" si="0"/>
        <v>0</v>
      </c>
    </row>
    <row r="39" spans="1:6" s="335" customFormat="1" ht="12">
      <c r="A39" s="624" t="s">
        <v>821</v>
      </c>
      <c r="B39" s="625" t="s">
        <v>958</v>
      </c>
      <c r="C39" s="626" t="s">
        <v>691</v>
      </c>
      <c r="D39" s="627">
        <v>10.613250000000001</v>
      </c>
      <c r="E39" s="67"/>
      <c r="F39" s="63">
        <f t="shared" si="0"/>
        <v>0</v>
      </c>
    </row>
    <row r="40" spans="1:6" s="335" customFormat="1" ht="10.5">
      <c r="A40" s="628"/>
      <c r="B40" s="629"/>
      <c r="C40" s="626"/>
      <c r="D40" s="626"/>
      <c r="E40" s="67"/>
      <c r="F40" s="63">
        <f t="shared" si="0"/>
        <v>0</v>
      </c>
    </row>
    <row r="41" spans="1:6" s="335" customFormat="1" ht="10.5">
      <c r="A41" s="624"/>
      <c r="B41" s="630" t="s">
        <v>957</v>
      </c>
      <c r="C41" s="626"/>
      <c r="D41" s="626"/>
      <c r="E41" s="67"/>
      <c r="F41" s="63">
        <f t="shared" si="0"/>
        <v>0</v>
      </c>
    </row>
    <row r="42" spans="1:6" s="335" customFormat="1" ht="30">
      <c r="A42" s="624" t="s">
        <v>819</v>
      </c>
      <c r="B42" s="631" t="s">
        <v>956</v>
      </c>
      <c r="C42" s="626" t="s">
        <v>679</v>
      </c>
      <c r="D42" s="626">
        <v>212.26500000000001</v>
      </c>
      <c r="E42" s="67"/>
      <c r="F42" s="63">
        <f t="shared" si="0"/>
        <v>0</v>
      </c>
    </row>
    <row r="43" spans="1:6" s="335" customFormat="1">
      <c r="A43" s="624"/>
      <c r="B43" s="631"/>
      <c r="C43" s="626"/>
      <c r="D43" s="626"/>
      <c r="E43" s="67"/>
      <c r="F43" s="63">
        <f t="shared" si="0"/>
        <v>0</v>
      </c>
    </row>
    <row r="44" spans="1:6" s="454" customFormat="1" ht="10.5">
      <c r="A44" s="617"/>
      <c r="B44" s="403" t="s">
        <v>955</v>
      </c>
      <c r="C44" s="583"/>
      <c r="D44" s="585"/>
      <c r="E44" s="64"/>
      <c r="F44" s="63">
        <f t="shared" si="0"/>
        <v>0</v>
      </c>
    </row>
    <row r="45" spans="1:6" s="454" customFormat="1">
      <c r="A45" s="617"/>
      <c r="B45" s="622"/>
      <c r="C45" s="619"/>
      <c r="D45" s="620"/>
      <c r="E45" s="74"/>
      <c r="F45" s="63">
        <f t="shared" si="0"/>
        <v>0</v>
      </c>
    </row>
    <row r="46" spans="1:6" s="454" customFormat="1" ht="20">
      <c r="A46" s="617" t="s">
        <v>817</v>
      </c>
      <c r="B46" s="417" t="s">
        <v>954</v>
      </c>
      <c r="C46" s="583" t="s">
        <v>679</v>
      </c>
      <c r="D46" s="585">
        <v>212.26500000000001</v>
      </c>
      <c r="E46" s="64"/>
      <c r="F46" s="63">
        <f t="shared" si="0"/>
        <v>0</v>
      </c>
    </row>
    <row r="47" spans="1:6">
      <c r="A47" s="617"/>
      <c r="B47" s="622"/>
      <c r="C47" s="619"/>
      <c r="D47" s="620"/>
      <c r="E47" s="74"/>
      <c r="F47" s="63">
        <f t="shared" si="0"/>
        <v>0</v>
      </c>
    </row>
    <row r="48" spans="1:6" s="454" customFormat="1" ht="10.5">
      <c r="A48" s="617"/>
      <c r="B48" s="403" t="s">
        <v>706</v>
      </c>
      <c r="C48" s="583"/>
      <c r="D48" s="585"/>
      <c r="E48" s="64"/>
      <c r="F48" s="63">
        <f t="shared" si="0"/>
        <v>0</v>
      </c>
    </row>
    <row r="49" spans="1:6">
      <c r="A49" s="617"/>
      <c r="B49" s="622"/>
      <c r="C49" s="619"/>
      <c r="D49" s="620"/>
      <c r="E49" s="74"/>
      <c r="F49" s="63">
        <f t="shared" si="0"/>
        <v>0</v>
      </c>
    </row>
    <row r="50" spans="1:6" s="454" customFormat="1" ht="10.5">
      <c r="A50" s="617"/>
      <c r="B50" s="403" t="s">
        <v>705</v>
      </c>
      <c r="C50" s="583"/>
      <c r="D50" s="585"/>
      <c r="E50" s="64"/>
      <c r="F50" s="63">
        <f t="shared" si="0"/>
        <v>0</v>
      </c>
    </row>
    <row r="51" spans="1:6">
      <c r="A51" s="617"/>
      <c r="B51" s="622"/>
      <c r="C51" s="619"/>
      <c r="D51" s="620"/>
      <c r="E51" s="74"/>
      <c r="F51" s="63">
        <f t="shared" si="0"/>
        <v>0</v>
      </c>
    </row>
    <row r="52" spans="1:6" s="454" customFormat="1" ht="12">
      <c r="A52" s="617" t="s">
        <v>844</v>
      </c>
      <c r="B52" s="417" t="s">
        <v>953</v>
      </c>
      <c r="C52" s="583" t="s">
        <v>691</v>
      </c>
      <c r="D52" s="632">
        <v>10.613250000000001</v>
      </c>
      <c r="E52" s="64"/>
      <c r="F52" s="63">
        <f t="shared" si="0"/>
        <v>0</v>
      </c>
    </row>
    <row r="53" spans="1:6">
      <c r="A53" s="617"/>
      <c r="B53" s="417"/>
      <c r="C53" s="583"/>
      <c r="D53" s="585"/>
      <c r="E53" s="64"/>
      <c r="F53" s="63">
        <f t="shared" si="0"/>
        <v>0</v>
      </c>
    </row>
    <row r="54" spans="1:6" s="454" customFormat="1" ht="10.5">
      <c r="A54" s="617"/>
      <c r="B54" s="403" t="s">
        <v>952</v>
      </c>
      <c r="C54" s="583"/>
      <c r="D54" s="585"/>
      <c r="E54" s="64"/>
      <c r="F54" s="63">
        <f t="shared" si="0"/>
        <v>0</v>
      </c>
    </row>
    <row r="55" spans="1:6" ht="10.5">
      <c r="A55" s="617"/>
      <c r="B55" s="403"/>
      <c r="C55" s="583"/>
      <c r="D55" s="585"/>
      <c r="E55" s="64"/>
      <c r="F55" s="63">
        <f t="shared" si="0"/>
        <v>0</v>
      </c>
    </row>
    <row r="56" spans="1:6" s="454" customFormat="1" ht="10.5">
      <c r="A56" s="617"/>
      <c r="B56" s="403" t="s">
        <v>951</v>
      </c>
      <c r="C56" s="619"/>
      <c r="D56" s="620"/>
      <c r="E56" s="74"/>
      <c r="F56" s="63">
        <f t="shared" si="0"/>
        <v>0</v>
      </c>
    </row>
    <row r="57" spans="1:6" s="454" customFormat="1" ht="10.5">
      <c r="A57" s="617"/>
      <c r="B57" s="403"/>
      <c r="C57" s="619"/>
      <c r="D57" s="620"/>
      <c r="E57" s="74"/>
      <c r="F57" s="63">
        <f t="shared" si="0"/>
        <v>0</v>
      </c>
    </row>
    <row r="58" spans="1:6" s="454" customFormat="1" ht="12">
      <c r="A58" s="617" t="s">
        <v>814</v>
      </c>
      <c r="B58" s="417" t="s">
        <v>950</v>
      </c>
      <c r="C58" s="583" t="s">
        <v>691</v>
      </c>
      <c r="D58" s="585">
        <v>16.5</v>
      </c>
      <c r="E58" s="64"/>
      <c r="F58" s="63">
        <f t="shared" si="0"/>
        <v>0</v>
      </c>
    </row>
    <row r="59" spans="1:6" s="454" customFormat="1">
      <c r="A59" s="617"/>
      <c r="B59" s="417"/>
      <c r="C59" s="583"/>
      <c r="D59" s="585"/>
      <c r="E59" s="64"/>
      <c r="F59" s="63">
        <f t="shared" si="0"/>
        <v>0</v>
      </c>
    </row>
    <row r="60" spans="1:6" ht="20">
      <c r="A60" s="617" t="s">
        <v>812</v>
      </c>
      <c r="B60" s="417" t="s">
        <v>949</v>
      </c>
      <c r="C60" s="583" t="s">
        <v>691</v>
      </c>
      <c r="D60" s="585">
        <v>37.146374999999999</v>
      </c>
      <c r="E60" s="64"/>
      <c r="F60" s="63">
        <f t="shared" si="0"/>
        <v>0</v>
      </c>
    </row>
    <row r="61" spans="1:6" ht="10.5" thickBot="1">
      <c r="A61" s="633"/>
      <c r="B61" s="634"/>
      <c r="C61" s="635"/>
      <c r="D61" s="636"/>
      <c r="E61" s="79"/>
      <c r="F61" s="78"/>
    </row>
    <row r="62" spans="1:6" s="454" customFormat="1" ht="11" thickBot="1">
      <c r="A62" s="2019" t="s">
        <v>325</v>
      </c>
      <c r="B62" s="2020"/>
      <c r="C62" s="2020"/>
      <c r="D62" s="2020"/>
      <c r="E62" s="2020"/>
      <c r="F62" s="637">
        <f>SUM(F15:F61)</f>
        <v>0</v>
      </c>
    </row>
    <row r="63" spans="1:6" s="454" customFormat="1">
      <c r="A63" s="638"/>
      <c r="B63" s="639"/>
      <c r="C63" s="639"/>
      <c r="D63" s="639"/>
      <c r="E63" s="640"/>
      <c r="F63" s="77"/>
    </row>
    <row r="64" spans="1:6" s="454" customFormat="1" ht="12">
      <c r="A64" s="617" t="s">
        <v>798</v>
      </c>
      <c r="B64" s="417" t="s">
        <v>948</v>
      </c>
      <c r="C64" s="583" t="s">
        <v>691</v>
      </c>
      <c r="D64" s="632">
        <v>9.7680000000000007</v>
      </c>
      <c r="E64" s="64"/>
      <c r="F64" s="63">
        <f t="shared" ref="F64:F120" si="1">D64*E64</f>
        <v>0</v>
      </c>
    </row>
    <row r="65" spans="1:7" s="454" customFormat="1">
      <c r="A65" s="617"/>
      <c r="B65" s="417"/>
      <c r="C65" s="583"/>
      <c r="D65" s="585"/>
      <c r="E65" s="64"/>
      <c r="F65" s="63">
        <f t="shared" si="1"/>
        <v>0</v>
      </c>
    </row>
    <row r="66" spans="1:7" s="454" customFormat="1" ht="12">
      <c r="A66" s="617" t="s">
        <v>794</v>
      </c>
      <c r="B66" s="417" t="s">
        <v>947</v>
      </c>
      <c r="C66" s="583" t="s">
        <v>691</v>
      </c>
      <c r="D66" s="585">
        <v>42.453000000000003</v>
      </c>
      <c r="E66" s="64"/>
      <c r="F66" s="63">
        <f t="shared" si="1"/>
        <v>0</v>
      </c>
    </row>
    <row r="67" spans="1:7" s="454" customFormat="1">
      <c r="A67" s="617"/>
      <c r="B67" s="417"/>
      <c r="C67" s="583"/>
      <c r="D67" s="585"/>
      <c r="E67" s="64"/>
      <c r="F67" s="63">
        <f t="shared" si="1"/>
        <v>0</v>
      </c>
    </row>
    <row r="68" spans="1:7" s="454" customFormat="1" ht="12">
      <c r="A68" s="617" t="s">
        <v>788</v>
      </c>
      <c r="B68" s="417" t="s">
        <v>946</v>
      </c>
      <c r="C68" s="583" t="s">
        <v>691</v>
      </c>
      <c r="D68" s="585">
        <v>25.08</v>
      </c>
      <c r="E68" s="64"/>
      <c r="F68" s="63">
        <f t="shared" si="1"/>
        <v>0</v>
      </c>
    </row>
    <row r="69" spans="1:7" s="454" customFormat="1">
      <c r="A69" s="617"/>
      <c r="B69" s="417"/>
      <c r="C69" s="583"/>
      <c r="D69" s="585"/>
      <c r="E69" s="64"/>
      <c r="F69" s="63">
        <f t="shared" si="1"/>
        <v>0</v>
      </c>
    </row>
    <row r="70" spans="1:7" s="454" customFormat="1" ht="12">
      <c r="A70" s="617" t="s">
        <v>786</v>
      </c>
      <c r="B70" s="417" t="s">
        <v>945</v>
      </c>
      <c r="C70" s="583" t="s">
        <v>691</v>
      </c>
      <c r="D70" s="585">
        <v>1.32</v>
      </c>
      <c r="E70" s="64"/>
      <c r="F70" s="63">
        <f t="shared" si="1"/>
        <v>0</v>
      </c>
      <c r="G70" s="641"/>
    </row>
    <row r="71" spans="1:7" s="454" customFormat="1">
      <c r="A71" s="617"/>
      <c r="B71" s="417"/>
      <c r="C71" s="583"/>
      <c r="D71" s="585"/>
      <c r="E71" s="64"/>
      <c r="F71" s="63">
        <f t="shared" si="1"/>
        <v>0</v>
      </c>
      <c r="G71" s="641"/>
    </row>
    <row r="72" spans="1:7" s="454" customFormat="1" ht="20">
      <c r="A72" s="617" t="s">
        <v>829</v>
      </c>
      <c r="B72" s="417" t="s">
        <v>944</v>
      </c>
      <c r="C72" s="583" t="s">
        <v>691</v>
      </c>
      <c r="D72" s="585">
        <v>8.4</v>
      </c>
      <c r="E72" s="64"/>
      <c r="F72" s="63">
        <f t="shared" si="1"/>
        <v>0</v>
      </c>
      <c r="G72" s="641"/>
    </row>
    <row r="73" spans="1:7" s="454" customFormat="1">
      <c r="A73" s="617"/>
      <c r="B73" s="417"/>
      <c r="C73" s="583"/>
      <c r="D73" s="585"/>
      <c r="E73" s="64"/>
      <c r="F73" s="63">
        <f t="shared" si="1"/>
        <v>0</v>
      </c>
      <c r="G73" s="641"/>
    </row>
    <row r="74" spans="1:7" s="454" customFormat="1" ht="12">
      <c r="A74" s="617" t="s">
        <v>826</v>
      </c>
      <c r="B74" s="417" t="s">
        <v>943</v>
      </c>
      <c r="C74" s="583" t="s">
        <v>691</v>
      </c>
      <c r="D74" s="585">
        <v>12.231000000000003</v>
      </c>
      <c r="E74" s="64"/>
      <c r="F74" s="63">
        <f t="shared" si="1"/>
        <v>0</v>
      </c>
      <c r="G74" s="641"/>
    </row>
    <row r="75" spans="1:7" s="454" customFormat="1">
      <c r="A75" s="617"/>
      <c r="B75" s="417"/>
      <c r="C75" s="583"/>
      <c r="D75" s="585"/>
      <c r="E75" s="64"/>
      <c r="F75" s="63">
        <f t="shared" si="1"/>
        <v>0</v>
      </c>
      <c r="G75" s="641"/>
    </row>
    <row r="76" spans="1:7" s="454" customFormat="1" ht="10.5">
      <c r="A76" s="617"/>
      <c r="B76" s="406" t="s">
        <v>690</v>
      </c>
      <c r="C76" s="583"/>
      <c r="D76" s="585"/>
      <c r="E76" s="64"/>
      <c r="F76" s="63">
        <f t="shared" si="1"/>
        <v>0</v>
      </c>
    </row>
    <row r="77" spans="1:7" s="454" customFormat="1">
      <c r="A77" s="617"/>
      <c r="B77" s="417"/>
      <c r="C77" s="583"/>
      <c r="D77" s="585"/>
      <c r="E77" s="64"/>
      <c r="F77" s="63">
        <f t="shared" si="1"/>
        <v>0</v>
      </c>
    </row>
    <row r="78" spans="1:7" s="454" customFormat="1" ht="10.5">
      <c r="A78" s="617"/>
      <c r="B78" s="403" t="s">
        <v>689</v>
      </c>
      <c r="C78" s="583"/>
      <c r="D78" s="585"/>
      <c r="E78" s="64"/>
      <c r="F78" s="63">
        <f t="shared" si="1"/>
        <v>0</v>
      </c>
    </row>
    <row r="79" spans="1:7" s="454" customFormat="1">
      <c r="A79" s="617"/>
      <c r="B79" s="417"/>
      <c r="C79" s="583"/>
      <c r="D79" s="585"/>
      <c r="E79" s="64"/>
      <c r="F79" s="63">
        <f t="shared" si="1"/>
        <v>0</v>
      </c>
    </row>
    <row r="80" spans="1:7" s="454" customFormat="1" ht="21">
      <c r="A80" s="617"/>
      <c r="B80" s="403" t="s">
        <v>942</v>
      </c>
      <c r="C80" s="583"/>
      <c r="D80" s="585"/>
      <c r="E80" s="64"/>
      <c r="F80" s="63">
        <f t="shared" si="1"/>
        <v>0</v>
      </c>
    </row>
    <row r="81" spans="1:6" s="454" customFormat="1">
      <c r="A81" s="617"/>
      <c r="B81" s="417"/>
      <c r="C81" s="583"/>
      <c r="D81" s="585"/>
      <c r="E81" s="64"/>
      <c r="F81" s="63">
        <f t="shared" si="1"/>
        <v>0</v>
      </c>
    </row>
    <row r="82" spans="1:6" s="454" customFormat="1" ht="10.5">
      <c r="A82" s="617"/>
      <c r="B82" s="403" t="s">
        <v>941</v>
      </c>
      <c r="C82" s="583"/>
      <c r="D82" s="585"/>
      <c r="E82" s="64"/>
      <c r="F82" s="63">
        <f t="shared" si="1"/>
        <v>0</v>
      </c>
    </row>
    <row r="83" spans="1:6" s="454" customFormat="1">
      <c r="A83" s="617"/>
      <c r="B83" s="417"/>
      <c r="C83" s="583"/>
      <c r="D83" s="585"/>
      <c r="E83" s="64"/>
      <c r="F83" s="63">
        <f t="shared" si="1"/>
        <v>0</v>
      </c>
    </row>
    <row r="84" spans="1:6" s="454" customFormat="1" ht="12">
      <c r="A84" s="617" t="s">
        <v>826</v>
      </c>
      <c r="B84" s="417" t="s">
        <v>940</v>
      </c>
      <c r="C84" s="583" t="s">
        <v>679</v>
      </c>
      <c r="D84" s="585">
        <v>31.679999999999996</v>
      </c>
      <c r="E84" s="64"/>
      <c r="F84" s="63">
        <f t="shared" si="1"/>
        <v>0</v>
      </c>
    </row>
    <row r="85" spans="1:6" s="454" customFormat="1">
      <c r="A85" s="617"/>
      <c r="B85" s="417"/>
      <c r="C85" s="583"/>
      <c r="D85" s="585"/>
      <c r="E85" s="64"/>
      <c r="F85" s="63">
        <f t="shared" si="1"/>
        <v>0</v>
      </c>
    </row>
    <row r="86" spans="1:6" s="454" customFormat="1" ht="12">
      <c r="A86" s="617" t="s">
        <v>824</v>
      </c>
      <c r="B86" s="417" t="s">
        <v>939</v>
      </c>
      <c r="C86" s="583" t="s">
        <v>679</v>
      </c>
      <c r="D86" s="585">
        <v>22.545000000000002</v>
      </c>
      <c r="E86" s="64"/>
      <c r="F86" s="63">
        <f t="shared" si="1"/>
        <v>0</v>
      </c>
    </row>
    <row r="87" spans="1:6" s="454" customFormat="1">
      <c r="A87" s="617"/>
      <c r="B87" s="417"/>
      <c r="C87" s="583"/>
      <c r="D87" s="585"/>
      <c r="E87" s="64"/>
      <c r="F87" s="63">
        <f t="shared" si="1"/>
        <v>0</v>
      </c>
    </row>
    <row r="88" spans="1:6" s="454" customFormat="1" ht="10.5">
      <c r="A88" s="617"/>
      <c r="B88" s="403" t="s">
        <v>938</v>
      </c>
      <c r="C88" s="583"/>
      <c r="D88" s="585"/>
      <c r="E88" s="64"/>
      <c r="F88" s="63">
        <f t="shared" si="1"/>
        <v>0</v>
      </c>
    </row>
    <row r="89" spans="1:6" s="454" customFormat="1">
      <c r="A89" s="617"/>
      <c r="B89" s="417"/>
      <c r="C89" s="583"/>
      <c r="D89" s="585"/>
      <c r="E89" s="64"/>
      <c r="F89" s="63">
        <f t="shared" si="1"/>
        <v>0</v>
      </c>
    </row>
    <row r="90" spans="1:6" s="454" customFormat="1" ht="12">
      <c r="A90" s="617" t="s">
        <v>821</v>
      </c>
      <c r="B90" s="417" t="s">
        <v>937</v>
      </c>
      <c r="C90" s="583" t="s">
        <v>679</v>
      </c>
      <c r="D90" s="585">
        <v>146.51999999999998</v>
      </c>
      <c r="E90" s="64"/>
      <c r="F90" s="63">
        <f t="shared" si="1"/>
        <v>0</v>
      </c>
    </row>
    <row r="91" spans="1:6" s="454" customFormat="1">
      <c r="A91" s="617"/>
      <c r="B91" s="417"/>
      <c r="C91" s="583"/>
      <c r="D91" s="585"/>
      <c r="E91" s="64"/>
      <c r="F91" s="63">
        <f t="shared" si="1"/>
        <v>0</v>
      </c>
    </row>
    <row r="92" spans="1:6" s="454" customFormat="1" ht="12">
      <c r="A92" s="617" t="s">
        <v>819</v>
      </c>
      <c r="B92" s="417" t="s">
        <v>936</v>
      </c>
      <c r="C92" s="583" t="s">
        <v>679</v>
      </c>
      <c r="D92" s="585">
        <v>6.6</v>
      </c>
      <c r="E92" s="64"/>
      <c r="F92" s="63">
        <f t="shared" si="1"/>
        <v>0</v>
      </c>
    </row>
    <row r="93" spans="1:6" s="454" customFormat="1">
      <c r="A93" s="617"/>
      <c r="B93" s="417"/>
      <c r="C93" s="583"/>
      <c r="D93" s="585"/>
      <c r="E93" s="64"/>
      <c r="F93" s="63">
        <f t="shared" si="1"/>
        <v>0</v>
      </c>
    </row>
    <row r="94" spans="1:6" s="454" customFormat="1" ht="12">
      <c r="A94" s="617" t="s">
        <v>817</v>
      </c>
      <c r="B94" s="417" t="s">
        <v>935</v>
      </c>
      <c r="C94" s="583" t="s">
        <v>679</v>
      </c>
      <c r="D94" s="585">
        <v>60.120000000000005</v>
      </c>
      <c r="E94" s="64"/>
      <c r="F94" s="63">
        <f t="shared" si="1"/>
        <v>0</v>
      </c>
    </row>
    <row r="95" spans="1:6" s="454" customFormat="1">
      <c r="A95" s="617"/>
      <c r="B95" s="417"/>
      <c r="C95" s="583"/>
      <c r="D95" s="585"/>
      <c r="E95" s="64"/>
      <c r="F95" s="63">
        <f t="shared" si="1"/>
        <v>0</v>
      </c>
    </row>
    <row r="96" spans="1:6" s="454" customFormat="1" ht="12">
      <c r="A96" s="617" t="s">
        <v>844</v>
      </c>
      <c r="B96" s="417" t="s">
        <v>934</v>
      </c>
      <c r="C96" s="583" t="s">
        <v>679</v>
      </c>
      <c r="D96" s="585">
        <v>176.28000000000003</v>
      </c>
      <c r="E96" s="64"/>
      <c r="F96" s="63">
        <f t="shared" si="1"/>
        <v>0</v>
      </c>
    </row>
    <row r="97" spans="1:6" s="454" customFormat="1">
      <c r="A97" s="617"/>
      <c r="B97" s="417"/>
      <c r="C97" s="583"/>
      <c r="D97" s="585"/>
      <c r="E97" s="64"/>
      <c r="F97" s="63">
        <f t="shared" si="1"/>
        <v>0</v>
      </c>
    </row>
    <row r="98" spans="1:6" s="454" customFormat="1" ht="12">
      <c r="A98" s="617" t="s">
        <v>814</v>
      </c>
      <c r="B98" s="417" t="s">
        <v>933</v>
      </c>
      <c r="C98" s="583" t="s">
        <v>679</v>
      </c>
      <c r="D98" s="585">
        <v>45</v>
      </c>
      <c r="E98" s="64"/>
      <c r="F98" s="63">
        <f t="shared" si="1"/>
        <v>0</v>
      </c>
    </row>
    <row r="99" spans="1:6" s="454" customFormat="1">
      <c r="A99" s="617"/>
      <c r="B99" s="417"/>
      <c r="C99" s="583"/>
      <c r="D99" s="585"/>
      <c r="E99" s="64"/>
      <c r="F99" s="63">
        <f t="shared" si="1"/>
        <v>0</v>
      </c>
    </row>
    <row r="100" spans="1:6" s="454" customFormat="1" ht="12">
      <c r="A100" s="617" t="s">
        <v>812</v>
      </c>
      <c r="B100" s="417" t="s">
        <v>932</v>
      </c>
      <c r="C100" s="583" t="s">
        <v>679</v>
      </c>
      <c r="D100" s="585">
        <v>176.28000000000003</v>
      </c>
      <c r="E100" s="64"/>
      <c r="F100" s="63">
        <f t="shared" si="1"/>
        <v>0</v>
      </c>
    </row>
    <row r="101" spans="1:6" s="454" customFormat="1">
      <c r="A101" s="617"/>
      <c r="B101" s="417"/>
      <c r="C101" s="583"/>
      <c r="D101" s="585"/>
      <c r="E101" s="64"/>
      <c r="F101" s="63">
        <f t="shared" si="1"/>
        <v>0</v>
      </c>
    </row>
    <row r="102" spans="1:6" s="454" customFormat="1" ht="10.5">
      <c r="A102" s="617"/>
      <c r="B102" s="403" t="s">
        <v>931</v>
      </c>
      <c r="C102" s="583"/>
      <c r="D102" s="585"/>
      <c r="E102" s="64"/>
      <c r="F102" s="63">
        <f t="shared" si="1"/>
        <v>0</v>
      </c>
    </row>
    <row r="103" spans="1:6" s="454" customFormat="1">
      <c r="A103" s="617"/>
      <c r="B103" s="417"/>
      <c r="C103" s="583"/>
      <c r="D103" s="585"/>
      <c r="E103" s="64"/>
      <c r="F103" s="63">
        <f t="shared" si="1"/>
        <v>0</v>
      </c>
    </row>
    <row r="104" spans="1:6" s="454" customFormat="1" ht="31.5">
      <c r="A104" s="617"/>
      <c r="B104" s="403" t="s">
        <v>930</v>
      </c>
      <c r="C104" s="583"/>
      <c r="D104" s="583"/>
      <c r="E104" s="583"/>
      <c r="F104" s="63">
        <f t="shared" si="1"/>
        <v>0</v>
      </c>
    </row>
    <row r="105" spans="1:6" s="454" customFormat="1">
      <c r="A105" s="642"/>
      <c r="B105" s="417"/>
      <c r="C105" s="583"/>
      <c r="D105" s="583"/>
      <c r="E105" s="583"/>
      <c r="F105" s="63">
        <f t="shared" si="1"/>
        <v>0</v>
      </c>
    </row>
    <row r="106" spans="1:6" s="454" customFormat="1">
      <c r="A106" s="642" t="s">
        <v>810</v>
      </c>
      <c r="B106" s="417" t="s">
        <v>813</v>
      </c>
      <c r="C106" s="583" t="s">
        <v>448</v>
      </c>
      <c r="D106" s="583">
        <v>704</v>
      </c>
      <c r="E106" s="583"/>
      <c r="F106" s="63">
        <f t="shared" si="1"/>
        <v>0</v>
      </c>
    </row>
    <row r="107" spans="1:6" s="454" customFormat="1">
      <c r="A107" s="642"/>
      <c r="B107" s="417"/>
      <c r="C107" s="583"/>
      <c r="D107" s="583"/>
      <c r="E107" s="583"/>
      <c r="F107" s="63">
        <f t="shared" si="1"/>
        <v>0</v>
      </c>
    </row>
    <row r="108" spans="1:6" s="454" customFormat="1">
      <c r="A108" s="642" t="s">
        <v>809</v>
      </c>
      <c r="B108" s="417" t="s">
        <v>811</v>
      </c>
      <c r="C108" s="583" t="s">
        <v>448</v>
      </c>
      <c r="D108" s="583">
        <v>838</v>
      </c>
      <c r="E108" s="583"/>
      <c r="F108" s="63">
        <f t="shared" si="1"/>
        <v>0</v>
      </c>
    </row>
    <row r="109" spans="1:6" s="454" customFormat="1">
      <c r="A109" s="642"/>
      <c r="B109" s="417"/>
      <c r="C109" s="583"/>
      <c r="D109" s="583"/>
      <c r="E109" s="583"/>
      <c r="F109" s="63">
        <f t="shared" si="1"/>
        <v>0</v>
      </c>
    </row>
    <row r="110" spans="1:6" s="454" customFormat="1">
      <c r="A110" s="642" t="s">
        <v>808</v>
      </c>
      <c r="B110" s="417" t="s">
        <v>672</v>
      </c>
      <c r="C110" s="583" t="s">
        <v>448</v>
      </c>
      <c r="D110" s="583">
        <v>752</v>
      </c>
      <c r="E110" s="583"/>
      <c r="F110" s="63">
        <f t="shared" si="1"/>
        <v>0</v>
      </c>
    </row>
    <row r="111" spans="1:6" s="454" customFormat="1">
      <c r="A111" s="642"/>
      <c r="B111" s="417"/>
      <c r="C111" s="583"/>
      <c r="D111" s="583"/>
      <c r="E111" s="583"/>
      <c r="F111" s="63">
        <f t="shared" si="1"/>
        <v>0</v>
      </c>
    </row>
    <row r="112" spans="1:6" s="454" customFormat="1">
      <c r="A112" s="642" t="s">
        <v>805</v>
      </c>
      <c r="B112" s="417" t="s">
        <v>670</v>
      </c>
      <c r="C112" s="583" t="s">
        <v>448</v>
      </c>
      <c r="D112" s="583">
        <v>2661</v>
      </c>
      <c r="E112" s="583"/>
      <c r="F112" s="63">
        <f t="shared" si="1"/>
        <v>0</v>
      </c>
    </row>
    <row r="113" spans="1:6" s="454" customFormat="1">
      <c r="A113" s="642"/>
      <c r="B113" s="417"/>
      <c r="C113" s="583"/>
      <c r="D113" s="583"/>
      <c r="E113" s="583"/>
      <c r="F113" s="63">
        <f t="shared" si="1"/>
        <v>0</v>
      </c>
    </row>
    <row r="114" spans="1:6" s="454" customFormat="1">
      <c r="A114" s="642" t="s">
        <v>803</v>
      </c>
      <c r="B114" s="417" t="s">
        <v>929</v>
      </c>
      <c r="C114" s="583" t="s">
        <v>448</v>
      </c>
      <c r="D114" s="583">
        <v>60</v>
      </c>
      <c r="E114" s="583"/>
      <c r="F114" s="63">
        <f t="shared" si="1"/>
        <v>0</v>
      </c>
    </row>
    <row r="115" spans="1:6" s="454" customFormat="1">
      <c r="A115" s="642"/>
      <c r="B115" s="417"/>
      <c r="C115" s="583"/>
      <c r="D115" s="583"/>
      <c r="E115" s="583"/>
      <c r="F115" s="63">
        <f t="shared" si="1"/>
        <v>0</v>
      </c>
    </row>
    <row r="116" spans="1:6" s="454" customFormat="1">
      <c r="A116" s="642" t="s">
        <v>800</v>
      </c>
      <c r="B116" s="417" t="s">
        <v>928</v>
      </c>
      <c r="C116" s="583" t="s">
        <v>448</v>
      </c>
      <c r="D116" s="583">
        <v>93</v>
      </c>
      <c r="E116" s="583"/>
      <c r="F116" s="63">
        <f t="shared" si="1"/>
        <v>0</v>
      </c>
    </row>
    <row r="117" spans="1:6" s="454" customFormat="1">
      <c r="A117" s="642"/>
      <c r="B117" s="417"/>
      <c r="C117" s="583"/>
      <c r="D117" s="583"/>
      <c r="E117" s="583"/>
      <c r="F117" s="63">
        <f t="shared" si="1"/>
        <v>0</v>
      </c>
    </row>
    <row r="118" spans="1:6" s="454" customFormat="1" ht="33.5">
      <c r="A118" s="617"/>
      <c r="B118" s="403" t="s">
        <v>927</v>
      </c>
      <c r="C118" s="583"/>
      <c r="D118" s="585"/>
      <c r="E118" s="64"/>
      <c r="F118" s="63">
        <f t="shared" si="1"/>
        <v>0</v>
      </c>
    </row>
    <row r="119" spans="1:6" s="454" customFormat="1">
      <c r="A119" s="617"/>
      <c r="B119" s="417"/>
      <c r="C119" s="583"/>
      <c r="D119" s="585"/>
      <c r="E119" s="64"/>
      <c r="F119" s="63">
        <f t="shared" si="1"/>
        <v>0</v>
      </c>
    </row>
    <row r="120" spans="1:6" s="454" customFormat="1" ht="20">
      <c r="A120" s="617" t="s">
        <v>926</v>
      </c>
      <c r="B120" s="417" t="s">
        <v>925</v>
      </c>
      <c r="C120" s="583" t="s">
        <v>679</v>
      </c>
      <c r="D120" s="585">
        <v>212.26500000000001</v>
      </c>
      <c r="E120" s="64"/>
      <c r="F120" s="63">
        <f t="shared" si="1"/>
        <v>0</v>
      </c>
    </row>
    <row r="121" spans="1:6" s="454" customFormat="1" ht="10.5" thickBot="1">
      <c r="A121" s="617"/>
      <c r="B121" s="417"/>
      <c r="C121" s="583"/>
      <c r="D121" s="585"/>
      <c r="E121" s="64"/>
      <c r="F121" s="63"/>
    </row>
    <row r="122" spans="1:6" s="454" customFormat="1" ht="11" thickBot="1">
      <c r="A122" s="2019" t="s">
        <v>325</v>
      </c>
      <c r="B122" s="2020"/>
      <c r="C122" s="2020"/>
      <c r="D122" s="2020"/>
      <c r="E122" s="2020"/>
      <c r="F122" s="76">
        <f>SUM(F64:F120)</f>
        <v>0</v>
      </c>
    </row>
    <row r="123" spans="1:6" s="454" customFormat="1">
      <c r="A123" s="617"/>
      <c r="B123" s="417"/>
      <c r="C123" s="583"/>
      <c r="D123" s="585"/>
      <c r="E123" s="64"/>
      <c r="F123" s="63"/>
    </row>
    <row r="124" spans="1:6" s="454" customFormat="1" ht="10.5">
      <c r="A124" s="617"/>
      <c r="B124" s="403" t="s">
        <v>924</v>
      </c>
      <c r="C124" s="583"/>
      <c r="D124" s="585"/>
      <c r="E124" s="64"/>
      <c r="F124" s="63"/>
    </row>
    <row r="125" spans="1:6" s="454" customFormat="1" ht="20">
      <c r="A125" s="617"/>
      <c r="B125" s="643" t="s">
        <v>923</v>
      </c>
      <c r="C125" s="583"/>
      <c r="D125" s="585"/>
      <c r="E125" s="64"/>
      <c r="F125" s="63"/>
    </row>
    <row r="126" spans="1:6" s="454" customFormat="1">
      <c r="A126" s="617"/>
      <c r="B126" s="417"/>
      <c r="C126" s="583"/>
      <c r="D126" s="585"/>
      <c r="E126" s="64"/>
      <c r="F126" s="63"/>
    </row>
    <row r="127" spans="1:6" s="374" customFormat="1" ht="20">
      <c r="A127" s="416" t="s">
        <v>798</v>
      </c>
      <c r="B127" s="417" t="s">
        <v>922</v>
      </c>
      <c r="C127" s="619" t="s">
        <v>513</v>
      </c>
      <c r="D127" s="1612">
        <v>150</v>
      </c>
      <c r="E127" s="74"/>
      <c r="F127" s="63">
        <f t="shared" ref="F127:F169" si="2">D127*E127</f>
        <v>0</v>
      </c>
    </row>
    <row r="128" spans="1:6" s="374" customFormat="1">
      <c r="A128" s="416"/>
      <c r="B128" s="417"/>
      <c r="C128" s="619"/>
      <c r="D128" s="75"/>
      <c r="E128" s="74"/>
      <c r="F128" s="63">
        <f t="shared" si="2"/>
        <v>0</v>
      </c>
    </row>
    <row r="129" spans="1:16" s="454" customFormat="1" ht="10.5">
      <c r="A129" s="617"/>
      <c r="B129" s="403" t="s">
        <v>921</v>
      </c>
      <c r="C129" s="583"/>
      <c r="D129" s="585"/>
      <c r="E129" s="64"/>
      <c r="F129" s="63">
        <f t="shared" si="2"/>
        <v>0</v>
      </c>
      <c r="M129" s="454">
        <v>2</v>
      </c>
      <c r="N129" s="454">
        <f>L129*M129</f>
        <v>0</v>
      </c>
      <c r="O129" s="454">
        <v>2.1</v>
      </c>
      <c r="P129" s="454">
        <f>N129*O129</f>
        <v>0</v>
      </c>
    </row>
    <row r="130" spans="1:16" s="454" customFormat="1">
      <c r="A130" s="617"/>
      <c r="B130" s="417"/>
      <c r="C130" s="583"/>
      <c r="D130" s="585"/>
      <c r="E130" s="64"/>
      <c r="F130" s="63">
        <f t="shared" si="2"/>
        <v>0</v>
      </c>
    </row>
    <row r="131" spans="1:16" s="454" customFormat="1">
      <c r="A131" s="617" t="s">
        <v>794</v>
      </c>
      <c r="B131" s="417" t="s">
        <v>920</v>
      </c>
      <c r="C131" s="583" t="s">
        <v>513</v>
      </c>
      <c r="D131" s="585">
        <v>150</v>
      </c>
      <c r="E131" s="64"/>
      <c r="F131" s="63">
        <f t="shared" si="2"/>
        <v>0</v>
      </c>
    </row>
    <row r="132" spans="1:16" s="454" customFormat="1">
      <c r="A132" s="617"/>
      <c r="B132" s="417"/>
      <c r="C132" s="583"/>
      <c r="D132" s="585"/>
      <c r="E132" s="64"/>
      <c r="F132" s="63">
        <f t="shared" si="2"/>
        <v>0</v>
      </c>
    </row>
    <row r="133" spans="1:16" s="454" customFormat="1" ht="10.5">
      <c r="A133" s="617"/>
      <c r="B133" s="403" t="s">
        <v>919</v>
      </c>
      <c r="C133" s="583"/>
      <c r="D133" s="585"/>
      <c r="E133" s="64"/>
      <c r="F133" s="63">
        <f t="shared" si="2"/>
        <v>0</v>
      </c>
    </row>
    <row r="134" spans="1:16" s="454" customFormat="1">
      <c r="A134" s="617"/>
      <c r="B134" s="417"/>
      <c r="C134" s="583"/>
      <c r="D134" s="585"/>
      <c r="E134" s="64"/>
      <c r="F134" s="63">
        <f t="shared" si="2"/>
        <v>0</v>
      </c>
    </row>
    <row r="135" spans="1:16" s="454" customFormat="1" ht="12">
      <c r="A135" s="617" t="s">
        <v>788</v>
      </c>
      <c r="B135" s="417" t="s">
        <v>918</v>
      </c>
      <c r="C135" s="583" t="s">
        <v>679</v>
      </c>
      <c r="D135" s="585">
        <v>212.26500000000001</v>
      </c>
      <c r="E135" s="64"/>
      <c r="F135" s="63">
        <f t="shared" si="2"/>
        <v>0</v>
      </c>
    </row>
    <row r="136" spans="1:16" s="454" customFormat="1">
      <c r="A136" s="617"/>
      <c r="B136" s="417"/>
      <c r="C136" s="583"/>
      <c r="D136" s="521"/>
      <c r="E136" s="64"/>
      <c r="F136" s="63">
        <f t="shared" si="2"/>
        <v>0</v>
      </c>
    </row>
    <row r="137" spans="1:16" s="454" customFormat="1" ht="12">
      <c r="A137" s="617" t="s">
        <v>786</v>
      </c>
      <c r="B137" s="417" t="s">
        <v>917</v>
      </c>
      <c r="C137" s="583" t="s">
        <v>679</v>
      </c>
      <c r="D137" s="585">
        <v>212.26500000000001</v>
      </c>
      <c r="E137" s="64"/>
      <c r="F137" s="63">
        <f t="shared" si="2"/>
        <v>0</v>
      </c>
    </row>
    <row r="138" spans="1:16" s="454" customFormat="1">
      <c r="A138" s="617"/>
      <c r="B138" s="417"/>
      <c r="C138" s="583"/>
      <c r="D138" s="585"/>
      <c r="E138" s="64"/>
      <c r="F138" s="63">
        <f t="shared" si="2"/>
        <v>0</v>
      </c>
    </row>
    <row r="139" spans="1:16" s="454" customFormat="1" ht="10.5">
      <c r="A139" s="617"/>
      <c r="B139" s="406" t="s">
        <v>916</v>
      </c>
      <c r="C139" s="583"/>
      <c r="D139" s="585"/>
      <c r="E139" s="64"/>
      <c r="F139" s="63">
        <f t="shared" si="2"/>
        <v>0</v>
      </c>
    </row>
    <row r="140" spans="1:16" s="454" customFormat="1">
      <c r="A140" s="617"/>
      <c r="B140" s="417"/>
      <c r="C140" s="583"/>
      <c r="D140" s="585"/>
      <c r="E140" s="64"/>
      <c r="F140" s="63">
        <f t="shared" si="2"/>
        <v>0</v>
      </c>
    </row>
    <row r="141" spans="1:16" s="454" customFormat="1" ht="10.5">
      <c r="A141" s="617"/>
      <c r="B141" s="403" t="s">
        <v>915</v>
      </c>
      <c r="C141" s="583"/>
      <c r="D141" s="585"/>
      <c r="E141" s="64"/>
      <c r="F141" s="63">
        <f t="shared" si="2"/>
        <v>0</v>
      </c>
    </row>
    <row r="142" spans="1:16" s="454" customFormat="1">
      <c r="A142" s="617"/>
      <c r="B142" s="417"/>
      <c r="C142" s="583"/>
      <c r="D142" s="585"/>
      <c r="E142" s="64"/>
      <c r="F142" s="63">
        <f t="shared" si="2"/>
        <v>0</v>
      </c>
    </row>
    <row r="143" spans="1:16" s="454" customFormat="1" ht="12">
      <c r="A143" s="617" t="s">
        <v>829</v>
      </c>
      <c r="B143" s="417" t="s">
        <v>914</v>
      </c>
      <c r="C143" s="583" t="s">
        <v>679</v>
      </c>
      <c r="D143" s="585">
        <v>54</v>
      </c>
      <c r="E143" s="64"/>
      <c r="F143" s="63">
        <f t="shared" si="2"/>
        <v>0</v>
      </c>
    </row>
    <row r="144" spans="1:16" s="454" customFormat="1">
      <c r="A144" s="617"/>
      <c r="B144" s="417"/>
      <c r="C144" s="583"/>
      <c r="D144" s="585"/>
      <c r="E144" s="64"/>
      <c r="F144" s="63">
        <f t="shared" si="2"/>
        <v>0</v>
      </c>
    </row>
    <row r="145" spans="1:6" s="454" customFormat="1" ht="10.5">
      <c r="A145" s="617"/>
      <c r="B145" s="403" t="s">
        <v>913</v>
      </c>
      <c r="C145" s="583"/>
      <c r="D145" s="585"/>
      <c r="E145" s="64"/>
      <c r="F145" s="63">
        <f t="shared" si="2"/>
        <v>0</v>
      </c>
    </row>
    <row r="146" spans="1:6" s="454" customFormat="1" ht="12">
      <c r="A146" s="617" t="s">
        <v>826</v>
      </c>
      <c r="B146" s="417" t="s">
        <v>912</v>
      </c>
      <c r="C146" s="583" t="s">
        <v>679</v>
      </c>
      <c r="D146" s="585">
        <v>5.94</v>
      </c>
      <c r="E146" s="64"/>
      <c r="F146" s="63">
        <f t="shared" si="2"/>
        <v>0</v>
      </c>
    </row>
    <row r="147" spans="1:6" s="454" customFormat="1">
      <c r="A147" s="617"/>
      <c r="B147" s="417"/>
      <c r="C147" s="583"/>
      <c r="D147" s="585"/>
      <c r="E147" s="64"/>
      <c r="F147" s="63">
        <f t="shared" si="2"/>
        <v>0</v>
      </c>
    </row>
    <row r="148" spans="1:6" s="454" customFormat="1" ht="10.5">
      <c r="A148" s="644"/>
      <c r="B148" s="406" t="s">
        <v>911</v>
      </c>
      <c r="C148" s="645"/>
      <c r="D148" s="646"/>
      <c r="E148" s="73"/>
      <c r="F148" s="63">
        <f t="shared" si="2"/>
        <v>0</v>
      </c>
    </row>
    <row r="149" spans="1:6" s="454" customFormat="1">
      <c r="A149" s="617"/>
      <c r="B149" s="417"/>
      <c r="C149" s="583"/>
      <c r="D149" s="585"/>
      <c r="E149" s="64"/>
      <c r="F149" s="63">
        <f t="shared" si="2"/>
        <v>0</v>
      </c>
    </row>
    <row r="150" spans="1:6" s="454" customFormat="1" ht="10.5">
      <c r="A150" s="617"/>
      <c r="B150" s="403" t="s">
        <v>910</v>
      </c>
      <c r="C150" s="583"/>
      <c r="D150" s="585"/>
      <c r="E150" s="64"/>
      <c r="F150" s="63">
        <f t="shared" si="2"/>
        <v>0</v>
      </c>
    </row>
    <row r="151" spans="1:6" s="454" customFormat="1" ht="10.5">
      <c r="A151" s="617"/>
      <c r="B151" s="403"/>
      <c r="C151" s="583"/>
      <c r="D151" s="585"/>
      <c r="E151" s="64"/>
      <c r="F151" s="63">
        <f t="shared" si="2"/>
        <v>0</v>
      </c>
    </row>
    <row r="152" spans="1:6" s="647" customFormat="1" ht="21">
      <c r="A152" s="617"/>
      <c r="B152" s="403" t="s">
        <v>909</v>
      </c>
      <c r="C152" s="583"/>
      <c r="D152" s="585"/>
      <c r="E152" s="64"/>
      <c r="F152" s="63">
        <f t="shared" si="2"/>
        <v>0</v>
      </c>
    </row>
    <row r="153" spans="1:6" s="454" customFormat="1">
      <c r="A153" s="617"/>
      <c r="B153" s="417"/>
      <c r="C153" s="583"/>
      <c r="D153" s="585"/>
      <c r="E153" s="64"/>
      <c r="F153" s="63">
        <f t="shared" si="2"/>
        <v>0</v>
      </c>
    </row>
    <row r="154" spans="1:6" s="454" customFormat="1" ht="12">
      <c r="A154" s="617" t="s">
        <v>824</v>
      </c>
      <c r="B154" s="417" t="s">
        <v>908</v>
      </c>
      <c r="C154" s="583" t="s">
        <v>679</v>
      </c>
      <c r="D154" s="585">
        <v>165</v>
      </c>
      <c r="E154" s="64"/>
      <c r="F154" s="63">
        <f t="shared" si="2"/>
        <v>0</v>
      </c>
    </row>
    <row r="155" spans="1:6" s="454" customFormat="1">
      <c r="A155" s="617"/>
      <c r="B155" s="417"/>
      <c r="C155" s="583"/>
      <c r="D155" s="585"/>
      <c r="E155" s="64"/>
      <c r="F155" s="63">
        <f t="shared" si="2"/>
        <v>0</v>
      </c>
    </row>
    <row r="156" spans="1:6" s="454" customFormat="1" ht="12">
      <c r="A156" s="617" t="s">
        <v>821</v>
      </c>
      <c r="B156" s="417" t="s">
        <v>907</v>
      </c>
      <c r="C156" s="583" t="s">
        <v>679</v>
      </c>
      <c r="D156" s="585">
        <v>1178.0707500000001</v>
      </c>
      <c r="E156" s="64"/>
      <c r="F156" s="63">
        <f t="shared" si="2"/>
        <v>0</v>
      </c>
    </row>
    <row r="157" spans="1:6" s="454" customFormat="1">
      <c r="A157" s="617"/>
      <c r="B157" s="417"/>
      <c r="C157" s="583"/>
      <c r="D157" s="585"/>
      <c r="E157" s="64"/>
      <c r="F157" s="63">
        <f t="shared" si="2"/>
        <v>0</v>
      </c>
    </row>
    <row r="158" spans="1:6" s="648" customFormat="1" ht="10.5">
      <c r="A158" s="617"/>
      <c r="B158" s="403" t="s">
        <v>906</v>
      </c>
      <c r="C158" s="583"/>
      <c r="D158" s="585"/>
      <c r="E158" s="64"/>
      <c r="F158" s="63">
        <f t="shared" si="2"/>
        <v>0</v>
      </c>
    </row>
    <row r="159" spans="1:6" s="648" customFormat="1" ht="10.5">
      <c r="A159" s="617"/>
      <c r="B159" s="417"/>
      <c r="C159" s="583"/>
      <c r="D159" s="585"/>
      <c r="E159" s="64"/>
      <c r="F159" s="63">
        <f t="shared" si="2"/>
        <v>0</v>
      </c>
    </row>
    <row r="160" spans="1:6" s="648" customFormat="1" ht="10.5">
      <c r="A160" s="617"/>
      <c r="B160" s="403" t="s">
        <v>905</v>
      </c>
      <c r="C160" s="583"/>
      <c r="D160" s="585"/>
      <c r="E160" s="64"/>
      <c r="F160" s="63">
        <f t="shared" si="2"/>
        <v>0</v>
      </c>
    </row>
    <row r="161" spans="1:6" s="454" customFormat="1">
      <c r="A161" s="617"/>
      <c r="B161" s="417"/>
      <c r="C161" s="583"/>
      <c r="D161" s="585"/>
      <c r="E161" s="64"/>
      <c r="F161" s="63">
        <f t="shared" si="2"/>
        <v>0</v>
      </c>
    </row>
    <row r="162" spans="1:6" s="454" customFormat="1">
      <c r="A162" s="617" t="s">
        <v>819</v>
      </c>
      <c r="B162" s="417" t="s">
        <v>904</v>
      </c>
      <c r="C162" s="583" t="s">
        <v>513</v>
      </c>
      <c r="D162" s="585">
        <v>30.4</v>
      </c>
      <c r="E162" s="64"/>
      <c r="F162" s="63">
        <f t="shared" si="2"/>
        <v>0</v>
      </c>
    </row>
    <row r="163" spans="1:6" s="454" customFormat="1">
      <c r="A163" s="617"/>
      <c r="B163" s="417"/>
      <c r="C163" s="583"/>
      <c r="D163" s="585"/>
      <c r="E163" s="64"/>
      <c r="F163" s="63">
        <f t="shared" si="2"/>
        <v>0</v>
      </c>
    </row>
    <row r="164" spans="1:6" s="454" customFormat="1">
      <c r="A164" s="617" t="s">
        <v>817</v>
      </c>
      <c r="B164" s="417" t="s">
        <v>903</v>
      </c>
      <c r="C164" s="583" t="s">
        <v>513</v>
      </c>
      <c r="D164" s="585">
        <v>30.4</v>
      </c>
      <c r="E164" s="64"/>
      <c r="F164" s="63">
        <f t="shared" si="2"/>
        <v>0</v>
      </c>
    </row>
    <row r="165" spans="1:6" s="454" customFormat="1" ht="10.5">
      <c r="A165" s="617"/>
      <c r="B165" s="403" t="s">
        <v>902</v>
      </c>
      <c r="C165" s="403"/>
      <c r="D165" s="403"/>
      <c r="E165" s="71"/>
      <c r="F165" s="63">
        <f t="shared" si="2"/>
        <v>0</v>
      </c>
    </row>
    <row r="166" spans="1:6" s="454" customFormat="1" ht="10.5">
      <c r="A166" s="617"/>
      <c r="B166" s="403"/>
      <c r="C166" s="403"/>
      <c r="D166" s="403"/>
      <c r="E166" s="71"/>
      <c r="F166" s="63">
        <f t="shared" si="2"/>
        <v>0</v>
      </c>
    </row>
    <row r="167" spans="1:6" s="454" customFormat="1" ht="20">
      <c r="A167" s="617" t="s">
        <v>844</v>
      </c>
      <c r="B167" s="417" t="s">
        <v>901</v>
      </c>
      <c r="C167" s="583" t="s">
        <v>679</v>
      </c>
      <c r="D167" s="585">
        <v>18.239999999999998</v>
      </c>
      <c r="E167" s="64"/>
      <c r="F167" s="63">
        <f t="shared" si="2"/>
        <v>0</v>
      </c>
    </row>
    <row r="168" spans="1:6" s="454" customFormat="1">
      <c r="A168" s="617"/>
      <c r="B168" s="417"/>
      <c r="C168" s="583"/>
      <c r="D168" s="585"/>
      <c r="E168" s="64"/>
      <c r="F168" s="63">
        <f t="shared" si="2"/>
        <v>0</v>
      </c>
    </row>
    <row r="169" spans="1:6" s="454" customFormat="1" ht="20">
      <c r="A169" s="617" t="s">
        <v>814</v>
      </c>
      <c r="B169" s="417" t="s">
        <v>900</v>
      </c>
      <c r="C169" s="583" t="s">
        <v>679</v>
      </c>
      <c r="D169" s="585">
        <v>18</v>
      </c>
      <c r="E169" s="64"/>
      <c r="F169" s="63">
        <f t="shared" si="2"/>
        <v>0</v>
      </c>
    </row>
    <row r="170" spans="1:6" s="454" customFormat="1" ht="10.5" thickBot="1">
      <c r="A170" s="617"/>
      <c r="B170" s="417"/>
      <c r="C170" s="583"/>
      <c r="D170" s="585"/>
      <c r="E170" s="64"/>
      <c r="F170" s="63"/>
    </row>
    <row r="171" spans="1:6" s="454" customFormat="1" ht="11" thickBot="1">
      <c r="A171" s="2019" t="s">
        <v>325</v>
      </c>
      <c r="B171" s="2020"/>
      <c r="C171" s="2020"/>
      <c r="D171" s="2020"/>
      <c r="E171" s="2020"/>
      <c r="F171" s="637">
        <f>SUM(F125:F169)</f>
        <v>0</v>
      </c>
    </row>
    <row r="172" spans="1:6" s="454" customFormat="1">
      <c r="A172" s="617"/>
      <c r="B172" s="417"/>
      <c r="C172" s="583"/>
      <c r="D172" s="585"/>
      <c r="E172" s="64"/>
      <c r="F172" s="63"/>
    </row>
    <row r="173" spans="1:6" s="454" customFormat="1" ht="10.5">
      <c r="A173" s="644"/>
      <c r="B173" s="403" t="s">
        <v>899</v>
      </c>
      <c r="C173" s="583"/>
      <c r="D173" s="585"/>
      <c r="E173" s="64"/>
      <c r="F173" s="63"/>
    </row>
    <row r="174" spans="1:6" s="454" customFormat="1">
      <c r="A174" s="617"/>
      <c r="B174" s="417"/>
      <c r="C174" s="583"/>
      <c r="D174" s="585"/>
      <c r="E174" s="64"/>
      <c r="F174" s="63"/>
    </row>
    <row r="175" spans="1:6" s="454" customFormat="1" ht="10.5">
      <c r="A175" s="644"/>
      <c r="B175" s="403" t="s">
        <v>898</v>
      </c>
      <c r="C175" s="583"/>
      <c r="D175" s="585"/>
      <c r="E175" s="64"/>
      <c r="F175" s="63"/>
    </row>
    <row r="176" spans="1:6" s="454" customFormat="1">
      <c r="A176" s="617"/>
      <c r="B176" s="417"/>
      <c r="C176" s="583"/>
      <c r="D176" s="649"/>
      <c r="E176" s="70"/>
      <c r="F176" s="69"/>
    </row>
    <row r="177" spans="1:6" s="454" customFormat="1">
      <c r="A177" s="617" t="s">
        <v>798</v>
      </c>
      <c r="B177" s="425" t="s">
        <v>897</v>
      </c>
      <c r="C177" s="68" t="s">
        <v>513</v>
      </c>
      <c r="D177" s="650">
        <v>110</v>
      </c>
      <c r="E177" s="67"/>
      <c r="F177" s="63">
        <f t="shared" ref="F177:F213" si="3">D177*E177</f>
        <v>0</v>
      </c>
    </row>
    <row r="178" spans="1:6" s="454" customFormat="1">
      <c r="A178" s="651"/>
      <c r="B178" s="425"/>
      <c r="C178" s="68"/>
      <c r="D178" s="650"/>
      <c r="E178" s="67"/>
      <c r="F178" s="63">
        <f t="shared" si="3"/>
        <v>0</v>
      </c>
    </row>
    <row r="179" spans="1:6" s="454" customFormat="1">
      <c r="A179" s="617" t="s">
        <v>794</v>
      </c>
      <c r="B179" s="425" t="s">
        <v>896</v>
      </c>
      <c r="C179" s="68" t="s">
        <v>513</v>
      </c>
      <c r="D179" s="650">
        <v>66</v>
      </c>
      <c r="E179" s="67"/>
      <c r="F179" s="63">
        <f t="shared" si="3"/>
        <v>0</v>
      </c>
    </row>
    <row r="180" spans="1:6" s="454" customFormat="1">
      <c r="A180" s="617"/>
      <c r="B180" s="425"/>
      <c r="C180" s="583"/>
      <c r="D180" s="585"/>
      <c r="E180" s="64"/>
      <c r="F180" s="63">
        <f t="shared" si="3"/>
        <v>0</v>
      </c>
    </row>
    <row r="181" spans="1:6" s="335" customFormat="1">
      <c r="A181" s="617" t="s">
        <v>788</v>
      </c>
      <c r="B181" s="425" t="s">
        <v>895</v>
      </c>
      <c r="C181" s="68" t="s">
        <v>513</v>
      </c>
      <c r="D181" s="650">
        <v>50</v>
      </c>
      <c r="E181" s="67"/>
      <c r="F181" s="63">
        <f t="shared" si="3"/>
        <v>0</v>
      </c>
    </row>
    <row r="182" spans="1:6" s="335" customFormat="1">
      <c r="A182" s="617"/>
      <c r="B182" s="425"/>
      <c r="C182" s="583"/>
      <c r="D182" s="585"/>
      <c r="E182" s="64"/>
      <c r="F182" s="63">
        <f t="shared" si="3"/>
        <v>0</v>
      </c>
    </row>
    <row r="183" spans="1:6" s="335" customFormat="1">
      <c r="A183" s="617" t="s">
        <v>786</v>
      </c>
      <c r="B183" s="425" t="s">
        <v>894</v>
      </c>
      <c r="C183" s="68" t="s">
        <v>513</v>
      </c>
      <c r="D183" s="650">
        <v>50</v>
      </c>
      <c r="E183" s="67"/>
      <c r="F183" s="63">
        <f t="shared" si="3"/>
        <v>0</v>
      </c>
    </row>
    <row r="184" spans="1:6" s="454" customFormat="1">
      <c r="A184" s="617"/>
      <c r="B184" s="425"/>
      <c r="C184" s="583"/>
      <c r="D184" s="585"/>
      <c r="E184" s="64"/>
      <c r="F184" s="63">
        <f t="shared" si="3"/>
        <v>0</v>
      </c>
    </row>
    <row r="185" spans="1:6" s="335" customFormat="1">
      <c r="A185" s="617" t="s">
        <v>829</v>
      </c>
      <c r="B185" s="425" t="s">
        <v>893</v>
      </c>
      <c r="C185" s="583" t="s">
        <v>513</v>
      </c>
      <c r="D185" s="650">
        <v>15</v>
      </c>
      <c r="E185" s="67"/>
      <c r="F185" s="63">
        <f t="shared" si="3"/>
        <v>0</v>
      </c>
    </row>
    <row r="186" spans="1:6" s="454" customFormat="1">
      <c r="A186" s="617"/>
      <c r="B186" s="425"/>
      <c r="C186" s="583"/>
      <c r="D186" s="650"/>
      <c r="E186" s="67"/>
      <c r="F186" s="63">
        <f t="shared" si="3"/>
        <v>0</v>
      </c>
    </row>
    <row r="187" spans="1:6" s="335" customFormat="1" ht="20">
      <c r="A187" s="617" t="s">
        <v>826</v>
      </c>
      <c r="B187" s="425" t="s">
        <v>892</v>
      </c>
      <c r="C187" s="583" t="s">
        <v>513</v>
      </c>
      <c r="D187" s="650">
        <v>150</v>
      </c>
      <c r="E187" s="67"/>
      <c r="F187" s="63">
        <f t="shared" si="3"/>
        <v>0</v>
      </c>
    </row>
    <row r="188" spans="1:6" s="454" customFormat="1">
      <c r="A188" s="617"/>
      <c r="B188" s="425"/>
      <c r="C188" s="583"/>
      <c r="D188" s="650"/>
      <c r="E188" s="67"/>
      <c r="F188" s="63">
        <f t="shared" si="3"/>
        <v>0</v>
      </c>
    </row>
    <row r="189" spans="1:6" s="454" customFormat="1">
      <c r="A189" s="617" t="s">
        <v>824</v>
      </c>
      <c r="B189" s="425" t="s">
        <v>891</v>
      </c>
      <c r="C189" s="583" t="s">
        <v>513</v>
      </c>
      <c r="D189" s="650">
        <v>260</v>
      </c>
      <c r="E189" s="67"/>
      <c r="F189" s="63">
        <f t="shared" si="3"/>
        <v>0</v>
      </c>
    </row>
    <row r="190" spans="1:6" s="454" customFormat="1">
      <c r="A190" s="617"/>
      <c r="B190" s="425"/>
      <c r="C190" s="583"/>
      <c r="D190" s="650"/>
      <c r="E190" s="67"/>
      <c r="F190" s="63">
        <f t="shared" si="3"/>
        <v>0</v>
      </c>
    </row>
    <row r="191" spans="1:6" s="335" customFormat="1">
      <c r="A191" s="624" t="s">
        <v>821</v>
      </c>
      <c r="B191" s="425" t="s">
        <v>890</v>
      </c>
      <c r="C191" s="652" t="s">
        <v>513</v>
      </c>
      <c r="D191" s="627">
        <v>66</v>
      </c>
      <c r="E191" s="67"/>
      <c r="F191" s="63">
        <f t="shared" si="3"/>
        <v>0</v>
      </c>
    </row>
    <row r="192" spans="1:6" s="335" customFormat="1">
      <c r="A192" s="624"/>
      <c r="B192" s="653"/>
      <c r="C192" s="631"/>
      <c r="D192" s="652"/>
      <c r="E192" s="67"/>
      <c r="F192" s="63">
        <f t="shared" si="3"/>
        <v>0</v>
      </c>
    </row>
    <row r="193" spans="1:6" s="454" customFormat="1">
      <c r="A193" s="617" t="s">
        <v>819</v>
      </c>
      <c r="B193" s="425" t="s">
        <v>889</v>
      </c>
      <c r="C193" s="583" t="s">
        <v>337</v>
      </c>
      <c r="D193" s="650">
        <v>100</v>
      </c>
      <c r="E193" s="67"/>
      <c r="F193" s="63">
        <f t="shared" si="3"/>
        <v>0</v>
      </c>
    </row>
    <row r="194" spans="1:6" s="454" customFormat="1">
      <c r="A194" s="617"/>
      <c r="B194" s="425"/>
      <c r="C194" s="583"/>
      <c r="D194" s="650"/>
      <c r="E194" s="67"/>
      <c r="F194" s="63">
        <f t="shared" si="3"/>
        <v>0</v>
      </c>
    </row>
    <row r="195" spans="1:6" s="454" customFormat="1" ht="20">
      <c r="A195" s="617" t="s">
        <v>817</v>
      </c>
      <c r="B195" s="425" t="s">
        <v>888</v>
      </c>
      <c r="C195" s="583"/>
      <c r="D195" s="650">
        <v>100</v>
      </c>
      <c r="E195" s="67"/>
      <c r="F195" s="63">
        <f t="shared" si="3"/>
        <v>0</v>
      </c>
    </row>
    <row r="196" spans="1:6" s="454" customFormat="1">
      <c r="A196" s="617"/>
      <c r="B196" s="425"/>
      <c r="C196" s="583"/>
      <c r="D196" s="650"/>
      <c r="E196" s="67"/>
      <c r="F196" s="63">
        <f t="shared" si="3"/>
        <v>0</v>
      </c>
    </row>
    <row r="197" spans="1:6" s="335" customFormat="1" ht="10.5">
      <c r="A197" s="624"/>
      <c r="B197" s="654" t="s">
        <v>887</v>
      </c>
      <c r="C197" s="626"/>
      <c r="D197" s="655"/>
      <c r="E197" s="67"/>
      <c r="F197" s="63">
        <f t="shared" si="3"/>
        <v>0</v>
      </c>
    </row>
    <row r="198" spans="1:6" s="335" customFormat="1" ht="10.5">
      <c r="A198" s="624"/>
      <c r="B198" s="654"/>
      <c r="C198" s="626"/>
      <c r="D198" s="655"/>
      <c r="E198" s="67"/>
      <c r="F198" s="63">
        <f t="shared" si="3"/>
        <v>0</v>
      </c>
    </row>
    <row r="199" spans="1:6" s="335" customFormat="1" ht="12">
      <c r="A199" s="624" t="s">
        <v>844</v>
      </c>
      <c r="B199" s="425" t="s">
        <v>886</v>
      </c>
      <c r="C199" s="626" t="s">
        <v>679</v>
      </c>
      <c r="D199" s="626">
        <v>212.26500000000001</v>
      </c>
      <c r="E199" s="67"/>
      <c r="F199" s="63">
        <f t="shared" si="3"/>
        <v>0</v>
      </c>
    </row>
    <row r="200" spans="1:6" s="335" customFormat="1">
      <c r="A200" s="624"/>
      <c r="B200" s="631"/>
      <c r="C200" s="626"/>
      <c r="D200" s="626"/>
      <c r="E200" s="67"/>
      <c r="F200" s="63">
        <f t="shared" si="3"/>
        <v>0</v>
      </c>
    </row>
    <row r="201" spans="1:6" s="335" customFormat="1">
      <c r="A201" s="624" t="s">
        <v>814</v>
      </c>
      <c r="B201" s="425" t="s">
        <v>885</v>
      </c>
      <c r="C201" s="626" t="s">
        <v>513</v>
      </c>
      <c r="D201" s="626">
        <v>25.65</v>
      </c>
      <c r="E201" s="67"/>
      <c r="F201" s="63">
        <f t="shared" si="3"/>
        <v>0</v>
      </c>
    </row>
    <row r="202" spans="1:6" s="335" customFormat="1" ht="10.5">
      <c r="A202" s="628"/>
      <c r="B202" s="656"/>
      <c r="C202" s="626"/>
      <c r="D202" s="626"/>
      <c r="E202" s="67"/>
      <c r="F202" s="63">
        <f t="shared" si="3"/>
        <v>0</v>
      </c>
    </row>
    <row r="203" spans="1:6" s="335" customFormat="1" ht="10.5">
      <c r="A203" s="628" t="s">
        <v>726</v>
      </c>
      <c r="B203" s="630" t="s">
        <v>884</v>
      </c>
      <c r="C203" s="626"/>
      <c r="D203" s="627"/>
      <c r="E203" s="67"/>
      <c r="F203" s="63">
        <f t="shared" si="3"/>
        <v>0</v>
      </c>
    </row>
    <row r="204" spans="1:6" s="335" customFormat="1" ht="10.5">
      <c r="A204" s="628"/>
      <c r="B204" s="630"/>
      <c r="C204" s="626"/>
      <c r="D204" s="627"/>
      <c r="E204" s="67"/>
      <c r="F204" s="63">
        <f t="shared" si="3"/>
        <v>0</v>
      </c>
    </row>
    <row r="205" spans="1:6" s="335" customFormat="1">
      <c r="A205" s="657" t="s">
        <v>812</v>
      </c>
      <c r="B205" s="658" t="s">
        <v>883</v>
      </c>
      <c r="C205" s="652" t="s">
        <v>337</v>
      </c>
      <c r="D205" s="627">
        <v>22</v>
      </c>
      <c r="E205" s="67"/>
      <c r="F205" s="63">
        <f t="shared" si="3"/>
        <v>0</v>
      </c>
    </row>
    <row r="206" spans="1:6" s="335" customFormat="1">
      <c r="A206" s="657"/>
      <c r="B206" s="658"/>
      <c r="C206" s="652"/>
      <c r="D206" s="627"/>
      <c r="E206" s="67"/>
      <c r="F206" s="63">
        <f t="shared" si="3"/>
        <v>0</v>
      </c>
    </row>
    <row r="207" spans="1:6" s="335" customFormat="1" ht="20">
      <c r="A207" s="657" t="s">
        <v>810</v>
      </c>
      <c r="B207" s="658" t="s">
        <v>882</v>
      </c>
      <c r="C207" s="652" t="s">
        <v>337</v>
      </c>
      <c r="D207" s="627">
        <v>5</v>
      </c>
      <c r="E207" s="67"/>
      <c r="F207" s="63">
        <f t="shared" si="3"/>
        <v>0</v>
      </c>
    </row>
    <row r="208" spans="1:6" s="335" customFormat="1">
      <c r="A208" s="657"/>
      <c r="B208" s="658"/>
      <c r="C208" s="652"/>
      <c r="D208" s="627"/>
      <c r="E208" s="67"/>
      <c r="F208" s="63">
        <f t="shared" si="3"/>
        <v>0</v>
      </c>
    </row>
    <row r="209" spans="1:6" s="335" customFormat="1" ht="20">
      <c r="A209" s="657" t="s">
        <v>809</v>
      </c>
      <c r="B209" s="658" t="s">
        <v>881</v>
      </c>
      <c r="C209" s="652" t="s">
        <v>337</v>
      </c>
      <c r="D209" s="627">
        <v>5</v>
      </c>
      <c r="E209" s="67"/>
      <c r="F209" s="63">
        <f t="shared" si="3"/>
        <v>0</v>
      </c>
    </row>
    <row r="210" spans="1:6" s="335" customFormat="1">
      <c r="A210" s="657"/>
      <c r="B210" s="658"/>
      <c r="C210" s="652"/>
      <c r="D210" s="627"/>
      <c r="E210" s="67"/>
      <c r="F210" s="63">
        <f t="shared" si="3"/>
        <v>0</v>
      </c>
    </row>
    <row r="211" spans="1:6" s="335" customFormat="1" ht="10.5">
      <c r="A211" s="617"/>
      <c r="B211" s="630" t="s">
        <v>880</v>
      </c>
      <c r="C211" s="583"/>
      <c r="D211" s="585"/>
      <c r="E211" s="64"/>
      <c r="F211" s="63">
        <f t="shared" si="3"/>
        <v>0</v>
      </c>
    </row>
    <row r="212" spans="1:6" s="335" customFormat="1">
      <c r="A212" s="617"/>
      <c r="B212" s="392"/>
      <c r="C212" s="583"/>
      <c r="D212" s="585"/>
      <c r="E212" s="64"/>
      <c r="F212" s="63">
        <f t="shared" si="3"/>
        <v>0</v>
      </c>
    </row>
    <row r="213" spans="1:6" s="335" customFormat="1" ht="80">
      <c r="A213" s="617" t="s">
        <v>879</v>
      </c>
      <c r="B213" s="425" t="s">
        <v>878</v>
      </c>
      <c r="C213" s="583" t="s">
        <v>337</v>
      </c>
      <c r="D213" s="585">
        <v>8</v>
      </c>
      <c r="E213" s="64"/>
      <c r="F213" s="63">
        <f t="shared" si="3"/>
        <v>0</v>
      </c>
    </row>
    <row r="214" spans="1:6" s="335" customFormat="1" ht="10.5" thickBot="1">
      <c r="A214" s="617"/>
      <c r="B214" s="425"/>
      <c r="C214" s="583"/>
      <c r="D214" s="659"/>
      <c r="E214" s="66"/>
      <c r="F214" s="63"/>
    </row>
    <row r="215" spans="1:6" s="454" customFormat="1" ht="11" thickBot="1">
      <c r="A215" s="2019" t="s">
        <v>325</v>
      </c>
      <c r="B215" s="2020"/>
      <c r="C215" s="2020"/>
      <c r="D215" s="2020"/>
      <c r="E215" s="2020"/>
      <c r="F215" s="76">
        <f>SUM(F176:F213)</f>
        <v>0</v>
      </c>
    </row>
    <row r="216" spans="1:6" s="454" customFormat="1">
      <c r="A216" s="617"/>
      <c r="B216" s="417"/>
      <c r="C216" s="583"/>
      <c r="D216" s="585"/>
      <c r="E216" s="64"/>
      <c r="F216" s="63"/>
    </row>
    <row r="217" spans="1:6" s="335" customFormat="1">
      <c r="A217" s="617"/>
      <c r="B217" s="425"/>
      <c r="C217" s="583"/>
      <c r="D217" s="659"/>
      <c r="E217" s="66"/>
      <c r="F217" s="63"/>
    </row>
    <row r="218" spans="1:6" s="335" customFormat="1" ht="30">
      <c r="A218" s="617"/>
      <c r="B218" s="660" t="s">
        <v>877</v>
      </c>
      <c r="C218" s="583"/>
      <c r="D218" s="659"/>
      <c r="E218" s="66"/>
      <c r="F218" s="63"/>
    </row>
    <row r="219" spans="1:6" s="335" customFormat="1">
      <c r="A219" s="617"/>
      <c r="B219" s="425"/>
      <c r="C219" s="583"/>
      <c r="D219" s="659"/>
      <c r="E219" s="66"/>
      <c r="F219" s="63"/>
    </row>
    <row r="220" spans="1:6" s="335" customFormat="1">
      <c r="A220" s="617" t="s">
        <v>798</v>
      </c>
      <c r="B220" s="659" t="s">
        <v>876</v>
      </c>
      <c r="C220" s="583" t="s">
        <v>337</v>
      </c>
      <c r="D220" s="585">
        <v>16</v>
      </c>
      <c r="E220" s="64"/>
      <c r="F220" s="63">
        <f t="shared" ref="F220:F262" si="4">D220*E220</f>
        <v>0</v>
      </c>
    </row>
    <row r="221" spans="1:6" s="335" customFormat="1">
      <c r="A221" s="617"/>
      <c r="B221" s="425"/>
      <c r="C221" s="583"/>
      <c r="D221" s="585"/>
      <c r="E221" s="64"/>
      <c r="F221" s="63">
        <f t="shared" si="4"/>
        <v>0</v>
      </c>
    </row>
    <row r="222" spans="1:6" s="335" customFormat="1">
      <c r="A222" s="617" t="s">
        <v>794</v>
      </c>
      <c r="B222" s="659" t="s">
        <v>875</v>
      </c>
      <c r="C222" s="583" t="s">
        <v>337</v>
      </c>
      <c r="D222" s="585">
        <v>8</v>
      </c>
      <c r="E222" s="64"/>
      <c r="F222" s="63">
        <f t="shared" si="4"/>
        <v>0</v>
      </c>
    </row>
    <row r="223" spans="1:6" s="335" customFormat="1">
      <c r="A223" s="617"/>
      <c r="B223" s="659"/>
      <c r="C223" s="583"/>
      <c r="D223" s="585"/>
      <c r="E223" s="64"/>
      <c r="F223" s="63">
        <f t="shared" si="4"/>
        <v>0</v>
      </c>
    </row>
    <row r="224" spans="1:6" s="335" customFormat="1">
      <c r="A224" s="617" t="s">
        <v>788</v>
      </c>
      <c r="B224" s="659" t="s">
        <v>874</v>
      </c>
      <c r="C224" s="583" t="s">
        <v>337</v>
      </c>
      <c r="D224" s="585">
        <v>8</v>
      </c>
      <c r="E224" s="64"/>
      <c r="F224" s="63">
        <f t="shared" si="4"/>
        <v>0</v>
      </c>
    </row>
    <row r="225" spans="1:6" s="335" customFormat="1">
      <c r="A225" s="617"/>
      <c r="B225" s="659"/>
      <c r="C225" s="583"/>
      <c r="D225" s="585"/>
      <c r="E225" s="64"/>
      <c r="F225" s="63">
        <f t="shared" si="4"/>
        <v>0</v>
      </c>
    </row>
    <row r="226" spans="1:6" s="454" customFormat="1" ht="10.5">
      <c r="A226" s="644"/>
      <c r="B226" s="403" t="s">
        <v>873</v>
      </c>
      <c r="C226" s="583"/>
      <c r="D226" s="585"/>
      <c r="E226" s="64"/>
      <c r="F226" s="63">
        <f t="shared" si="4"/>
        <v>0</v>
      </c>
    </row>
    <row r="227" spans="1:6" s="454" customFormat="1">
      <c r="A227" s="617"/>
      <c r="B227" s="417"/>
      <c r="C227" s="583"/>
      <c r="D227" s="585"/>
      <c r="E227" s="64"/>
      <c r="F227" s="63">
        <f t="shared" si="4"/>
        <v>0</v>
      </c>
    </row>
    <row r="228" spans="1:6" s="454" customFormat="1" ht="40">
      <c r="A228" s="617"/>
      <c r="B228" s="661" t="s">
        <v>872</v>
      </c>
      <c r="C228" s="583"/>
      <c r="D228" s="585"/>
      <c r="E228" s="64"/>
      <c r="F228" s="63">
        <f t="shared" si="4"/>
        <v>0</v>
      </c>
    </row>
    <row r="229" spans="1:6" s="454" customFormat="1" ht="10.5">
      <c r="A229" s="617"/>
      <c r="B229" s="403"/>
      <c r="C229" s="583"/>
      <c r="D229" s="585"/>
      <c r="E229" s="64"/>
      <c r="F229" s="63">
        <f t="shared" si="4"/>
        <v>0</v>
      </c>
    </row>
    <row r="230" spans="1:6" s="454" customFormat="1" ht="12">
      <c r="A230" s="617" t="s">
        <v>786</v>
      </c>
      <c r="B230" s="417" t="s">
        <v>871</v>
      </c>
      <c r="C230" s="583" t="s">
        <v>679</v>
      </c>
      <c r="D230" s="585">
        <v>216</v>
      </c>
      <c r="E230" s="64"/>
      <c r="F230" s="63">
        <f t="shared" si="4"/>
        <v>0</v>
      </c>
    </row>
    <row r="231" spans="1:6" s="454" customFormat="1" ht="10.5">
      <c r="A231" s="617"/>
      <c r="B231" s="403"/>
      <c r="C231" s="583"/>
      <c r="D231" s="585"/>
      <c r="E231" s="64"/>
      <c r="F231" s="63">
        <f t="shared" si="4"/>
        <v>0</v>
      </c>
    </row>
    <row r="232" spans="1:6" s="454" customFormat="1">
      <c r="A232" s="617" t="s">
        <v>829</v>
      </c>
      <c r="B232" s="417" t="s">
        <v>870</v>
      </c>
      <c r="C232" s="583" t="s">
        <v>513</v>
      </c>
      <c r="D232" s="585">
        <v>63</v>
      </c>
      <c r="E232" s="64"/>
      <c r="F232" s="63">
        <f t="shared" si="4"/>
        <v>0</v>
      </c>
    </row>
    <row r="233" spans="1:6" s="454" customFormat="1">
      <c r="A233" s="617"/>
      <c r="B233" s="417"/>
      <c r="C233" s="583"/>
      <c r="D233" s="585"/>
      <c r="E233" s="64"/>
      <c r="F233" s="63">
        <f t="shared" si="4"/>
        <v>0</v>
      </c>
    </row>
    <row r="234" spans="1:6" s="454" customFormat="1" ht="31.5">
      <c r="A234" s="617"/>
      <c r="B234" s="403" t="s">
        <v>869</v>
      </c>
      <c r="C234" s="583"/>
      <c r="D234" s="585"/>
      <c r="E234" s="64"/>
      <c r="F234" s="63">
        <f t="shared" si="4"/>
        <v>0</v>
      </c>
    </row>
    <row r="235" spans="1:6" s="454" customFormat="1" ht="10.5">
      <c r="A235" s="617"/>
      <c r="B235" s="403"/>
      <c r="C235" s="583"/>
      <c r="D235" s="585"/>
      <c r="E235" s="64"/>
      <c r="F235" s="63">
        <f t="shared" si="4"/>
        <v>0</v>
      </c>
    </row>
    <row r="236" spans="1:6" s="454" customFormat="1" ht="12">
      <c r="A236" s="617" t="s">
        <v>826</v>
      </c>
      <c r="B236" s="417" t="s">
        <v>868</v>
      </c>
      <c r="C236" s="583" t="s">
        <v>679</v>
      </c>
      <c r="D236" s="623">
        <v>424.53000000000003</v>
      </c>
      <c r="E236" s="64"/>
      <c r="F236" s="63">
        <f t="shared" si="4"/>
        <v>0</v>
      </c>
    </row>
    <row r="237" spans="1:6" s="454" customFormat="1">
      <c r="A237" s="617"/>
      <c r="B237" s="417"/>
      <c r="C237" s="583"/>
      <c r="D237" s="585"/>
      <c r="E237" s="64"/>
      <c r="F237" s="63">
        <f t="shared" si="4"/>
        <v>0</v>
      </c>
    </row>
    <row r="238" spans="1:6" s="454" customFormat="1" ht="20">
      <c r="A238" s="617" t="s">
        <v>824</v>
      </c>
      <c r="B238" s="417" t="s">
        <v>867</v>
      </c>
      <c r="C238" s="583" t="s">
        <v>679</v>
      </c>
      <c r="D238" s="585">
        <v>90</v>
      </c>
      <c r="E238" s="64"/>
      <c r="F238" s="63">
        <f t="shared" si="4"/>
        <v>0</v>
      </c>
    </row>
    <row r="239" spans="1:6" s="454" customFormat="1">
      <c r="A239" s="617"/>
      <c r="B239" s="417"/>
      <c r="C239" s="583"/>
      <c r="D239" s="585"/>
      <c r="E239" s="64"/>
      <c r="F239" s="63">
        <f t="shared" si="4"/>
        <v>0</v>
      </c>
    </row>
    <row r="240" spans="1:6" s="454" customFormat="1" ht="10.5">
      <c r="A240" s="644"/>
      <c r="B240" s="403" t="s">
        <v>866</v>
      </c>
      <c r="C240" s="583"/>
      <c r="D240" s="585"/>
      <c r="E240" s="64"/>
      <c r="F240" s="63">
        <f t="shared" si="4"/>
        <v>0</v>
      </c>
    </row>
    <row r="241" spans="1:6" s="454" customFormat="1">
      <c r="A241" s="617"/>
      <c r="B241" s="417"/>
      <c r="C241" s="583"/>
      <c r="D241" s="585"/>
      <c r="E241" s="64"/>
      <c r="F241" s="63">
        <f t="shared" si="4"/>
        <v>0</v>
      </c>
    </row>
    <row r="242" spans="1:6" s="454" customFormat="1" ht="21">
      <c r="A242" s="617"/>
      <c r="B242" s="403" t="s">
        <v>865</v>
      </c>
      <c r="C242" s="583"/>
      <c r="D242" s="585"/>
      <c r="E242" s="64"/>
      <c r="F242" s="63">
        <f t="shared" si="4"/>
        <v>0</v>
      </c>
    </row>
    <row r="243" spans="1:6" s="454" customFormat="1" ht="10.5">
      <c r="A243" s="617"/>
      <c r="B243" s="403"/>
      <c r="C243" s="583"/>
      <c r="D243" s="585"/>
      <c r="E243" s="64"/>
      <c r="F243" s="63">
        <f t="shared" si="4"/>
        <v>0</v>
      </c>
    </row>
    <row r="244" spans="1:6" s="454" customFormat="1">
      <c r="A244" s="617" t="s">
        <v>821</v>
      </c>
      <c r="B244" s="417" t="s">
        <v>864</v>
      </c>
      <c r="C244" s="583" t="s">
        <v>862</v>
      </c>
      <c r="D244" s="585">
        <v>1</v>
      </c>
      <c r="E244" s="64"/>
      <c r="F244" s="63">
        <f t="shared" si="4"/>
        <v>0</v>
      </c>
    </row>
    <row r="245" spans="1:6" s="454" customFormat="1">
      <c r="A245" s="617"/>
      <c r="B245" s="417"/>
      <c r="C245" s="583"/>
      <c r="D245" s="585"/>
      <c r="E245" s="64"/>
      <c r="F245" s="63">
        <f t="shared" si="4"/>
        <v>0</v>
      </c>
    </row>
    <row r="246" spans="1:6" s="454" customFormat="1" ht="42">
      <c r="A246" s="617"/>
      <c r="B246" s="403" t="s">
        <v>863</v>
      </c>
      <c r="C246" s="583"/>
      <c r="D246" s="585"/>
      <c r="E246" s="64"/>
      <c r="F246" s="63">
        <f t="shared" si="4"/>
        <v>0</v>
      </c>
    </row>
    <row r="247" spans="1:6" s="454" customFormat="1">
      <c r="A247" s="617"/>
      <c r="B247" s="417"/>
      <c r="C247" s="583"/>
      <c r="D247" s="585"/>
      <c r="E247" s="64"/>
      <c r="F247" s="63">
        <f t="shared" si="4"/>
        <v>0</v>
      </c>
    </row>
    <row r="248" spans="1:6" s="454" customFormat="1">
      <c r="A248" s="617" t="s">
        <v>819</v>
      </c>
      <c r="B248" s="417"/>
      <c r="C248" s="583" t="s">
        <v>862</v>
      </c>
      <c r="D248" s="585">
        <v>1</v>
      </c>
      <c r="E248" s="64"/>
      <c r="F248" s="63">
        <f t="shared" si="4"/>
        <v>0</v>
      </c>
    </row>
    <row r="249" spans="1:6" s="454" customFormat="1">
      <c r="A249" s="617"/>
      <c r="B249" s="417"/>
      <c r="C249" s="583"/>
      <c r="D249" s="585"/>
      <c r="E249" s="64"/>
      <c r="F249" s="63">
        <f t="shared" si="4"/>
        <v>0</v>
      </c>
    </row>
    <row r="250" spans="1:6" s="454" customFormat="1" ht="10.5">
      <c r="A250" s="617"/>
      <c r="B250" s="403" t="s">
        <v>861</v>
      </c>
      <c r="C250" s="583"/>
      <c r="D250" s="585"/>
      <c r="E250" s="64"/>
      <c r="F250" s="63">
        <f t="shared" si="4"/>
        <v>0</v>
      </c>
    </row>
    <row r="251" spans="1:6" s="454" customFormat="1">
      <c r="A251" s="617"/>
      <c r="B251" s="417"/>
      <c r="C251" s="583"/>
      <c r="D251" s="585"/>
      <c r="E251" s="64"/>
      <c r="F251" s="63">
        <f t="shared" si="4"/>
        <v>0</v>
      </c>
    </row>
    <row r="252" spans="1:6" s="454" customFormat="1" ht="20">
      <c r="A252" s="617"/>
      <c r="B252" s="417" t="s">
        <v>860</v>
      </c>
      <c r="C252" s="583"/>
      <c r="D252" s="585"/>
      <c r="E252" s="64"/>
      <c r="F252" s="63">
        <f t="shared" si="4"/>
        <v>0</v>
      </c>
    </row>
    <row r="253" spans="1:6" s="454" customFormat="1">
      <c r="A253" s="617"/>
      <c r="B253" s="417"/>
      <c r="C253" s="583"/>
      <c r="D253" s="585"/>
      <c r="E253" s="64"/>
      <c r="F253" s="63">
        <f t="shared" si="4"/>
        <v>0</v>
      </c>
    </row>
    <row r="254" spans="1:6" s="454" customFormat="1" ht="20">
      <c r="A254" s="617" t="s">
        <v>798</v>
      </c>
      <c r="B254" s="417" t="s">
        <v>859</v>
      </c>
      <c r="C254" s="583" t="s">
        <v>513</v>
      </c>
      <c r="D254" s="585">
        <v>128</v>
      </c>
      <c r="E254" s="64"/>
      <c r="F254" s="63">
        <f t="shared" si="4"/>
        <v>0</v>
      </c>
    </row>
    <row r="255" spans="1:6" s="454" customFormat="1">
      <c r="A255" s="617"/>
      <c r="B255" s="417"/>
      <c r="C255" s="583"/>
      <c r="D255" s="585"/>
      <c r="E255" s="64"/>
      <c r="F255" s="63">
        <f t="shared" si="4"/>
        <v>0</v>
      </c>
    </row>
    <row r="256" spans="1:6" s="454" customFormat="1" ht="20">
      <c r="A256" s="617" t="s">
        <v>794</v>
      </c>
      <c r="B256" s="417" t="s">
        <v>858</v>
      </c>
      <c r="C256" s="583" t="s">
        <v>337</v>
      </c>
      <c r="D256" s="585">
        <v>10</v>
      </c>
      <c r="E256" s="64"/>
      <c r="F256" s="63">
        <f t="shared" si="4"/>
        <v>0</v>
      </c>
    </row>
    <row r="257" spans="1:6" s="454" customFormat="1">
      <c r="A257" s="617"/>
      <c r="B257" s="417"/>
      <c r="C257" s="583"/>
      <c r="D257" s="585"/>
      <c r="E257" s="64"/>
      <c r="F257" s="63">
        <f t="shared" si="4"/>
        <v>0</v>
      </c>
    </row>
    <row r="258" spans="1:6" s="454" customFormat="1" ht="20">
      <c r="A258" s="617" t="s">
        <v>788</v>
      </c>
      <c r="B258" s="417" t="s">
        <v>857</v>
      </c>
      <c r="C258" s="583" t="s">
        <v>513</v>
      </c>
      <c r="D258" s="585">
        <v>64</v>
      </c>
      <c r="E258" s="64"/>
      <c r="F258" s="63">
        <f t="shared" si="4"/>
        <v>0</v>
      </c>
    </row>
    <row r="259" spans="1:6" s="454" customFormat="1">
      <c r="A259" s="617"/>
      <c r="B259" s="417"/>
      <c r="C259" s="583"/>
      <c r="D259" s="585"/>
      <c r="E259" s="64"/>
      <c r="F259" s="63">
        <f t="shared" si="4"/>
        <v>0</v>
      </c>
    </row>
    <row r="260" spans="1:6" s="454" customFormat="1">
      <c r="A260" s="617" t="s">
        <v>786</v>
      </c>
      <c r="B260" s="417" t="s">
        <v>856</v>
      </c>
      <c r="C260" s="583" t="s">
        <v>337</v>
      </c>
      <c r="D260" s="585">
        <v>24</v>
      </c>
      <c r="E260" s="64"/>
      <c r="F260" s="63">
        <f t="shared" si="4"/>
        <v>0</v>
      </c>
    </row>
    <row r="261" spans="1:6" s="454" customFormat="1">
      <c r="A261" s="617"/>
      <c r="B261" s="417"/>
      <c r="C261" s="583"/>
      <c r="D261" s="585"/>
      <c r="E261" s="64"/>
      <c r="F261" s="63">
        <f t="shared" si="4"/>
        <v>0</v>
      </c>
    </row>
    <row r="262" spans="1:6" s="454" customFormat="1">
      <c r="A262" s="617" t="s">
        <v>829</v>
      </c>
      <c r="B262" s="417" t="s">
        <v>855</v>
      </c>
      <c r="C262" s="583" t="s">
        <v>337</v>
      </c>
      <c r="D262" s="585">
        <v>24</v>
      </c>
      <c r="E262" s="64"/>
      <c r="F262" s="63">
        <f t="shared" si="4"/>
        <v>0</v>
      </c>
    </row>
    <row r="263" spans="1:6" s="454" customFormat="1">
      <c r="A263" s="617"/>
      <c r="B263" s="417"/>
      <c r="C263" s="583"/>
      <c r="D263" s="585"/>
      <c r="E263" s="64"/>
      <c r="F263" s="63"/>
    </row>
    <row r="264" spans="1:6" s="454" customFormat="1">
      <c r="A264" s="617"/>
      <c r="B264" s="417"/>
      <c r="C264" s="583"/>
      <c r="D264" s="585"/>
      <c r="E264" s="64"/>
      <c r="F264" s="63"/>
    </row>
    <row r="265" spans="1:6" s="453" customFormat="1" ht="10.5" thickBot="1">
      <c r="A265" s="662"/>
      <c r="B265" s="518"/>
      <c r="C265" s="663"/>
      <c r="D265" s="664"/>
      <c r="E265" s="65"/>
      <c r="F265" s="63"/>
    </row>
    <row r="266" spans="1:6" s="454" customFormat="1" ht="11" thickBot="1">
      <c r="A266" s="2019" t="s">
        <v>325</v>
      </c>
      <c r="B266" s="2020"/>
      <c r="C266" s="2020"/>
      <c r="D266" s="2020"/>
      <c r="E266" s="2020"/>
      <c r="F266" s="76">
        <f>SUM(F219:F265)</f>
        <v>0</v>
      </c>
    </row>
    <row r="267" spans="1:6" s="454" customFormat="1">
      <c r="A267" s="617"/>
      <c r="B267" s="622"/>
      <c r="C267" s="619"/>
      <c r="D267" s="75"/>
      <c r="E267" s="74"/>
      <c r="F267" s="621"/>
    </row>
    <row r="268" spans="1:6" s="374" customFormat="1">
      <c r="A268" s="617"/>
      <c r="B268" s="622"/>
      <c r="C268" s="619"/>
      <c r="D268" s="75"/>
      <c r="E268" s="74"/>
      <c r="F268" s="621"/>
    </row>
    <row r="269" spans="1:6" s="374" customFormat="1" ht="10.5">
      <c r="A269" s="617"/>
      <c r="B269" s="618" t="s">
        <v>315</v>
      </c>
      <c r="C269" s="619"/>
      <c r="D269" s="75"/>
      <c r="E269" s="74"/>
      <c r="F269" s="621"/>
    </row>
    <row r="270" spans="1:6" s="374" customFormat="1">
      <c r="A270" s="617"/>
      <c r="B270" s="622"/>
      <c r="C270" s="619"/>
      <c r="D270" s="75"/>
      <c r="E270" s="74"/>
      <c r="F270" s="621"/>
    </row>
    <row r="271" spans="1:6" s="374" customFormat="1">
      <c r="A271" s="617"/>
      <c r="B271" s="622"/>
      <c r="C271" s="619"/>
      <c r="D271" s="75"/>
      <c r="E271" s="74"/>
      <c r="F271" s="621"/>
    </row>
    <row r="272" spans="1:6" s="374" customFormat="1" ht="10.5">
      <c r="A272" s="617">
        <v>1</v>
      </c>
      <c r="B272" s="266" t="s">
        <v>314</v>
      </c>
      <c r="C272" s="619"/>
      <c r="D272" s="75"/>
      <c r="E272" s="74"/>
      <c r="F272" s="665">
        <f>F62</f>
        <v>0</v>
      </c>
    </row>
    <row r="273" spans="1:32" s="374" customFormat="1" ht="10.5">
      <c r="A273" s="617"/>
      <c r="B273" s="622"/>
      <c r="C273" s="619"/>
      <c r="D273" s="75"/>
      <c r="E273" s="74"/>
      <c r="F273" s="665"/>
    </row>
    <row r="274" spans="1:32" s="374" customFormat="1" ht="10.5">
      <c r="A274" s="617">
        <v>2</v>
      </c>
      <c r="B274" s="266" t="s">
        <v>313</v>
      </c>
      <c r="C274" s="619"/>
      <c r="D274" s="75"/>
      <c r="E274" s="74"/>
      <c r="F274" s="665">
        <f>F122</f>
        <v>0</v>
      </c>
    </row>
    <row r="275" spans="1:32" s="374" customFormat="1" ht="10.5">
      <c r="A275" s="617"/>
      <c r="B275" s="622"/>
      <c r="C275" s="619"/>
      <c r="D275" s="75"/>
      <c r="E275" s="74"/>
      <c r="F275" s="665"/>
    </row>
    <row r="276" spans="1:32" s="374" customFormat="1" ht="10.5">
      <c r="A276" s="617">
        <v>3</v>
      </c>
      <c r="B276" s="266" t="s">
        <v>312</v>
      </c>
      <c r="C276" s="619"/>
      <c r="D276" s="75"/>
      <c r="E276" s="74"/>
      <c r="F276" s="665">
        <f>F171</f>
        <v>0</v>
      </c>
    </row>
    <row r="277" spans="1:32" s="374" customFormat="1" ht="10.5">
      <c r="A277" s="617"/>
      <c r="B277" s="622"/>
      <c r="C277" s="619"/>
      <c r="D277" s="75"/>
      <c r="E277" s="74"/>
      <c r="F277" s="665"/>
    </row>
    <row r="278" spans="1:32" s="374" customFormat="1" ht="10.5">
      <c r="A278" s="617">
        <v>4</v>
      </c>
      <c r="B278" s="266" t="s">
        <v>597</v>
      </c>
      <c r="C278" s="619"/>
      <c r="D278" s="75"/>
      <c r="E278" s="74"/>
      <c r="F278" s="665">
        <f>F215</f>
        <v>0</v>
      </c>
    </row>
    <row r="279" spans="1:32" s="374" customFormat="1" ht="10.5">
      <c r="A279" s="617"/>
      <c r="B279" s="622"/>
      <c r="C279" s="619"/>
      <c r="D279" s="75"/>
      <c r="E279" s="74"/>
      <c r="F279" s="665"/>
    </row>
    <row r="280" spans="1:32" s="374" customFormat="1" ht="10.5">
      <c r="A280" s="617">
        <v>5</v>
      </c>
      <c r="B280" s="266" t="s">
        <v>854</v>
      </c>
      <c r="C280" s="619"/>
      <c r="D280" s="75"/>
      <c r="E280" s="74"/>
      <c r="F280" s="665">
        <f>F266</f>
        <v>0</v>
      </c>
    </row>
    <row r="281" spans="1:32" s="374" customFormat="1">
      <c r="A281" s="617"/>
      <c r="B281" s="622"/>
      <c r="C281" s="619"/>
      <c r="D281" s="75"/>
      <c r="E281" s="74"/>
      <c r="F281" s="621"/>
    </row>
    <row r="282" spans="1:32" s="374" customFormat="1">
      <c r="A282" s="617"/>
      <c r="B282" s="622"/>
      <c r="C282" s="619"/>
      <c r="D282" s="75"/>
      <c r="E282" s="74"/>
      <c r="F282" s="621"/>
    </row>
    <row r="283" spans="1:32" s="374" customFormat="1">
      <c r="A283" s="617"/>
      <c r="B283" s="622"/>
      <c r="C283" s="619"/>
      <c r="D283" s="75"/>
      <c r="E283" s="74"/>
      <c r="F283" s="621"/>
    </row>
    <row r="284" spans="1:32" s="374" customFormat="1">
      <c r="A284" s="617"/>
      <c r="B284" s="622"/>
      <c r="C284" s="619"/>
      <c r="D284" s="75"/>
      <c r="E284" s="74"/>
      <c r="F284" s="621"/>
    </row>
    <row r="285" spans="1:32" s="374" customFormat="1">
      <c r="A285" s="617"/>
      <c r="B285" s="622"/>
      <c r="C285" s="619"/>
      <c r="D285" s="75"/>
      <c r="E285" s="74"/>
      <c r="F285" s="621"/>
    </row>
    <row r="286" spans="1:32" s="374" customFormat="1">
      <c r="A286" s="617"/>
      <c r="B286" s="622"/>
      <c r="C286" s="619"/>
      <c r="D286" s="75"/>
      <c r="E286" s="74"/>
      <c r="F286" s="621"/>
    </row>
    <row r="287" spans="1:32" s="374" customFormat="1">
      <c r="A287" s="617"/>
      <c r="B287" s="622"/>
      <c r="C287" s="619"/>
      <c r="D287" s="75"/>
      <c r="E287" s="74"/>
      <c r="F287" s="621"/>
    </row>
    <row r="288" spans="1:32">
      <c r="A288" s="617"/>
      <c r="B288" s="622"/>
      <c r="C288" s="619"/>
      <c r="D288" s="75"/>
      <c r="E288" s="74"/>
      <c r="F288" s="621"/>
      <c r="AF288" s="45"/>
    </row>
    <row r="289" spans="1:32">
      <c r="A289" s="617"/>
      <c r="B289" s="622"/>
      <c r="C289" s="619"/>
      <c r="D289" s="75"/>
      <c r="E289" s="74"/>
      <c r="F289" s="621"/>
      <c r="AF289" s="45"/>
    </row>
    <row r="290" spans="1:32">
      <c r="A290" s="617"/>
      <c r="B290" s="622"/>
      <c r="C290" s="619"/>
      <c r="D290" s="75"/>
      <c r="E290" s="74"/>
      <c r="F290" s="621"/>
      <c r="AF290" s="45"/>
    </row>
    <row r="291" spans="1:32">
      <c r="A291" s="617"/>
      <c r="B291" s="622"/>
      <c r="C291" s="619"/>
      <c r="D291" s="75"/>
      <c r="E291" s="74"/>
      <c r="F291" s="621"/>
      <c r="AF291" s="45"/>
    </row>
    <row r="292" spans="1:32">
      <c r="A292" s="617"/>
      <c r="B292" s="622"/>
      <c r="C292" s="619"/>
      <c r="D292" s="75"/>
      <c r="E292" s="74"/>
      <c r="F292" s="621"/>
      <c r="AF292" s="45"/>
    </row>
    <row r="293" spans="1:32">
      <c r="A293" s="617"/>
      <c r="B293" s="622"/>
      <c r="C293" s="619"/>
      <c r="D293" s="75"/>
      <c r="E293" s="74"/>
      <c r="F293" s="621"/>
      <c r="AF293" s="45"/>
    </row>
    <row r="294" spans="1:32">
      <c r="A294" s="617"/>
      <c r="B294" s="622"/>
      <c r="C294" s="619"/>
      <c r="D294" s="75"/>
      <c r="E294" s="74"/>
      <c r="F294" s="621"/>
      <c r="AF294" s="45"/>
    </row>
    <row r="295" spans="1:32">
      <c r="A295" s="617"/>
      <c r="B295" s="622"/>
      <c r="C295" s="619"/>
      <c r="D295" s="75"/>
      <c r="E295" s="74"/>
      <c r="F295" s="621"/>
      <c r="AF295" s="45"/>
    </row>
    <row r="296" spans="1:32">
      <c r="A296" s="617"/>
      <c r="B296" s="622"/>
      <c r="C296" s="619"/>
      <c r="D296" s="75"/>
      <c r="E296" s="74"/>
      <c r="F296" s="621"/>
      <c r="AF296" s="45"/>
    </row>
    <row r="297" spans="1:32">
      <c r="A297" s="617"/>
      <c r="B297" s="622"/>
      <c r="C297" s="619"/>
      <c r="D297" s="75"/>
      <c r="E297" s="74"/>
      <c r="F297" s="621"/>
      <c r="AF297" s="45"/>
    </row>
    <row r="298" spans="1:32">
      <c r="A298" s="617"/>
      <c r="B298" s="622"/>
      <c r="C298" s="619"/>
      <c r="D298" s="75"/>
      <c r="E298" s="74"/>
      <c r="F298" s="621"/>
      <c r="AF298" s="45"/>
    </row>
    <row r="299" spans="1:32">
      <c r="A299" s="617"/>
      <c r="B299" s="622"/>
      <c r="C299" s="619"/>
      <c r="D299" s="75"/>
      <c r="E299" s="74"/>
      <c r="F299" s="621"/>
      <c r="AF299" s="45"/>
    </row>
    <row r="300" spans="1:32">
      <c r="A300" s="617"/>
      <c r="B300" s="622"/>
      <c r="C300" s="619"/>
      <c r="D300" s="75"/>
      <c r="E300" s="74"/>
      <c r="F300" s="621"/>
      <c r="AF300" s="45"/>
    </row>
    <row r="301" spans="1:32">
      <c r="A301" s="617"/>
      <c r="B301" s="622"/>
      <c r="C301" s="619"/>
      <c r="D301" s="75"/>
      <c r="E301" s="74"/>
      <c r="F301" s="621"/>
      <c r="AF301" s="45"/>
    </row>
    <row r="302" spans="1:32">
      <c r="A302" s="617"/>
      <c r="B302" s="622"/>
      <c r="C302" s="619"/>
      <c r="D302" s="75"/>
      <c r="E302" s="74"/>
      <c r="F302" s="621"/>
      <c r="AF302" s="45"/>
    </row>
    <row r="303" spans="1:32">
      <c r="A303" s="617"/>
      <c r="B303" s="622"/>
      <c r="C303" s="619"/>
      <c r="D303" s="75"/>
      <c r="E303" s="74"/>
      <c r="F303" s="621"/>
      <c r="AF303" s="45"/>
    </row>
    <row r="304" spans="1:32">
      <c r="A304" s="617"/>
      <c r="B304" s="622"/>
      <c r="C304" s="619"/>
      <c r="D304" s="75"/>
      <c r="E304" s="74"/>
      <c r="F304" s="621"/>
      <c r="AF304" s="45"/>
    </row>
    <row r="305" spans="1:32">
      <c r="A305" s="617"/>
      <c r="B305" s="622"/>
      <c r="C305" s="619"/>
      <c r="D305" s="75"/>
      <c r="E305" s="74"/>
      <c r="F305" s="621"/>
      <c r="AF305" s="45"/>
    </row>
    <row r="306" spans="1:32">
      <c r="A306" s="617"/>
      <c r="B306" s="622"/>
      <c r="C306" s="619"/>
      <c r="D306" s="75"/>
      <c r="E306" s="74"/>
      <c r="F306" s="621"/>
      <c r="AF306" s="45"/>
    </row>
    <row r="307" spans="1:32">
      <c r="A307" s="617"/>
      <c r="B307" s="622"/>
      <c r="C307" s="619"/>
      <c r="D307" s="75"/>
      <c r="E307" s="74"/>
      <c r="F307" s="621"/>
      <c r="AF307" s="45"/>
    </row>
    <row r="308" spans="1:32">
      <c r="A308" s="617"/>
      <c r="B308" s="622"/>
      <c r="C308" s="619"/>
      <c r="D308" s="75"/>
      <c r="E308" s="74"/>
      <c r="F308" s="621"/>
      <c r="AF308" s="45"/>
    </row>
    <row r="309" spans="1:32">
      <c r="A309" s="617"/>
      <c r="B309" s="622"/>
      <c r="C309" s="619"/>
      <c r="D309" s="75"/>
      <c r="E309" s="74"/>
      <c r="F309" s="621"/>
      <c r="AF309" s="45"/>
    </row>
    <row r="310" spans="1:32">
      <c r="A310" s="617"/>
      <c r="B310" s="622"/>
      <c r="C310" s="619"/>
      <c r="D310" s="75"/>
      <c r="E310" s="74"/>
      <c r="F310" s="621"/>
      <c r="AF310" s="45"/>
    </row>
    <row r="311" spans="1:32">
      <c r="A311" s="617"/>
      <c r="B311" s="622"/>
      <c r="C311" s="619"/>
      <c r="D311" s="75"/>
      <c r="E311" s="74"/>
      <c r="F311" s="621"/>
      <c r="AF311" s="45"/>
    </row>
    <row r="312" spans="1:32">
      <c r="A312" s="617"/>
      <c r="B312" s="622"/>
      <c r="C312" s="619"/>
      <c r="D312" s="75"/>
      <c r="E312" s="74"/>
      <c r="F312" s="621"/>
      <c r="AF312" s="45"/>
    </row>
    <row r="313" spans="1:32">
      <c r="A313" s="617"/>
      <c r="B313" s="622"/>
      <c r="C313" s="619"/>
      <c r="D313" s="75"/>
      <c r="E313" s="74"/>
      <c r="F313" s="621"/>
      <c r="AF313" s="45"/>
    </row>
    <row r="314" spans="1:32">
      <c r="A314" s="617"/>
      <c r="B314" s="622"/>
      <c r="C314" s="619"/>
      <c r="D314" s="75"/>
      <c r="E314" s="74"/>
      <c r="F314" s="621"/>
      <c r="AF314" s="45"/>
    </row>
    <row r="315" spans="1:32">
      <c r="A315" s="617"/>
      <c r="B315" s="622"/>
      <c r="C315" s="619"/>
      <c r="D315" s="75"/>
      <c r="E315" s="74"/>
      <c r="F315" s="621"/>
      <c r="AF315" s="45"/>
    </row>
    <row r="316" spans="1:32">
      <c r="A316" s="617"/>
      <c r="B316" s="622"/>
      <c r="C316" s="619"/>
      <c r="D316" s="75"/>
      <c r="E316" s="74"/>
      <c r="F316" s="621"/>
      <c r="AF316" s="45"/>
    </row>
    <row r="317" spans="1:32">
      <c r="A317" s="617"/>
      <c r="B317" s="622"/>
      <c r="C317" s="619"/>
      <c r="D317" s="75"/>
      <c r="E317" s="74"/>
      <c r="F317" s="621"/>
      <c r="AF317" s="45"/>
    </row>
    <row r="318" spans="1:32">
      <c r="A318" s="617"/>
      <c r="B318" s="622"/>
      <c r="C318" s="619"/>
      <c r="D318" s="75"/>
      <c r="E318" s="74"/>
      <c r="F318" s="621"/>
      <c r="AF318" s="45"/>
    </row>
    <row r="319" spans="1:32">
      <c r="A319" s="617"/>
      <c r="B319" s="622"/>
      <c r="C319" s="619"/>
      <c r="D319" s="75"/>
      <c r="E319" s="74"/>
      <c r="F319" s="621"/>
      <c r="AF319" s="45"/>
    </row>
    <row r="320" spans="1:32" ht="10.5" thickBot="1">
      <c r="A320" s="617"/>
      <c r="B320" s="622"/>
      <c r="C320" s="619"/>
      <c r="D320" s="75"/>
      <c r="E320" s="74"/>
      <c r="F320" s="621"/>
      <c r="AF320" s="45"/>
    </row>
    <row r="321" spans="1:32" ht="11" thickBot="1">
      <c r="A321" s="2016" t="s">
        <v>311</v>
      </c>
      <c r="B321" s="2017"/>
      <c r="C321" s="2017"/>
      <c r="D321" s="2017"/>
      <c r="E321" s="2018"/>
      <c r="F321" s="666">
        <f>SUM(F270:F281)</f>
        <v>0</v>
      </c>
      <c r="AF321" s="45"/>
    </row>
    <row r="322" spans="1:32">
      <c r="A322" s="667"/>
      <c r="B322" s="45"/>
      <c r="C322" s="45"/>
      <c r="D322" s="45"/>
      <c r="E322" s="487"/>
      <c r="F322" s="487"/>
      <c r="AF322" s="45"/>
    </row>
    <row r="323" spans="1:32" ht="11.25" customHeight="1">
      <c r="A323" s="667"/>
      <c r="B323" s="45"/>
      <c r="C323" s="45"/>
      <c r="D323" s="45"/>
      <c r="E323" s="487"/>
      <c r="F323" s="487"/>
      <c r="AF323" s="45"/>
    </row>
    <row r="324" spans="1:32" ht="11.25" customHeight="1">
      <c r="A324" s="667"/>
      <c r="B324" s="45"/>
      <c r="C324" s="45"/>
      <c r="D324" s="45"/>
      <c r="E324" s="487"/>
      <c r="F324" s="487"/>
      <c r="AF324" s="45"/>
    </row>
    <row r="325" spans="1:32" ht="11.25" customHeight="1">
      <c r="A325" s="667"/>
      <c r="B325" s="45"/>
      <c r="C325" s="45"/>
      <c r="D325" s="45"/>
      <c r="E325" s="487"/>
      <c r="F325" s="487"/>
      <c r="AF325" s="45"/>
    </row>
    <row r="326" spans="1:32" ht="11.25" customHeight="1">
      <c r="A326" s="667"/>
      <c r="B326" s="45"/>
      <c r="C326" s="45"/>
      <c r="D326" s="45"/>
      <c r="E326" s="487"/>
      <c r="F326" s="487"/>
      <c r="AF326" s="45"/>
    </row>
    <row r="327" spans="1:32" ht="11.25" customHeight="1">
      <c r="A327" s="667"/>
      <c r="B327" s="45"/>
      <c r="C327" s="45"/>
      <c r="D327" s="45"/>
      <c r="E327" s="487"/>
      <c r="F327" s="487"/>
      <c r="AF327" s="45"/>
    </row>
    <row r="328" spans="1:32" ht="11.25" customHeight="1">
      <c r="A328" s="667"/>
      <c r="B328" s="45"/>
      <c r="C328" s="45"/>
      <c r="D328" s="45"/>
      <c r="E328" s="487"/>
      <c r="F328" s="487"/>
      <c r="AF328" s="45"/>
    </row>
    <row r="329" spans="1:32" ht="11.25" customHeight="1">
      <c r="A329" s="667"/>
      <c r="B329" s="45"/>
      <c r="C329" s="45"/>
      <c r="D329" s="45"/>
      <c r="E329" s="487"/>
      <c r="F329" s="487"/>
      <c r="AF329" s="45"/>
    </row>
    <row r="330" spans="1:32" ht="11.25" customHeight="1">
      <c r="A330" s="667"/>
      <c r="B330" s="45"/>
      <c r="C330" s="45"/>
      <c r="D330" s="45"/>
      <c r="E330" s="487"/>
      <c r="F330" s="487"/>
      <c r="AF330" s="45"/>
    </row>
    <row r="331" spans="1:32" ht="2.25" customHeight="1">
      <c r="A331" s="667"/>
      <c r="B331" s="45"/>
      <c r="C331" s="45"/>
      <c r="D331" s="45"/>
      <c r="E331" s="487"/>
      <c r="F331" s="487"/>
      <c r="AF331" s="45"/>
    </row>
    <row r="332" spans="1:32" ht="11.25" customHeight="1">
      <c r="A332" s="667"/>
      <c r="B332" s="45"/>
      <c r="C332" s="45"/>
      <c r="D332" s="45"/>
      <c r="E332" s="487"/>
      <c r="F332" s="487"/>
      <c r="AF332" s="45"/>
    </row>
    <row r="333" spans="1:32">
      <c r="A333" s="667"/>
      <c r="B333" s="45"/>
      <c r="C333" s="45"/>
      <c r="D333" s="45"/>
      <c r="E333" s="487"/>
      <c r="F333" s="487"/>
      <c r="AF333" s="45"/>
    </row>
    <row r="334" spans="1:32">
      <c r="A334" s="667"/>
      <c r="B334" s="45"/>
      <c r="C334" s="45"/>
      <c r="D334" s="45"/>
      <c r="E334" s="487"/>
      <c r="F334" s="487"/>
      <c r="AF334" s="45"/>
    </row>
    <row r="335" spans="1:32">
      <c r="A335" s="667"/>
      <c r="B335" s="45"/>
      <c r="C335" s="45"/>
      <c r="D335" s="45"/>
      <c r="E335" s="487"/>
      <c r="F335" s="487"/>
      <c r="AF335" s="45"/>
    </row>
    <row r="336" spans="1:32">
      <c r="A336" s="667"/>
      <c r="B336" s="45"/>
      <c r="C336" s="45"/>
      <c r="D336" s="45"/>
      <c r="E336" s="487"/>
      <c r="F336" s="487"/>
      <c r="AF336" s="45"/>
    </row>
    <row r="337" spans="1:32">
      <c r="A337" s="667"/>
      <c r="B337" s="45"/>
      <c r="C337" s="45"/>
      <c r="D337" s="45"/>
      <c r="E337" s="487"/>
      <c r="F337" s="487"/>
      <c r="AF337" s="45"/>
    </row>
    <row r="338" spans="1:32">
      <c r="A338" s="667"/>
      <c r="B338" s="45"/>
      <c r="C338" s="45"/>
      <c r="D338" s="45"/>
      <c r="E338" s="487"/>
      <c r="F338" s="487"/>
      <c r="AF338" s="45"/>
    </row>
    <row r="339" spans="1:32">
      <c r="A339" s="667"/>
      <c r="B339" s="45"/>
      <c r="C339" s="45"/>
      <c r="D339" s="45"/>
      <c r="E339" s="487"/>
      <c r="F339" s="487"/>
      <c r="AF339" s="45"/>
    </row>
    <row r="340" spans="1:32">
      <c r="A340" s="667"/>
      <c r="B340" s="45"/>
      <c r="C340" s="45"/>
      <c r="D340" s="45"/>
      <c r="E340" s="487"/>
      <c r="F340" s="487"/>
      <c r="AF340" s="45"/>
    </row>
    <row r="341" spans="1:32">
      <c r="A341" s="667"/>
      <c r="B341" s="45"/>
      <c r="C341" s="45"/>
      <c r="D341" s="45"/>
      <c r="E341" s="487"/>
      <c r="F341" s="487"/>
      <c r="AF341" s="45"/>
    </row>
    <row r="342" spans="1:32">
      <c r="A342" s="667"/>
      <c r="B342" s="45"/>
      <c r="C342" s="45"/>
      <c r="D342" s="45"/>
      <c r="E342" s="487"/>
      <c r="F342" s="487"/>
      <c r="AF342" s="45"/>
    </row>
    <row r="343" spans="1:32">
      <c r="A343" s="667"/>
      <c r="B343" s="45"/>
      <c r="C343" s="45"/>
      <c r="D343" s="45"/>
      <c r="E343" s="487"/>
      <c r="F343" s="487"/>
      <c r="AF343" s="45"/>
    </row>
    <row r="344" spans="1:32">
      <c r="A344" s="667"/>
      <c r="B344" s="45"/>
      <c r="C344" s="45"/>
      <c r="D344" s="45"/>
      <c r="E344" s="487"/>
      <c r="F344" s="487"/>
      <c r="AF344" s="45"/>
    </row>
    <row r="345" spans="1:32">
      <c r="A345" s="667"/>
      <c r="B345" s="45"/>
      <c r="C345" s="45"/>
      <c r="D345" s="45"/>
      <c r="E345" s="487"/>
      <c r="F345" s="487"/>
      <c r="AF345" s="45"/>
    </row>
    <row r="346" spans="1:32">
      <c r="A346" s="667"/>
      <c r="B346" s="45"/>
      <c r="C346" s="45"/>
      <c r="D346" s="45"/>
      <c r="E346" s="487"/>
      <c r="F346" s="487"/>
      <c r="AF346" s="45"/>
    </row>
    <row r="347" spans="1:32">
      <c r="A347" s="667"/>
      <c r="B347" s="45"/>
      <c r="C347" s="45"/>
      <c r="D347" s="45"/>
      <c r="E347" s="487"/>
      <c r="F347" s="487"/>
      <c r="AF347" s="45"/>
    </row>
    <row r="348" spans="1:32">
      <c r="A348" s="667"/>
      <c r="B348" s="45"/>
      <c r="C348" s="45"/>
      <c r="D348" s="45"/>
      <c r="E348" s="487"/>
      <c r="F348" s="487"/>
      <c r="AF348" s="45"/>
    </row>
    <row r="349" spans="1:32">
      <c r="A349" s="667"/>
      <c r="B349" s="45"/>
      <c r="C349" s="45"/>
      <c r="D349" s="45"/>
      <c r="E349" s="487"/>
      <c r="F349" s="487"/>
      <c r="AF349" s="45"/>
    </row>
    <row r="350" spans="1:32">
      <c r="A350" s="667"/>
      <c r="B350" s="45"/>
      <c r="C350" s="45"/>
      <c r="D350" s="45"/>
      <c r="E350" s="487"/>
      <c r="F350" s="487"/>
      <c r="AF350" s="45"/>
    </row>
    <row r="351" spans="1:32">
      <c r="A351" s="667"/>
      <c r="B351" s="45"/>
      <c r="C351" s="45"/>
      <c r="D351" s="45"/>
      <c r="E351" s="487"/>
      <c r="F351" s="487"/>
      <c r="AF351" s="45"/>
    </row>
    <row r="352" spans="1:32">
      <c r="A352" s="667"/>
      <c r="B352" s="45"/>
      <c r="C352" s="45"/>
      <c r="D352" s="45"/>
      <c r="E352" s="487"/>
      <c r="F352" s="487"/>
      <c r="AF352" s="45"/>
    </row>
    <row r="353" spans="1:32">
      <c r="A353" s="667"/>
      <c r="B353" s="45"/>
      <c r="C353" s="45"/>
      <c r="D353" s="45"/>
      <c r="E353" s="487"/>
      <c r="F353" s="487"/>
      <c r="AF353" s="45"/>
    </row>
    <row r="354" spans="1:32">
      <c r="A354" s="667"/>
      <c r="B354" s="45"/>
      <c r="C354" s="45"/>
      <c r="D354" s="45"/>
      <c r="E354" s="487"/>
      <c r="F354" s="487"/>
      <c r="AF354" s="45"/>
    </row>
    <row r="355" spans="1:32">
      <c r="A355" s="667"/>
      <c r="B355" s="45"/>
      <c r="C355" s="45"/>
      <c r="D355" s="45"/>
      <c r="E355" s="487"/>
      <c r="F355" s="487"/>
      <c r="AF355" s="45"/>
    </row>
    <row r="356" spans="1:32">
      <c r="A356" s="667"/>
      <c r="B356" s="45"/>
      <c r="C356" s="45"/>
      <c r="D356" s="45"/>
      <c r="E356" s="487"/>
      <c r="F356" s="487"/>
      <c r="AF356" s="45"/>
    </row>
    <row r="357" spans="1:32">
      <c r="A357" s="667"/>
      <c r="B357" s="45"/>
      <c r="C357" s="45"/>
      <c r="D357" s="45"/>
      <c r="E357" s="487"/>
      <c r="F357" s="487"/>
      <c r="AF357" s="45"/>
    </row>
    <row r="358" spans="1:32">
      <c r="A358" s="667"/>
      <c r="B358" s="45"/>
      <c r="C358" s="45"/>
      <c r="D358" s="45"/>
      <c r="E358" s="487"/>
      <c r="F358" s="487"/>
      <c r="AF358" s="45"/>
    </row>
    <row r="359" spans="1:32">
      <c r="A359" s="667"/>
      <c r="B359" s="45"/>
      <c r="C359" s="45"/>
      <c r="D359" s="45"/>
      <c r="E359" s="487"/>
      <c r="F359" s="487"/>
      <c r="AF359" s="45"/>
    </row>
    <row r="360" spans="1:32">
      <c r="A360" s="667"/>
      <c r="B360" s="45"/>
      <c r="C360" s="45"/>
      <c r="D360" s="45"/>
      <c r="E360" s="487"/>
      <c r="F360" s="487"/>
      <c r="AF360" s="45"/>
    </row>
    <row r="361" spans="1:32">
      <c r="A361" s="667"/>
      <c r="B361" s="45"/>
      <c r="C361" s="45"/>
      <c r="D361" s="45"/>
      <c r="E361" s="487"/>
      <c r="F361" s="487"/>
      <c r="AF361" s="45"/>
    </row>
    <row r="362" spans="1:32">
      <c r="A362" s="667"/>
      <c r="B362" s="45"/>
      <c r="C362" s="45"/>
      <c r="D362" s="45"/>
      <c r="E362" s="487"/>
      <c r="F362" s="487"/>
      <c r="AF362" s="45"/>
    </row>
    <row r="363" spans="1:32">
      <c r="A363" s="667"/>
      <c r="B363" s="45"/>
      <c r="C363" s="45"/>
      <c r="D363" s="45"/>
      <c r="E363" s="487"/>
      <c r="F363" s="487"/>
      <c r="AF363" s="45"/>
    </row>
    <row r="364" spans="1:32">
      <c r="A364" s="667"/>
      <c r="B364" s="45"/>
      <c r="C364" s="45"/>
      <c r="D364" s="45"/>
      <c r="E364" s="487"/>
      <c r="F364" s="487"/>
      <c r="AF364" s="45"/>
    </row>
    <row r="365" spans="1:32">
      <c r="A365" s="667"/>
      <c r="B365" s="45"/>
      <c r="C365" s="45"/>
      <c r="D365" s="45"/>
      <c r="E365" s="487"/>
      <c r="F365" s="487"/>
      <c r="AF365" s="45"/>
    </row>
    <row r="366" spans="1:32">
      <c r="A366" s="667"/>
      <c r="B366" s="45"/>
      <c r="C366" s="45"/>
      <c r="D366" s="45"/>
      <c r="E366" s="487"/>
      <c r="F366" s="487"/>
      <c r="AF366" s="45"/>
    </row>
    <row r="367" spans="1:32">
      <c r="A367" s="667"/>
      <c r="B367" s="45"/>
      <c r="C367" s="45"/>
      <c r="D367" s="45"/>
      <c r="E367" s="487"/>
      <c r="F367" s="487"/>
      <c r="AF367" s="45"/>
    </row>
    <row r="368" spans="1:32">
      <c r="A368" s="667"/>
      <c r="B368" s="45"/>
      <c r="C368" s="45"/>
      <c r="D368" s="45"/>
      <c r="E368" s="487"/>
      <c r="F368" s="487"/>
      <c r="AF368" s="45"/>
    </row>
    <row r="369" spans="1:32">
      <c r="A369" s="667"/>
      <c r="B369" s="45"/>
      <c r="C369" s="45"/>
      <c r="D369" s="45"/>
      <c r="E369" s="487"/>
      <c r="F369" s="487"/>
      <c r="AF369" s="45"/>
    </row>
    <row r="370" spans="1:32">
      <c r="A370" s="667"/>
      <c r="B370" s="45"/>
      <c r="C370" s="45"/>
      <c r="D370" s="45"/>
      <c r="E370" s="487"/>
      <c r="F370" s="487"/>
      <c r="AF370" s="45"/>
    </row>
    <row r="371" spans="1:32">
      <c r="A371" s="667"/>
      <c r="B371" s="45"/>
      <c r="C371" s="45"/>
      <c r="D371" s="45"/>
      <c r="E371" s="487"/>
      <c r="F371" s="487"/>
      <c r="AF371" s="45"/>
    </row>
    <row r="372" spans="1:32">
      <c r="A372" s="667"/>
      <c r="B372" s="45"/>
      <c r="C372" s="45"/>
      <c r="D372" s="45"/>
      <c r="E372" s="487"/>
      <c r="F372" s="487"/>
      <c r="AF372" s="45"/>
    </row>
    <row r="373" spans="1:32">
      <c r="A373" s="667"/>
      <c r="B373" s="45"/>
      <c r="C373" s="45"/>
      <c r="D373" s="45"/>
      <c r="E373" s="487"/>
      <c r="F373" s="487"/>
      <c r="AF373" s="45"/>
    </row>
    <row r="374" spans="1:32">
      <c r="A374" s="667"/>
      <c r="B374" s="45"/>
      <c r="C374" s="45"/>
      <c r="D374" s="45"/>
      <c r="E374" s="487"/>
      <c r="F374" s="487"/>
      <c r="AF374" s="45"/>
    </row>
    <row r="375" spans="1:32">
      <c r="A375" s="667"/>
      <c r="B375" s="45"/>
      <c r="C375" s="45"/>
      <c r="D375" s="45"/>
      <c r="E375" s="487"/>
      <c r="F375" s="487"/>
      <c r="AF375" s="45"/>
    </row>
    <row r="376" spans="1:32">
      <c r="A376" s="667"/>
      <c r="B376" s="45"/>
      <c r="C376" s="45"/>
      <c r="D376" s="45"/>
      <c r="E376" s="487"/>
      <c r="F376" s="487"/>
      <c r="AF376" s="45"/>
    </row>
    <row r="377" spans="1:32">
      <c r="A377" s="667"/>
      <c r="B377" s="45"/>
      <c r="C377" s="45"/>
      <c r="D377" s="45"/>
      <c r="E377" s="487"/>
      <c r="F377" s="487"/>
      <c r="AF377" s="45"/>
    </row>
    <row r="378" spans="1:32">
      <c r="A378" s="667"/>
      <c r="B378" s="45"/>
      <c r="C378" s="45"/>
      <c r="D378" s="45"/>
      <c r="E378" s="487"/>
      <c r="F378" s="487"/>
      <c r="AF378" s="45"/>
    </row>
    <row r="379" spans="1:32">
      <c r="A379" s="667"/>
      <c r="B379" s="45"/>
      <c r="C379" s="45"/>
      <c r="D379" s="45"/>
      <c r="E379" s="487"/>
      <c r="F379" s="487"/>
      <c r="AF379" s="45"/>
    </row>
    <row r="380" spans="1:32">
      <c r="A380" s="667"/>
      <c r="B380" s="45"/>
      <c r="C380" s="45"/>
      <c r="D380" s="45"/>
      <c r="E380" s="487"/>
      <c r="F380" s="487"/>
      <c r="AF380" s="45"/>
    </row>
    <row r="381" spans="1:32">
      <c r="A381" s="667"/>
      <c r="B381" s="45"/>
      <c r="C381" s="45"/>
      <c r="D381" s="45"/>
      <c r="E381" s="487"/>
      <c r="F381" s="487"/>
      <c r="AF381" s="45"/>
    </row>
    <row r="382" spans="1:32">
      <c r="A382" s="667"/>
      <c r="B382" s="45"/>
      <c r="C382" s="45"/>
      <c r="D382" s="45"/>
      <c r="E382" s="487"/>
      <c r="F382" s="487"/>
      <c r="AF382" s="45"/>
    </row>
    <row r="383" spans="1:32">
      <c r="A383" s="667"/>
      <c r="B383" s="45"/>
      <c r="C383" s="45"/>
      <c r="D383" s="45"/>
      <c r="E383" s="487"/>
      <c r="F383" s="487"/>
      <c r="AF383" s="45"/>
    </row>
    <row r="384" spans="1:32">
      <c r="A384" s="667"/>
      <c r="B384" s="45"/>
      <c r="C384" s="45"/>
      <c r="D384" s="45"/>
      <c r="E384" s="487"/>
      <c r="F384" s="487"/>
      <c r="AF384" s="45"/>
    </row>
    <row r="385" spans="1:32">
      <c r="A385" s="667"/>
      <c r="B385" s="45"/>
      <c r="C385" s="45"/>
      <c r="D385" s="45"/>
      <c r="E385" s="487"/>
      <c r="F385" s="487"/>
      <c r="AF385" s="45"/>
    </row>
    <row r="386" spans="1:32">
      <c r="A386" s="667"/>
      <c r="B386" s="45"/>
      <c r="C386" s="45"/>
      <c r="D386" s="45"/>
      <c r="E386" s="487"/>
      <c r="F386" s="487"/>
      <c r="AF386" s="45"/>
    </row>
    <row r="387" spans="1:32">
      <c r="A387" s="667"/>
      <c r="B387" s="45"/>
      <c r="C387" s="45"/>
      <c r="D387" s="45"/>
      <c r="E387" s="487"/>
      <c r="F387" s="487"/>
      <c r="AF387" s="45"/>
    </row>
    <row r="388" spans="1:32">
      <c r="A388" s="667"/>
      <c r="B388" s="45"/>
      <c r="C388" s="45"/>
      <c r="D388" s="45"/>
      <c r="E388" s="487"/>
      <c r="F388" s="487"/>
      <c r="AF388" s="45"/>
    </row>
    <row r="389" spans="1:32">
      <c r="A389" s="667"/>
      <c r="B389" s="45"/>
      <c r="C389" s="45"/>
      <c r="D389" s="45"/>
      <c r="E389" s="487"/>
      <c r="F389" s="487"/>
      <c r="AF389" s="45"/>
    </row>
    <row r="390" spans="1:32">
      <c r="A390" s="667"/>
      <c r="B390" s="45"/>
      <c r="C390" s="45"/>
      <c r="D390" s="45"/>
      <c r="E390" s="487"/>
      <c r="F390" s="487"/>
      <c r="AF390" s="45"/>
    </row>
    <row r="391" spans="1:32">
      <c r="A391" s="667"/>
      <c r="B391" s="45"/>
      <c r="C391" s="45"/>
      <c r="D391" s="45"/>
      <c r="E391" s="487"/>
      <c r="F391" s="487"/>
      <c r="AF391" s="45"/>
    </row>
    <row r="392" spans="1:32">
      <c r="A392" s="667"/>
      <c r="B392" s="45"/>
      <c r="C392" s="45"/>
      <c r="D392" s="45"/>
      <c r="E392" s="487"/>
      <c r="F392" s="487"/>
      <c r="AF392" s="45"/>
    </row>
    <row r="393" spans="1:32">
      <c r="A393" s="667"/>
      <c r="B393" s="45"/>
      <c r="C393" s="45"/>
      <c r="D393" s="45"/>
      <c r="E393" s="487"/>
      <c r="F393" s="487"/>
      <c r="AF393" s="45"/>
    </row>
    <row r="394" spans="1:32">
      <c r="A394" s="667"/>
      <c r="B394" s="45"/>
      <c r="C394" s="45"/>
      <c r="D394" s="45"/>
      <c r="E394" s="487"/>
      <c r="F394" s="487"/>
      <c r="AF394" s="45"/>
    </row>
    <row r="395" spans="1:32">
      <c r="A395" s="667"/>
      <c r="B395" s="45"/>
      <c r="C395" s="45"/>
      <c r="D395" s="45"/>
      <c r="E395" s="487"/>
      <c r="F395" s="487"/>
      <c r="AF395" s="45"/>
    </row>
    <row r="396" spans="1:32">
      <c r="A396" s="667"/>
      <c r="B396" s="45"/>
      <c r="C396" s="45"/>
      <c r="D396" s="45"/>
      <c r="E396" s="487"/>
      <c r="F396" s="487"/>
      <c r="AF396" s="45"/>
    </row>
    <row r="397" spans="1:32">
      <c r="A397" s="667"/>
      <c r="B397" s="45"/>
      <c r="C397" s="45"/>
      <c r="D397" s="45"/>
      <c r="E397" s="487"/>
      <c r="F397" s="487"/>
      <c r="AF397" s="45"/>
    </row>
    <row r="398" spans="1:32">
      <c r="A398" s="667"/>
      <c r="B398" s="45"/>
      <c r="C398" s="45"/>
      <c r="D398" s="45"/>
      <c r="E398" s="487"/>
      <c r="F398" s="487"/>
      <c r="AF398" s="45"/>
    </row>
    <row r="399" spans="1:32">
      <c r="A399" s="667"/>
      <c r="B399" s="45"/>
      <c r="C399" s="45"/>
      <c r="D399" s="45"/>
      <c r="E399" s="487"/>
      <c r="F399" s="487"/>
      <c r="AF399" s="45"/>
    </row>
    <row r="400" spans="1:32">
      <c r="A400" s="667"/>
      <c r="B400" s="45"/>
      <c r="C400" s="45"/>
      <c r="D400" s="45"/>
      <c r="E400" s="487"/>
      <c r="F400" s="487"/>
      <c r="AF400" s="45"/>
    </row>
    <row r="401" spans="1:32">
      <c r="A401" s="667"/>
      <c r="B401" s="45"/>
      <c r="C401" s="45"/>
      <c r="D401" s="45"/>
      <c r="E401" s="487"/>
      <c r="F401" s="487"/>
      <c r="AF401" s="45"/>
    </row>
    <row r="402" spans="1:32">
      <c r="A402" s="667"/>
      <c r="B402" s="45"/>
      <c r="C402" s="45"/>
      <c r="D402" s="45"/>
      <c r="E402" s="487"/>
      <c r="F402" s="487"/>
      <c r="AF402" s="45"/>
    </row>
    <row r="403" spans="1:32">
      <c r="A403" s="667"/>
      <c r="B403" s="45"/>
      <c r="C403" s="45"/>
      <c r="D403" s="45"/>
      <c r="E403" s="487"/>
      <c r="F403" s="487"/>
      <c r="AF403" s="45"/>
    </row>
    <row r="404" spans="1:32">
      <c r="A404" s="667"/>
      <c r="B404" s="45"/>
      <c r="C404" s="45"/>
      <c r="D404" s="45"/>
      <c r="E404" s="487"/>
      <c r="F404" s="487"/>
      <c r="AF404" s="45"/>
    </row>
    <row r="405" spans="1:32">
      <c r="A405" s="667"/>
      <c r="B405" s="45"/>
      <c r="C405" s="45"/>
      <c r="D405" s="45"/>
      <c r="E405" s="487"/>
      <c r="F405" s="487"/>
      <c r="AF405" s="45"/>
    </row>
    <row r="406" spans="1:32">
      <c r="A406" s="667"/>
      <c r="B406" s="45"/>
      <c r="C406" s="45"/>
      <c r="D406" s="45"/>
      <c r="E406" s="487"/>
      <c r="F406" s="487"/>
      <c r="AF406" s="45"/>
    </row>
    <row r="407" spans="1:32">
      <c r="A407" s="667"/>
      <c r="B407" s="45"/>
      <c r="C407" s="45"/>
      <c r="D407" s="45"/>
      <c r="E407" s="487"/>
      <c r="F407" s="487"/>
      <c r="AF407" s="45"/>
    </row>
    <row r="408" spans="1:32">
      <c r="A408" s="45"/>
      <c r="B408" s="45"/>
      <c r="C408" s="45"/>
      <c r="D408" s="45"/>
      <c r="E408" s="487"/>
      <c r="F408" s="487"/>
      <c r="AF408" s="45"/>
    </row>
  </sheetData>
  <mergeCells count="11">
    <mergeCell ref="A321:E321"/>
    <mergeCell ref="A62:E62"/>
    <mergeCell ref="A122:E122"/>
    <mergeCell ref="A171:E171"/>
    <mergeCell ref="A215:E215"/>
    <mergeCell ref="A266:E266"/>
    <mergeCell ref="A1:C1"/>
    <mergeCell ref="A2:F2"/>
    <mergeCell ref="A3:F3"/>
    <mergeCell ref="B4:D4"/>
    <mergeCell ref="A5:F5"/>
  </mergeCells>
  <printOptions horizontalCentered="1"/>
  <pageMargins left="0.39370078740157483" right="0.39370078740157483" top="0.39370078740157483" bottom="0.39370078740157483" header="0.51181102362204722" footer="0.51181102362204722"/>
  <pageSetup paperSize="9" scale="66" orientation="portrait" r:id="rId1"/>
  <headerFooter alignWithMargins="0">
    <oddFooter>&amp;CPage &amp;P of &amp;N</oddFooter>
  </headerFooter>
  <rowBreaks count="5" manualBreakCount="5">
    <brk id="62" max="5" man="1"/>
    <brk id="122" max="5" man="1"/>
    <brk id="171" max="5" man="1"/>
    <brk id="215" max="5" man="1"/>
    <brk id="266"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86"/>
  <sheetViews>
    <sheetView view="pageBreakPreview" topLeftCell="A16" zoomScaleNormal="100" zoomScaleSheetLayoutView="100" workbookViewId="0">
      <selection activeCell="B28" sqref="B28"/>
    </sheetView>
  </sheetViews>
  <sheetFormatPr defaultRowHeight="10"/>
  <cols>
    <col min="1" max="1" width="7" style="475" customWidth="1"/>
    <col min="2" max="2" width="40.6328125" style="476" customWidth="1"/>
    <col min="3" max="3" width="6.6328125" style="475" customWidth="1"/>
    <col min="4" max="4" width="8.6328125" style="711" customWidth="1"/>
    <col min="5" max="5" width="12.6328125" style="710" customWidth="1"/>
    <col min="6" max="6" width="14.36328125" style="478" customWidth="1"/>
    <col min="7" max="32" width="8.90625" style="45"/>
    <col min="33" max="33" width="8.90625" style="374"/>
    <col min="34" max="254" width="8.90625" style="45"/>
    <col min="255" max="255" width="9.90625" style="45" bestFit="1" customWidth="1"/>
    <col min="256" max="256" width="56.453125" style="45" customWidth="1"/>
    <col min="257" max="257" width="6.6328125" style="45" customWidth="1"/>
    <col min="258" max="258" width="11.54296875" style="45" customWidth="1"/>
    <col min="259" max="260" width="0" style="45" hidden="1" customWidth="1"/>
    <col min="261" max="261" width="10.453125" style="45" customWidth="1"/>
    <col min="262" max="262" width="15.453125" style="45" customWidth="1"/>
    <col min="263" max="510" width="8.90625" style="45"/>
    <col min="511" max="511" width="9.90625" style="45" bestFit="1" customWidth="1"/>
    <col min="512" max="512" width="56.453125" style="45" customWidth="1"/>
    <col min="513" max="513" width="6.6328125" style="45" customWidth="1"/>
    <col min="514" max="514" width="11.54296875" style="45" customWidth="1"/>
    <col min="515" max="516" width="0" style="45" hidden="1" customWidth="1"/>
    <col min="517" max="517" width="10.453125" style="45" customWidth="1"/>
    <col min="518" max="518" width="15.453125" style="45" customWidth="1"/>
    <col min="519" max="766" width="8.90625" style="45"/>
    <col min="767" max="767" width="9.90625" style="45" bestFit="1" customWidth="1"/>
    <col min="768" max="768" width="56.453125" style="45" customWidth="1"/>
    <col min="769" max="769" width="6.6328125" style="45" customWidth="1"/>
    <col min="770" max="770" width="11.54296875" style="45" customWidth="1"/>
    <col min="771" max="772" width="0" style="45" hidden="1" customWidth="1"/>
    <col min="773" max="773" width="10.453125" style="45" customWidth="1"/>
    <col min="774" max="774" width="15.453125" style="45" customWidth="1"/>
    <col min="775" max="1022" width="8.90625" style="45"/>
    <col min="1023" max="1023" width="9.90625" style="45" bestFit="1" customWidth="1"/>
    <col min="1024" max="1024" width="56.453125" style="45" customWidth="1"/>
    <col min="1025" max="1025" width="6.6328125" style="45" customWidth="1"/>
    <col min="1026" max="1026" width="11.54296875" style="45" customWidth="1"/>
    <col min="1027" max="1028" width="0" style="45" hidden="1" customWidth="1"/>
    <col min="1029" max="1029" width="10.453125" style="45" customWidth="1"/>
    <col min="1030" max="1030" width="15.453125" style="45" customWidth="1"/>
    <col min="1031" max="1278" width="8.90625" style="45"/>
    <col min="1279" max="1279" width="9.90625" style="45" bestFit="1" customWidth="1"/>
    <col min="1280" max="1280" width="56.453125" style="45" customWidth="1"/>
    <col min="1281" max="1281" width="6.6328125" style="45" customWidth="1"/>
    <col min="1282" max="1282" width="11.54296875" style="45" customWidth="1"/>
    <col min="1283" max="1284" width="0" style="45" hidden="1" customWidth="1"/>
    <col min="1285" max="1285" width="10.453125" style="45" customWidth="1"/>
    <col min="1286" max="1286" width="15.453125" style="45" customWidth="1"/>
    <col min="1287" max="1534" width="8.90625" style="45"/>
    <col min="1535" max="1535" width="9.90625" style="45" bestFit="1" customWidth="1"/>
    <col min="1536" max="1536" width="56.453125" style="45" customWidth="1"/>
    <col min="1537" max="1537" width="6.6328125" style="45" customWidth="1"/>
    <col min="1538" max="1538" width="11.54296875" style="45" customWidth="1"/>
    <col min="1539" max="1540" width="0" style="45" hidden="1" customWidth="1"/>
    <col min="1541" max="1541" width="10.453125" style="45" customWidth="1"/>
    <col min="1542" max="1542" width="15.453125" style="45" customWidth="1"/>
    <col min="1543" max="1790" width="8.90625" style="45"/>
    <col min="1791" max="1791" width="9.90625" style="45" bestFit="1" customWidth="1"/>
    <col min="1792" max="1792" width="56.453125" style="45" customWidth="1"/>
    <col min="1793" max="1793" width="6.6328125" style="45" customWidth="1"/>
    <col min="1794" max="1794" width="11.54296875" style="45" customWidth="1"/>
    <col min="1795" max="1796" width="0" style="45" hidden="1" customWidth="1"/>
    <col min="1797" max="1797" width="10.453125" style="45" customWidth="1"/>
    <col min="1798" max="1798" width="15.453125" style="45" customWidth="1"/>
    <col min="1799" max="2046" width="8.90625" style="45"/>
    <col min="2047" max="2047" width="9.90625" style="45" bestFit="1" customWidth="1"/>
    <col min="2048" max="2048" width="56.453125" style="45" customWidth="1"/>
    <col min="2049" max="2049" width="6.6328125" style="45" customWidth="1"/>
    <col min="2050" max="2050" width="11.54296875" style="45" customWidth="1"/>
    <col min="2051" max="2052" width="0" style="45" hidden="1" customWidth="1"/>
    <col min="2053" max="2053" width="10.453125" style="45" customWidth="1"/>
    <col min="2054" max="2054" width="15.453125" style="45" customWidth="1"/>
    <col min="2055" max="2302" width="8.90625" style="45"/>
    <col min="2303" max="2303" width="9.90625" style="45" bestFit="1" customWidth="1"/>
    <col min="2304" max="2304" width="56.453125" style="45" customWidth="1"/>
    <col min="2305" max="2305" width="6.6328125" style="45" customWidth="1"/>
    <col min="2306" max="2306" width="11.54296875" style="45" customWidth="1"/>
    <col min="2307" max="2308" width="0" style="45" hidden="1" customWidth="1"/>
    <col min="2309" max="2309" width="10.453125" style="45" customWidth="1"/>
    <col min="2310" max="2310" width="15.453125" style="45" customWidth="1"/>
    <col min="2311" max="2558" width="8.90625" style="45"/>
    <col min="2559" max="2559" width="9.90625" style="45" bestFit="1" customWidth="1"/>
    <col min="2560" max="2560" width="56.453125" style="45" customWidth="1"/>
    <col min="2561" max="2561" width="6.6328125" style="45" customWidth="1"/>
    <col min="2562" max="2562" width="11.54296875" style="45" customWidth="1"/>
    <col min="2563" max="2564" width="0" style="45" hidden="1" customWidth="1"/>
    <col min="2565" max="2565" width="10.453125" style="45" customWidth="1"/>
    <col min="2566" max="2566" width="15.453125" style="45" customWidth="1"/>
    <col min="2567" max="2814" width="8.90625" style="45"/>
    <col min="2815" max="2815" width="9.90625" style="45" bestFit="1" customWidth="1"/>
    <col min="2816" max="2816" width="56.453125" style="45" customWidth="1"/>
    <col min="2817" max="2817" width="6.6328125" style="45" customWidth="1"/>
    <col min="2818" max="2818" width="11.54296875" style="45" customWidth="1"/>
    <col min="2819" max="2820" width="0" style="45" hidden="1" customWidth="1"/>
    <col min="2821" max="2821" width="10.453125" style="45" customWidth="1"/>
    <col min="2822" max="2822" width="15.453125" style="45" customWidth="1"/>
    <col min="2823" max="3070" width="8.90625" style="45"/>
    <col min="3071" max="3071" width="9.90625" style="45" bestFit="1" customWidth="1"/>
    <col min="3072" max="3072" width="56.453125" style="45" customWidth="1"/>
    <col min="3073" max="3073" width="6.6328125" style="45" customWidth="1"/>
    <col min="3074" max="3074" width="11.54296875" style="45" customWidth="1"/>
    <col min="3075" max="3076" width="0" style="45" hidden="1" customWidth="1"/>
    <col min="3077" max="3077" width="10.453125" style="45" customWidth="1"/>
    <col min="3078" max="3078" width="15.453125" style="45" customWidth="1"/>
    <col min="3079" max="3326" width="8.90625" style="45"/>
    <col min="3327" max="3327" width="9.90625" style="45" bestFit="1" customWidth="1"/>
    <col min="3328" max="3328" width="56.453125" style="45" customWidth="1"/>
    <col min="3329" max="3329" width="6.6328125" style="45" customWidth="1"/>
    <col min="3330" max="3330" width="11.54296875" style="45" customWidth="1"/>
    <col min="3331" max="3332" width="0" style="45" hidden="1" customWidth="1"/>
    <col min="3333" max="3333" width="10.453125" style="45" customWidth="1"/>
    <col min="3334" max="3334" width="15.453125" style="45" customWidth="1"/>
    <col min="3335" max="3582" width="8.90625" style="45"/>
    <col min="3583" max="3583" width="9.90625" style="45" bestFit="1" customWidth="1"/>
    <col min="3584" max="3584" width="56.453125" style="45" customWidth="1"/>
    <col min="3585" max="3585" width="6.6328125" style="45" customWidth="1"/>
    <col min="3586" max="3586" width="11.54296875" style="45" customWidth="1"/>
    <col min="3587" max="3588" width="0" style="45" hidden="1" customWidth="1"/>
    <col min="3589" max="3589" width="10.453125" style="45" customWidth="1"/>
    <col min="3590" max="3590" width="15.453125" style="45" customWidth="1"/>
    <col min="3591" max="3838" width="8.90625" style="45"/>
    <col min="3839" max="3839" width="9.90625" style="45" bestFit="1" customWidth="1"/>
    <col min="3840" max="3840" width="56.453125" style="45" customWidth="1"/>
    <col min="3841" max="3841" width="6.6328125" style="45" customWidth="1"/>
    <col min="3842" max="3842" width="11.54296875" style="45" customWidth="1"/>
    <col min="3843" max="3844" width="0" style="45" hidden="1" customWidth="1"/>
    <col min="3845" max="3845" width="10.453125" style="45" customWidth="1"/>
    <col min="3846" max="3846" width="15.453125" style="45" customWidth="1"/>
    <col min="3847" max="4094" width="8.90625" style="45"/>
    <col min="4095" max="4095" width="9.90625" style="45" bestFit="1" customWidth="1"/>
    <col min="4096" max="4096" width="56.453125" style="45" customWidth="1"/>
    <col min="4097" max="4097" width="6.6328125" style="45" customWidth="1"/>
    <col min="4098" max="4098" width="11.54296875" style="45" customWidth="1"/>
    <col min="4099" max="4100" width="0" style="45" hidden="1" customWidth="1"/>
    <col min="4101" max="4101" width="10.453125" style="45" customWidth="1"/>
    <col min="4102" max="4102" width="15.453125" style="45" customWidth="1"/>
    <col min="4103" max="4350" width="8.90625" style="45"/>
    <col min="4351" max="4351" width="9.90625" style="45" bestFit="1" customWidth="1"/>
    <col min="4352" max="4352" width="56.453125" style="45" customWidth="1"/>
    <col min="4353" max="4353" width="6.6328125" style="45" customWidth="1"/>
    <col min="4354" max="4354" width="11.54296875" style="45" customWidth="1"/>
    <col min="4355" max="4356" width="0" style="45" hidden="1" customWidth="1"/>
    <col min="4357" max="4357" width="10.453125" style="45" customWidth="1"/>
    <col min="4358" max="4358" width="15.453125" style="45" customWidth="1"/>
    <col min="4359" max="4606" width="8.90625" style="45"/>
    <col min="4607" max="4607" width="9.90625" style="45" bestFit="1" customWidth="1"/>
    <col min="4608" max="4608" width="56.453125" style="45" customWidth="1"/>
    <col min="4609" max="4609" width="6.6328125" style="45" customWidth="1"/>
    <col min="4610" max="4610" width="11.54296875" style="45" customWidth="1"/>
    <col min="4611" max="4612" width="0" style="45" hidden="1" customWidth="1"/>
    <col min="4613" max="4613" width="10.453125" style="45" customWidth="1"/>
    <col min="4614" max="4614" width="15.453125" style="45" customWidth="1"/>
    <col min="4615" max="4862" width="8.90625" style="45"/>
    <col min="4863" max="4863" width="9.90625" style="45" bestFit="1" customWidth="1"/>
    <col min="4864" max="4864" width="56.453125" style="45" customWidth="1"/>
    <col min="4865" max="4865" width="6.6328125" style="45" customWidth="1"/>
    <col min="4866" max="4866" width="11.54296875" style="45" customWidth="1"/>
    <col min="4867" max="4868" width="0" style="45" hidden="1" customWidth="1"/>
    <col min="4869" max="4869" width="10.453125" style="45" customWidth="1"/>
    <col min="4870" max="4870" width="15.453125" style="45" customWidth="1"/>
    <col min="4871" max="5118" width="8.90625" style="45"/>
    <col min="5119" max="5119" width="9.90625" style="45" bestFit="1" customWidth="1"/>
    <col min="5120" max="5120" width="56.453125" style="45" customWidth="1"/>
    <col min="5121" max="5121" width="6.6328125" style="45" customWidth="1"/>
    <col min="5122" max="5122" width="11.54296875" style="45" customWidth="1"/>
    <col min="5123" max="5124" width="0" style="45" hidden="1" customWidth="1"/>
    <col min="5125" max="5125" width="10.453125" style="45" customWidth="1"/>
    <col min="5126" max="5126" width="15.453125" style="45" customWidth="1"/>
    <col min="5127" max="5374" width="8.90625" style="45"/>
    <col min="5375" max="5375" width="9.90625" style="45" bestFit="1" customWidth="1"/>
    <col min="5376" max="5376" width="56.453125" style="45" customWidth="1"/>
    <col min="5377" max="5377" width="6.6328125" style="45" customWidth="1"/>
    <col min="5378" max="5378" width="11.54296875" style="45" customWidth="1"/>
    <col min="5379" max="5380" width="0" style="45" hidden="1" customWidth="1"/>
    <col min="5381" max="5381" width="10.453125" style="45" customWidth="1"/>
    <col min="5382" max="5382" width="15.453125" style="45" customWidth="1"/>
    <col min="5383" max="5630" width="8.90625" style="45"/>
    <col min="5631" max="5631" width="9.90625" style="45" bestFit="1" customWidth="1"/>
    <col min="5632" max="5632" width="56.453125" style="45" customWidth="1"/>
    <col min="5633" max="5633" width="6.6328125" style="45" customWidth="1"/>
    <col min="5634" max="5634" width="11.54296875" style="45" customWidth="1"/>
    <col min="5635" max="5636" width="0" style="45" hidden="1" customWidth="1"/>
    <col min="5637" max="5637" width="10.453125" style="45" customWidth="1"/>
    <col min="5638" max="5638" width="15.453125" style="45" customWidth="1"/>
    <col min="5639" max="5886" width="8.90625" style="45"/>
    <col min="5887" max="5887" width="9.90625" style="45" bestFit="1" customWidth="1"/>
    <col min="5888" max="5888" width="56.453125" style="45" customWidth="1"/>
    <col min="5889" max="5889" width="6.6328125" style="45" customWidth="1"/>
    <col min="5890" max="5890" width="11.54296875" style="45" customWidth="1"/>
    <col min="5891" max="5892" width="0" style="45" hidden="1" customWidth="1"/>
    <col min="5893" max="5893" width="10.453125" style="45" customWidth="1"/>
    <col min="5894" max="5894" width="15.453125" style="45" customWidth="1"/>
    <col min="5895" max="6142" width="8.90625" style="45"/>
    <col min="6143" max="6143" width="9.90625" style="45" bestFit="1" customWidth="1"/>
    <col min="6144" max="6144" width="56.453125" style="45" customWidth="1"/>
    <col min="6145" max="6145" width="6.6328125" style="45" customWidth="1"/>
    <col min="6146" max="6146" width="11.54296875" style="45" customWidth="1"/>
    <col min="6147" max="6148" width="0" style="45" hidden="1" customWidth="1"/>
    <col min="6149" max="6149" width="10.453125" style="45" customWidth="1"/>
    <col min="6150" max="6150" width="15.453125" style="45" customWidth="1"/>
    <col min="6151" max="6398" width="8.90625" style="45"/>
    <col min="6399" max="6399" width="9.90625" style="45" bestFit="1" customWidth="1"/>
    <col min="6400" max="6400" width="56.453125" style="45" customWidth="1"/>
    <col min="6401" max="6401" width="6.6328125" style="45" customWidth="1"/>
    <col min="6402" max="6402" width="11.54296875" style="45" customWidth="1"/>
    <col min="6403" max="6404" width="0" style="45" hidden="1" customWidth="1"/>
    <col min="6405" max="6405" width="10.453125" style="45" customWidth="1"/>
    <col min="6406" max="6406" width="15.453125" style="45" customWidth="1"/>
    <col min="6407" max="6654" width="8.90625" style="45"/>
    <col min="6655" max="6655" width="9.90625" style="45" bestFit="1" customWidth="1"/>
    <col min="6656" max="6656" width="56.453125" style="45" customWidth="1"/>
    <col min="6657" max="6657" width="6.6328125" style="45" customWidth="1"/>
    <col min="6658" max="6658" width="11.54296875" style="45" customWidth="1"/>
    <col min="6659" max="6660" width="0" style="45" hidden="1" customWidth="1"/>
    <col min="6661" max="6661" width="10.453125" style="45" customWidth="1"/>
    <col min="6662" max="6662" width="15.453125" style="45" customWidth="1"/>
    <col min="6663" max="6910" width="8.90625" style="45"/>
    <col min="6911" max="6911" width="9.90625" style="45" bestFit="1" customWidth="1"/>
    <col min="6912" max="6912" width="56.453125" style="45" customWidth="1"/>
    <col min="6913" max="6913" width="6.6328125" style="45" customWidth="1"/>
    <col min="6914" max="6914" width="11.54296875" style="45" customWidth="1"/>
    <col min="6915" max="6916" width="0" style="45" hidden="1" customWidth="1"/>
    <col min="6917" max="6917" width="10.453125" style="45" customWidth="1"/>
    <col min="6918" max="6918" width="15.453125" style="45" customWidth="1"/>
    <col min="6919" max="7166" width="8.90625" style="45"/>
    <col min="7167" max="7167" width="9.90625" style="45" bestFit="1" customWidth="1"/>
    <col min="7168" max="7168" width="56.453125" style="45" customWidth="1"/>
    <col min="7169" max="7169" width="6.6328125" style="45" customWidth="1"/>
    <col min="7170" max="7170" width="11.54296875" style="45" customWidth="1"/>
    <col min="7171" max="7172" width="0" style="45" hidden="1" customWidth="1"/>
    <col min="7173" max="7173" width="10.453125" style="45" customWidth="1"/>
    <col min="7174" max="7174" width="15.453125" style="45" customWidth="1"/>
    <col min="7175" max="7422" width="8.90625" style="45"/>
    <col min="7423" max="7423" width="9.90625" style="45" bestFit="1" customWidth="1"/>
    <col min="7424" max="7424" width="56.453125" style="45" customWidth="1"/>
    <col min="7425" max="7425" width="6.6328125" style="45" customWidth="1"/>
    <col min="7426" max="7426" width="11.54296875" style="45" customWidth="1"/>
    <col min="7427" max="7428" width="0" style="45" hidden="1" customWidth="1"/>
    <col min="7429" max="7429" width="10.453125" style="45" customWidth="1"/>
    <col min="7430" max="7430" width="15.453125" style="45" customWidth="1"/>
    <col min="7431" max="7678" width="8.90625" style="45"/>
    <col min="7679" max="7679" width="9.90625" style="45" bestFit="1" customWidth="1"/>
    <col min="7680" max="7680" width="56.453125" style="45" customWidth="1"/>
    <col min="7681" max="7681" width="6.6328125" style="45" customWidth="1"/>
    <col min="7682" max="7682" width="11.54296875" style="45" customWidth="1"/>
    <col min="7683" max="7684" width="0" style="45" hidden="1" customWidth="1"/>
    <col min="7685" max="7685" width="10.453125" style="45" customWidth="1"/>
    <col min="7686" max="7686" width="15.453125" style="45" customWidth="1"/>
    <col min="7687" max="7934" width="8.90625" style="45"/>
    <col min="7935" max="7935" width="9.90625" style="45" bestFit="1" customWidth="1"/>
    <col min="7936" max="7936" width="56.453125" style="45" customWidth="1"/>
    <col min="7937" max="7937" width="6.6328125" style="45" customWidth="1"/>
    <col min="7938" max="7938" width="11.54296875" style="45" customWidth="1"/>
    <col min="7939" max="7940" width="0" style="45" hidden="1" customWidth="1"/>
    <col min="7941" max="7941" width="10.453125" style="45" customWidth="1"/>
    <col min="7942" max="7942" width="15.453125" style="45" customWidth="1"/>
    <col min="7943" max="8190" width="8.90625" style="45"/>
    <col min="8191" max="8191" width="9.90625" style="45" bestFit="1" customWidth="1"/>
    <col min="8192" max="8192" width="56.453125" style="45" customWidth="1"/>
    <col min="8193" max="8193" width="6.6328125" style="45" customWidth="1"/>
    <col min="8194" max="8194" width="11.54296875" style="45" customWidth="1"/>
    <col min="8195" max="8196" width="0" style="45" hidden="1" customWidth="1"/>
    <col min="8197" max="8197" width="10.453125" style="45" customWidth="1"/>
    <col min="8198" max="8198" width="15.453125" style="45" customWidth="1"/>
    <col min="8199" max="8446" width="8.90625" style="45"/>
    <col min="8447" max="8447" width="9.90625" style="45" bestFit="1" customWidth="1"/>
    <col min="8448" max="8448" width="56.453125" style="45" customWidth="1"/>
    <col min="8449" max="8449" width="6.6328125" style="45" customWidth="1"/>
    <col min="8450" max="8450" width="11.54296875" style="45" customWidth="1"/>
    <col min="8451" max="8452" width="0" style="45" hidden="1" customWidth="1"/>
    <col min="8453" max="8453" width="10.453125" style="45" customWidth="1"/>
    <col min="8454" max="8454" width="15.453125" style="45" customWidth="1"/>
    <col min="8455" max="8702" width="8.90625" style="45"/>
    <col min="8703" max="8703" width="9.90625" style="45" bestFit="1" customWidth="1"/>
    <col min="8704" max="8704" width="56.453125" style="45" customWidth="1"/>
    <col min="8705" max="8705" width="6.6328125" style="45" customWidth="1"/>
    <col min="8706" max="8706" width="11.54296875" style="45" customWidth="1"/>
    <col min="8707" max="8708" width="0" style="45" hidden="1" customWidth="1"/>
    <col min="8709" max="8709" width="10.453125" style="45" customWidth="1"/>
    <col min="8710" max="8710" width="15.453125" style="45" customWidth="1"/>
    <col min="8711" max="8958" width="8.90625" style="45"/>
    <col min="8959" max="8959" width="9.90625" style="45" bestFit="1" customWidth="1"/>
    <col min="8960" max="8960" width="56.453125" style="45" customWidth="1"/>
    <col min="8961" max="8961" width="6.6328125" style="45" customWidth="1"/>
    <col min="8962" max="8962" width="11.54296875" style="45" customWidth="1"/>
    <col min="8963" max="8964" width="0" style="45" hidden="1" customWidth="1"/>
    <col min="8965" max="8965" width="10.453125" style="45" customWidth="1"/>
    <col min="8966" max="8966" width="15.453125" style="45" customWidth="1"/>
    <col min="8967" max="9214" width="8.90625" style="45"/>
    <col min="9215" max="9215" width="9.90625" style="45" bestFit="1" customWidth="1"/>
    <col min="9216" max="9216" width="56.453125" style="45" customWidth="1"/>
    <col min="9217" max="9217" width="6.6328125" style="45" customWidth="1"/>
    <col min="9218" max="9218" width="11.54296875" style="45" customWidth="1"/>
    <col min="9219" max="9220" width="0" style="45" hidden="1" customWidth="1"/>
    <col min="9221" max="9221" width="10.453125" style="45" customWidth="1"/>
    <col min="9222" max="9222" width="15.453125" style="45" customWidth="1"/>
    <col min="9223" max="9470" width="8.90625" style="45"/>
    <col min="9471" max="9471" width="9.90625" style="45" bestFit="1" customWidth="1"/>
    <col min="9472" max="9472" width="56.453125" style="45" customWidth="1"/>
    <col min="9473" max="9473" width="6.6328125" style="45" customWidth="1"/>
    <col min="9474" max="9474" width="11.54296875" style="45" customWidth="1"/>
    <col min="9475" max="9476" width="0" style="45" hidden="1" customWidth="1"/>
    <col min="9477" max="9477" width="10.453125" style="45" customWidth="1"/>
    <col min="9478" max="9478" width="15.453125" style="45" customWidth="1"/>
    <col min="9479" max="9726" width="8.90625" style="45"/>
    <col min="9727" max="9727" width="9.90625" style="45" bestFit="1" customWidth="1"/>
    <col min="9728" max="9728" width="56.453125" style="45" customWidth="1"/>
    <col min="9729" max="9729" width="6.6328125" style="45" customWidth="1"/>
    <col min="9730" max="9730" width="11.54296875" style="45" customWidth="1"/>
    <col min="9731" max="9732" width="0" style="45" hidden="1" customWidth="1"/>
    <col min="9733" max="9733" width="10.453125" style="45" customWidth="1"/>
    <col min="9734" max="9734" width="15.453125" style="45" customWidth="1"/>
    <col min="9735" max="9982" width="8.90625" style="45"/>
    <col min="9983" max="9983" width="9.90625" style="45" bestFit="1" customWidth="1"/>
    <col min="9984" max="9984" width="56.453125" style="45" customWidth="1"/>
    <col min="9985" max="9985" width="6.6328125" style="45" customWidth="1"/>
    <col min="9986" max="9986" width="11.54296875" style="45" customWidth="1"/>
    <col min="9987" max="9988" width="0" style="45" hidden="1" customWidth="1"/>
    <col min="9989" max="9989" width="10.453125" style="45" customWidth="1"/>
    <col min="9990" max="9990" width="15.453125" style="45" customWidth="1"/>
    <col min="9991" max="10238" width="8.90625" style="45"/>
    <col min="10239" max="10239" width="9.90625" style="45" bestFit="1" customWidth="1"/>
    <col min="10240" max="10240" width="56.453125" style="45" customWidth="1"/>
    <col min="10241" max="10241" width="6.6328125" style="45" customWidth="1"/>
    <col min="10242" max="10242" width="11.54296875" style="45" customWidth="1"/>
    <col min="10243" max="10244" width="0" style="45" hidden="1" customWidth="1"/>
    <col min="10245" max="10245" width="10.453125" style="45" customWidth="1"/>
    <col min="10246" max="10246" width="15.453125" style="45" customWidth="1"/>
    <col min="10247" max="10494" width="8.90625" style="45"/>
    <col min="10495" max="10495" width="9.90625" style="45" bestFit="1" customWidth="1"/>
    <col min="10496" max="10496" width="56.453125" style="45" customWidth="1"/>
    <col min="10497" max="10497" width="6.6328125" style="45" customWidth="1"/>
    <col min="10498" max="10498" width="11.54296875" style="45" customWidth="1"/>
    <col min="10499" max="10500" width="0" style="45" hidden="1" customWidth="1"/>
    <col min="10501" max="10501" width="10.453125" style="45" customWidth="1"/>
    <col min="10502" max="10502" width="15.453125" style="45" customWidth="1"/>
    <col min="10503" max="10750" width="8.90625" style="45"/>
    <col min="10751" max="10751" width="9.90625" style="45" bestFit="1" customWidth="1"/>
    <col min="10752" max="10752" width="56.453125" style="45" customWidth="1"/>
    <col min="10753" max="10753" width="6.6328125" style="45" customWidth="1"/>
    <col min="10754" max="10754" width="11.54296875" style="45" customWidth="1"/>
    <col min="10755" max="10756" width="0" style="45" hidden="1" customWidth="1"/>
    <col min="10757" max="10757" width="10.453125" style="45" customWidth="1"/>
    <col min="10758" max="10758" width="15.453125" style="45" customWidth="1"/>
    <col min="10759" max="11006" width="8.90625" style="45"/>
    <col min="11007" max="11007" width="9.90625" style="45" bestFit="1" customWidth="1"/>
    <col min="11008" max="11008" width="56.453125" style="45" customWidth="1"/>
    <col min="11009" max="11009" width="6.6328125" style="45" customWidth="1"/>
    <col min="11010" max="11010" width="11.54296875" style="45" customWidth="1"/>
    <col min="11011" max="11012" width="0" style="45" hidden="1" customWidth="1"/>
    <col min="11013" max="11013" width="10.453125" style="45" customWidth="1"/>
    <col min="11014" max="11014" width="15.453125" style="45" customWidth="1"/>
    <col min="11015" max="11262" width="8.90625" style="45"/>
    <col min="11263" max="11263" width="9.90625" style="45" bestFit="1" customWidth="1"/>
    <col min="11264" max="11264" width="56.453125" style="45" customWidth="1"/>
    <col min="11265" max="11265" width="6.6328125" style="45" customWidth="1"/>
    <col min="11266" max="11266" width="11.54296875" style="45" customWidth="1"/>
    <col min="11267" max="11268" width="0" style="45" hidden="1" customWidth="1"/>
    <col min="11269" max="11269" width="10.453125" style="45" customWidth="1"/>
    <col min="11270" max="11270" width="15.453125" style="45" customWidth="1"/>
    <col min="11271" max="11518" width="8.90625" style="45"/>
    <col min="11519" max="11519" width="9.90625" style="45" bestFit="1" customWidth="1"/>
    <col min="11520" max="11520" width="56.453125" style="45" customWidth="1"/>
    <col min="11521" max="11521" width="6.6328125" style="45" customWidth="1"/>
    <col min="11522" max="11522" width="11.54296875" style="45" customWidth="1"/>
    <col min="11523" max="11524" width="0" style="45" hidden="1" customWidth="1"/>
    <col min="11525" max="11525" width="10.453125" style="45" customWidth="1"/>
    <col min="11526" max="11526" width="15.453125" style="45" customWidth="1"/>
    <col min="11527" max="11774" width="8.90625" style="45"/>
    <col min="11775" max="11775" width="9.90625" style="45" bestFit="1" customWidth="1"/>
    <col min="11776" max="11776" width="56.453125" style="45" customWidth="1"/>
    <col min="11777" max="11777" width="6.6328125" style="45" customWidth="1"/>
    <col min="11778" max="11778" width="11.54296875" style="45" customWidth="1"/>
    <col min="11779" max="11780" width="0" style="45" hidden="1" customWidth="1"/>
    <col min="11781" max="11781" width="10.453125" style="45" customWidth="1"/>
    <col min="11782" max="11782" width="15.453125" style="45" customWidth="1"/>
    <col min="11783" max="12030" width="8.90625" style="45"/>
    <col min="12031" max="12031" width="9.90625" style="45" bestFit="1" customWidth="1"/>
    <col min="12032" max="12032" width="56.453125" style="45" customWidth="1"/>
    <col min="12033" max="12033" width="6.6328125" style="45" customWidth="1"/>
    <col min="12034" max="12034" width="11.54296875" style="45" customWidth="1"/>
    <col min="12035" max="12036" width="0" style="45" hidden="1" customWidth="1"/>
    <col min="12037" max="12037" width="10.453125" style="45" customWidth="1"/>
    <col min="12038" max="12038" width="15.453125" style="45" customWidth="1"/>
    <col min="12039" max="12286" width="8.90625" style="45"/>
    <col min="12287" max="12287" width="9.90625" style="45" bestFit="1" customWidth="1"/>
    <col min="12288" max="12288" width="56.453125" style="45" customWidth="1"/>
    <col min="12289" max="12289" width="6.6328125" style="45" customWidth="1"/>
    <col min="12290" max="12290" width="11.54296875" style="45" customWidth="1"/>
    <col min="12291" max="12292" width="0" style="45" hidden="1" customWidth="1"/>
    <col min="12293" max="12293" width="10.453125" style="45" customWidth="1"/>
    <col min="12294" max="12294" width="15.453125" style="45" customWidth="1"/>
    <col min="12295" max="12542" width="8.90625" style="45"/>
    <col min="12543" max="12543" width="9.90625" style="45" bestFit="1" customWidth="1"/>
    <col min="12544" max="12544" width="56.453125" style="45" customWidth="1"/>
    <col min="12545" max="12545" width="6.6328125" style="45" customWidth="1"/>
    <col min="12546" max="12546" width="11.54296875" style="45" customWidth="1"/>
    <col min="12547" max="12548" width="0" style="45" hidden="1" customWidth="1"/>
    <col min="12549" max="12549" width="10.453125" style="45" customWidth="1"/>
    <col min="12550" max="12550" width="15.453125" style="45" customWidth="1"/>
    <col min="12551" max="12798" width="8.90625" style="45"/>
    <col min="12799" max="12799" width="9.90625" style="45" bestFit="1" customWidth="1"/>
    <col min="12800" max="12800" width="56.453125" style="45" customWidth="1"/>
    <col min="12801" max="12801" width="6.6328125" style="45" customWidth="1"/>
    <col min="12802" max="12802" width="11.54296875" style="45" customWidth="1"/>
    <col min="12803" max="12804" width="0" style="45" hidden="1" customWidth="1"/>
    <col min="12805" max="12805" width="10.453125" style="45" customWidth="1"/>
    <col min="12806" max="12806" width="15.453125" style="45" customWidth="1"/>
    <col min="12807" max="13054" width="8.90625" style="45"/>
    <col min="13055" max="13055" width="9.90625" style="45" bestFit="1" customWidth="1"/>
    <col min="13056" max="13056" width="56.453125" style="45" customWidth="1"/>
    <col min="13057" max="13057" width="6.6328125" style="45" customWidth="1"/>
    <col min="13058" max="13058" width="11.54296875" style="45" customWidth="1"/>
    <col min="13059" max="13060" width="0" style="45" hidden="1" customWidth="1"/>
    <col min="13061" max="13061" width="10.453125" style="45" customWidth="1"/>
    <col min="13062" max="13062" width="15.453125" style="45" customWidth="1"/>
    <col min="13063" max="13310" width="8.90625" style="45"/>
    <col min="13311" max="13311" width="9.90625" style="45" bestFit="1" customWidth="1"/>
    <col min="13312" max="13312" width="56.453125" style="45" customWidth="1"/>
    <col min="13313" max="13313" width="6.6328125" style="45" customWidth="1"/>
    <col min="13314" max="13314" width="11.54296875" style="45" customWidth="1"/>
    <col min="13315" max="13316" width="0" style="45" hidden="1" customWidth="1"/>
    <col min="13317" max="13317" width="10.453125" style="45" customWidth="1"/>
    <col min="13318" max="13318" width="15.453125" style="45" customWidth="1"/>
    <col min="13319" max="13566" width="8.90625" style="45"/>
    <col min="13567" max="13567" width="9.90625" style="45" bestFit="1" customWidth="1"/>
    <col min="13568" max="13568" width="56.453125" style="45" customWidth="1"/>
    <col min="13569" max="13569" width="6.6328125" style="45" customWidth="1"/>
    <col min="13570" max="13570" width="11.54296875" style="45" customWidth="1"/>
    <col min="13571" max="13572" width="0" style="45" hidden="1" customWidth="1"/>
    <col min="13573" max="13573" width="10.453125" style="45" customWidth="1"/>
    <col min="13574" max="13574" width="15.453125" style="45" customWidth="1"/>
    <col min="13575" max="13822" width="8.90625" style="45"/>
    <col min="13823" max="13823" width="9.90625" style="45" bestFit="1" customWidth="1"/>
    <col min="13824" max="13824" width="56.453125" style="45" customWidth="1"/>
    <col min="13825" max="13825" width="6.6328125" style="45" customWidth="1"/>
    <col min="13826" max="13826" width="11.54296875" style="45" customWidth="1"/>
    <col min="13827" max="13828" width="0" style="45" hidden="1" customWidth="1"/>
    <col min="13829" max="13829" width="10.453125" style="45" customWidth="1"/>
    <col min="13830" max="13830" width="15.453125" style="45" customWidth="1"/>
    <col min="13831" max="14078" width="8.90625" style="45"/>
    <col min="14079" max="14079" width="9.90625" style="45" bestFit="1" customWidth="1"/>
    <col min="14080" max="14080" width="56.453125" style="45" customWidth="1"/>
    <col min="14081" max="14081" width="6.6328125" style="45" customWidth="1"/>
    <col min="14082" max="14082" width="11.54296875" style="45" customWidth="1"/>
    <col min="14083" max="14084" width="0" style="45" hidden="1" customWidth="1"/>
    <col min="14085" max="14085" width="10.453125" style="45" customWidth="1"/>
    <col min="14086" max="14086" width="15.453125" style="45" customWidth="1"/>
    <col min="14087" max="14334" width="8.90625" style="45"/>
    <col min="14335" max="14335" width="9.90625" style="45" bestFit="1" customWidth="1"/>
    <col min="14336" max="14336" width="56.453125" style="45" customWidth="1"/>
    <col min="14337" max="14337" width="6.6328125" style="45" customWidth="1"/>
    <col min="14338" max="14338" width="11.54296875" style="45" customWidth="1"/>
    <col min="14339" max="14340" width="0" style="45" hidden="1" customWidth="1"/>
    <col min="14341" max="14341" width="10.453125" style="45" customWidth="1"/>
    <col min="14342" max="14342" width="15.453125" style="45" customWidth="1"/>
    <col min="14343" max="14590" width="8.90625" style="45"/>
    <col min="14591" max="14591" width="9.90625" style="45" bestFit="1" customWidth="1"/>
    <col min="14592" max="14592" width="56.453125" style="45" customWidth="1"/>
    <col min="14593" max="14593" width="6.6328125" style="45" customWidth="1"/>
    <col min="14594" max="14594" width="11.54296875" style="45" customWidth="1"/>
    <col min="14595" max="14596" width="0" style="45" hidden="1" customWidth="1"/>
    <col min="14597" max="14597" width="10.453125" style="45" customWidth="1"/>
    <col min="14598" max="14598" width="15.453125" style="45" customWidth="1"/>
    <col min="14599" max="14846" width="8.90625" style="45"/>
    <col min="14847" max="14847" width="9.90625" style="45" bestFit="1" customWidth="1"/>
    <col min="14848" max="14848" width="56.453125" style="45" customWidth="1"/>
    <col min="14849" max="14849" width="6.6328125" style="45" customWidth="1"/>
    <col min="14850" max="14850" width="11.54296875" style="45" customWidth="1"/>
    <col min="14851" max="14852" width="0" style="45" hidden="1" customWidth="1"/>
    <col min="14853" max="14853" width="10.453125" style="45" customWidth="1"/>
    <col min="14854" max="14854" width="15.453125" style="45" customWidth="1"/>
    <col min="14855" max="15102" width="8.90625" style="45"/>
    <col min="15103" max="15103" width="9.90625" style="45" bestFit="1" customWidth="1"/>
    <col min="15104" max="15104" width="56.453125" style="45" customWidth="1"/>
    <col min="15105" max="15105" width="6.6328125" style="45" customWidth="1"/>
    <col min="15106" max="15106" width="11.54296875" style="45" customWidth="1"/>
    <col min="15107" max="15108" width="0" style="45" hidden="1" customWidth="1"/>
    <col min="15109" max="15109" width="10.453125" style="45" customWidth="1"/>
    <col min="15110" max="15110" width="15.453125" style="45" customWidth="1"/>
    <col min="15111" max="15358" width="8.90625" style="45"/>
    <col min="15359" max="15359" width="9.90625" style="45" bestFit="1" customWidth="1"/>
    <col min="15360" max="15360" width="56.453125" style="45" customWidth="1"/>
    <col min="15361" max="15361" width="6.6328125" style="45" customWidth="1"/>
    <col min="15362" max="15362" width="11.54296875" style="45" customWidth="1"/>
    <col min="15363" max="15364" width="0" style="45" hidden="1" customWidth="1"/>
    <col min="15365" max="15365" width="10.453125" style="45" customWidth="1"/>
    <col min="15366" max="15366" width="15.453125" style="45" customWidth="1"/>
    <col min="15367" max="15614" width="8.90625" style="45"/>
    <col min="15615" max="15615" width="9.90625" style="45" bestFit="1" customWidth="1"/>
    <col min="15616" max="15616" width="56.453125" style="45" customWidth="1"/>
    <col min="15617" max="15617" width="6.6328125" style="45" customWidth="1"/>
    <col min="15618" max="15618" width="11.54296875" style="45" customWidth="1"/>
    <col min="15619" max="15620" width="0" style="45" hidden="1" customWidth="1"/>
    <col min="15621" max="15621" width="10.453125" style="45" customWidth="1"/>
    <col min="15622" max="15622" width="15.453125" style="45" customWidth="1"/>
    <col min="15623" max="15870" width="8.90625" style="45"/>
    <col min="15871" max="15871" width="9.90625" style="45" bestFit="1" customWidth="1"/>
    <col min="15872" max="15872" width="56.453125" style="45" customWidth="1"/>
    <col min="15873" max="15873" width="6.6328125" style="45" customWidth="1"/>
    <col min="15874" max="15874" width="11.54296875" style="45" customWidth="1"/>
    <col min="15875" max="15876" width="0" style="45" hidden="1" customWidth="1"/>
    <col min="15877" max="15877" width="10.453125" style="45" customWidth="1"/>
    <col min="15878" max="15878" width="15.453125" style="45" customWidth="1"/>
    <col min="15879" max="16126" width="8.90625" style="45"/>
    <col min="16127" max="16127" width="9.90625" style="45" bestFit="1" customWidth="1"/>
    <col min="16128" max="16128" width="56.453125" style="45" customWidth="1"/>
    <col min="16129" max="16129" width="6.6328125" style="45" customWidth="1"/>
    <col min="16130" max="16130" width="11.54296875" style="45" customWidth="1"/>
    <col min="16131" max="16132" width="0" style="45" hidden="1" customWidth="1"/>
    <col min="16133" max="16133" width="10.453125" style="45" customWidth="1"/>
    <col min="16134" max="16134" width="15.453125" style="45" customWidth="1"/>
    <col min="16135" max="16384" width="8.90625" style="45"/>
  </cols>
  <sheetData>
    <row r="1" spans="1:14" s="45" customFormat="1" ht="10.5">
      <c r="A1" s="2039"/>
      <c r="B1" s="2040"/>
      <c r="C1" s="2040"/>
      <c r="D1" s="370"/>
      <c r="E1" s="669"/>
      <c r="F1" s="481"/>
      <c r="I1" s="49"/>
      <c r="J1" s="49"/>
      <c r="K1" s="49"/>
    </row>
    <row r="2" spans="1:14" s="45" customFormat="1" ht="10.5">
      <c r="A2" s="2033" t="str">
        <f>'[1]Chemical House'!A2:F2</f>
        <v>MINISTRY OF WATER AND ENVIRONMENT</v>
      </c>
      <c r="B2" s="2034"/>
      <c r="C2" s="2034"/>
      <c r="D2" s="2034"/>
      <c r="E2" s="2034"/>
      <c r="F2" s="2035"/>
      <c r="G2" s="670"/>
      <c r="H2" s="670"/>
      <c r="I2" s="49"/>
      <c r="J2" s="49"/>
      <c r="K2" s="49"/>
      <c r="L2" s="49"/>
      <c r="M2" s="49"/>
      <c r="N2" s="49"/>
    </row>
    <row r="3" spans="1:14" s="45" customFormat="1" ht="10.5">
      <c r="A3" s="2033" t="str">
        <f>'[1]Chemical House'!A3:F3</f>
        <v>NYAMUGASANI WATER SUPPLY &amp; SANITATION SYSTEM</v>
      </c>
      <c r="B3" s="2034"/>
      <c r="C3" s="2034"/>
      <c r="D3" s="2034"/>
      <c r="E3" s="2034"/>
      <c r="F3" s="2035"/>
      <c r="I3" s="49"/>
      <c r="J3" s="49"/>
      <c r="K3" s="49"/>
      <c r="L3" s="49"/>
      <c r="M3" s="49"/>
      <c r="N3" s="49"/>
    </row>
    <row r="4" spans="1:14" s="45" customFormat="1" ht="10.5">
      <c r="A4" s="482"/>
      <c r="B4" s="2043"/>
      <c r="C4" s="2043"/>
      <c r="D4" s="2043"/>
      <c r="E4" s="483"/>
      <c r="F4" s="484"/>
      <c r="G4" s="49"/>
      <c r="H4" s="49"/>
      <c r="I4" s="49"/>
      <c r="J4" s="49"/>
    </row>
    <row r="5" spans="1:14" s="55" customFormat="1" ht="10.5">
      <c r="A5" s="2044" t="s">
        <v>1089</v>
      </c>
      <c r="B5" s="2045"/>
      <c r="C5" s="2045"/>
      <c r="D5" s="2045"/>
      <c r="E5" s="2045"/>
      <c r="F5" s="2046"/>
      <c r="G5" s="671"/>
      <c r="H5" s="671"/>
      <c r="I5" s="49"/>
      <c r="J5" s="49"/>
      <c r="K5" s="49"/>
      <c r="L5" s="49"/>
      <c r="M5" s="49"/>
      <c r="N5" s="49"/>
    </row>
    <row r="6" spans="1:14" s="45" customFormat="1">
      <c r="A6" s="482"/>
      <c r="B6" s="56"/>
      <c r="C6" s="56"/>
      <c r="D6" s="672"/>
      <c r="E6" s="306"/>
      <c r="F6" s="235"/>
    </row>
    <row r="7" spans="1:14" s="45" customFormat="1" ht="10.5">
      <c r="A7" s="673" t="s">
        <v>1088</v>
      </c>
      <c r="B7" s="56"/>
      <c r="C7" s="56"/>
      <c r="D7" s="672"/>
      <c r="E7" s="306"/>
      <c r="F7" s="235"/>
    </row>
    <row r="8" spans="1:14" s="45" customFormat="1" ht="10.5" thickBot="1">
      <c r="A8" s="482"/>
      <c r="B8" s="56"/>
      <c r="C8" s="56"/>
      <c r="D8" s="672"/>
      <c r="E8" s="306"/>
      <c r="F8" s="235"/>
    </row>
    <row r="9" spans="1:14" s="335" customFormat="1" ht="11" thickBot="1">
      <c r="A9" s="379" t="s">
        <v>320</v>
      </c>
      <c r="B9" s="380" t="s">
        <v>161</v>
      </c>
      <c r="C9" s="380" t="s">
        <v>319</v>
      </c>
      <c r="D9" s="380" t="s">
        <v>318</v>
      </c>
      <c r="E9" s="224" t="s">
        <v>552</v>
      </c>
      <c r="F9" s="319" t="s">
        <v>551</v>
      </c>
    </row>
    <row r="10" spans="1:14" s="679" customFormat="1" ht="10.5" thickBot="1">
      <c r="A10" s="674"/>
      <c r="B10" s="382"/>
      <c r="C10" s="675"/>
      <c r="D10" s="676"/>
      <c r="E10" s="677"/>
      <c r="F10" s="678"/>
    </row>
    <row r="11" spans="1:14" s="85" customFormat="1" ht="16.25" customHeight="1">
      <c r="A11" s="321"/>
      <c r="B11" s="54" t="s">
        <v>596</v>
      </c>
      <c r="C11" s="43"/>
      <c r="D11" s="42"/>
      <c r="E11" s="41"/>
      <c r="F11" s="40"/>
    </row>
    <row r="12" spans="1:14" s="85" customFormat="1" ht="40.25" customHeight="1">
      <c r="A12" s="321"/>
      <c r="B12" s="53" t="s">
        <v>1087</v>
      </c>
      <c r="C12" s="22"/>
      <c r="D12" s="21"/>
      <c r="E12" s="20"/>
      <c r="F12" s="19"/>
    </row>
    <row r="13" spans="1:14" s="85" customFormat="1" ht="9" customHeight="1">
      <c r="A13" s="321"/>
      <c r="B13" s="53"/>
      <c r="C13" s="22"/>
      <c r="D13" s="21"/>
      <c r="E13" s="20"/>
      <c r="F13" s="19"/>
    </row>
    <row r="14" spans="1:14" s="374" customFormat="1" ht="10.5">
      <c r="A14" s="680"/>
      <c r="B14" s="681" t="s">
        <v>1086</v>
      </c>
      <c r="C14" s="682"/>
      <c r="D14" s="80"/>
      <c r="E14" s="9"/>
      <c r="F14" s="81"/>
    </row>
    <row r="15" spans="1:14" s="374" customFormat="1">
      <c r="A15" s="680"/>
      <c r="B15" s="683"/>
      <c r="C15" s="682" t="s">
        <v>726</v>
      </c>
      <c r="D15" s="80"/>
      <c r="E15" s="9"/>
      <c r="F15" s="81"/>
    </row>
    <row r="16" spans="1:14" s="374" customFormat="1">
      <c r="A16" s="684"/>
      <c r="B16" s="685" t="s">
        <v>851</v>
      </c>
      <c r="C16" s="682"/>
      <c r="D16" s="80"/>
      <c r="E16" s="9"/>
      <c r="F16" s="81"/>
    </row>
    <row r="17" spans="1:11" s="374" customFormat="1">
      <c r="A17" s="680"/>
      <c r="B17" s="683"/>
      <c r="C17" s="682"/>
      <c r="D17" s="80"/>
      <c r="E17" s="9"/>
      <c r="F17" s="81"/>
    </row>
    <row r="18" spans="1:11" s="374" customFormat="1" ht="30">
      <c r="A18" s="680"/>
      <c r="B18" s="686" t="s">
        <v>1085</v>
      </c>
      <c r="C18" s="682"/>
      <c r="D18" s="80"/>
      <c r="E18" s="9"/>
      <c r="F18" s="81"/>
    </row>
    <row r="19" spans="1:11" s="374" customFormat="1">
      <c r="A19" s="680"/>
      <c r="B19" s="683"/>
      <c r="C19" s="682"/>
      <c r="D19" s="80"/>
      <c r="E19" s="9"/>
      <c r="F19" s="81"/>
    </row>
    <row r="20" spans="1:11" s="374" customFormat="1" ht="12">
      <c r="A20" s="687" t="s">
        <v>798</v>
      </c>
      <c r="B20" s="683" t="s">
        <v>727</v>
      </c>
      <c r="C20" s="682" t="s">
        <v>679</v>
      </c>
      <c r="D20" s="80">
        <v>732.16000000000008</v>
      </c>
      <c r="E20" s="9"/>
      <c r="F20" s="81">
        <f>D20*E20</f>
        <v>0</v>
      </c>
      <c r="G20" s="688"/>
      <c r="H20" s="688"/>
      <c r="I20" s="688"/>
      <c r="J20" s="688"/>
      <c r="K20" s="688"/>
    </row>
    <row r="21" spans="1:11" s="374" customFormat="1">
      <c r="A21" s="680"/>
      <c r="B21" s="683"/>
      <c r="C21" s="682"/>
      <c r="D21" s="80"/>
      <c r="E21" s="9"/>
      <c r="F21" s="81">
        <f t="shared" ref="F21:F68" si="0">D21*E21</f>
        <v>0</v>
      </c>
    </row>
    <row r="22" spans="1:11" s="374" customFormat="1" ht="12">
      <c r="A22" s="687" t="s">
        <v>794</v>
      </c>
      <c r="B22" s="683" t="s">
        <v>850</v>
      </c>
      <c r="C22" s="682" t="s">
        <v>691</v>
      </c>
      <c r="D22" s="80">
        <v>732.16000000000008</v>
      </c>
      <c r="E22" s="9"/>
      <c r="F22" s="81">
        <f t="shared" si="0"/>
        <v>0</v>
      </c>
    </row>
    <row r="23" spans="1:11" s="374" customFormat="1" ht="6" customHeight="1">
      <c r="A23" s="687"/>
      <c r="B23" s="689"/>
      <c r="C23" s="682"/>
      <c r="D23" s="80"/>
      <c r="E23" s="9"/>
      <c r="F23" s="81">
        <f t="shared" si="0"/>
        <v>0</v>
      </c>
    </row>
    <row r="24" spans="1:11" s="374" customFormat="1" ht="12">
      <c r="A24" s="687" t="s">
        <v>788</v>
      </c>
      <c r="B24" s="683" t="s">
        <v>1084</v>
      </c>
      <c r="C24" s="682" t="s">
        <v>691</v>
      </c>
      <c r="D24" s="80">
        <v>732.16000000000008</v>
      </c>
      <c r="E24" s="9"/>
      <c r="F24" s="81">
        <f t="shared" si="0"/>
        <v>0</v>
      </c>
    </row>
    <row r="25" spans="1:11" s="374" customFormat="1" ht="9" customHeight="1">
      <c r="A25" s="687"/>
      <c r="B25" s="689"/>
      <c r="C25" s="682"/>
      <c r="D25" s="80"/>
      <c r="E25" s="9"/>
      <c r="F25" s="81">
        <f t="shared" si="0"/>
        <v>0</v>
      </c>
    </row>
    <row r="26" spans="1:11" s="374" customFormat="1" ht="12">
      <c r="A26" s="687" t="s">
        <v>786</v>
      </c>
      <c r="B26" s="683" t="s">
        <v>1083</v>
      </c>
      <c r="C26" s="682" t="s">
        <v>691</v>
      </c>
      <c r="D26" s="80">
        <v>732.16000000000008</v>
      </c>
      <c r="E26" s="9"/>
      <c r="F26" s="81">
        <f t="shared" si="0"/>
        <v>0</v>
      </c>
    </row>
    <row r="27" spans="1:11" s="374" customFormat="1" ht="4.5" customHeight="1">
      <c r="A27" s="687"/>
      <c r="B27" s="690"/>
      <c r="C27" s="682"/>
      <c r="D27" s="80"/>
      <c r="E27" s="9"/>
      <c r="F27" s="81">
        <f t="shared" si="0"/>
        <v>0</v>
      </c>
    </row>
    <row r="28" spans="1:11" s="374" customFormat="1" ht="20">
      <c r="A28" s="687" t="s">
        <v>829</v>
      </c>
      <c r="B28" s="683" t="s">
        <v>719</v>
      </c>
      <c r="C28" s="682" t="s">
        <v>691</v>
      </c>
      <c r="D28" s="80">
        <v>439</v>
      </c>
      <c r="E28" s="9"/>
      <c r="F28" s="81">
        <f t="shared" si="0"/>
        <v>0</v>
      </c>
    </row>
    <row r="29" spans="1:11" s="374" customFormat="1" ht="6" customHeight="1">
      <c r="A29" s="687"/>
      <c r="B29" s="690"/>
      <c r="C29" s="682"/>
      <c r="D29" s="80"/>
      <c r="E29" s="9"/>
      <c r="F29" s="81">
        <f t="shared" si="0"/>
        <v>0</v>
      </c>
    </row>
    <row r="30" spans="1:11" s="374" customFormat="1" ht="20">
      <c r="A30" s="687" t="s">
        <v>826</v>
      </c>
      <c r="B30" s="683" t="s">
        <v>779</v>
      </c>
      <c r="C30" s="682" t="s">
        <v>691</v>
      </c>
      <c r="D30" s="80">
        <v>264</v>
      </c>
      <c r="E30" s="9"/>
      <c r="F30" s="81">
        <f t="shared" si="0"/>
        <v>0</v>
      </c>
    </row>
    <row r="31" spans="1:11" s="374" customFormat="1" ht="6" customHeight="1">
      <c r="A31" s="687"/>
      <c r="B31" s="690"/>
      <c r="C31" s="682"/>
      <c r="D31" s="80"/>
      <c r="E31" s="9"/>
      <c r="F31" s="81">
        <f t="shared" si="0"/>
        <v>0</v>
      </c>
    </row>
    <row r="32" spans="1:11" s="374" customFormat="1" ht="20.25" customHeight="1">
      <c r="A32" s="687" t="s">
        <v>824</v>
      </c>
      <c r="B32" s="683" t="s">
        <v>778</v>
      </c>
      <c r="C32" s="682" t="s">
        <v>691</v>
      </c>
      <c r="D32" s="80">
        <v>176</v>
      </c>
      <c r="E32" s="9"/>
      <c r="F32" s="81">
        <f t="shared" si="0"/>
        <v>0</v>
      </c>
    </row>
    <row r="33" spans="1:10" s="374" customFormat="1" ht="4.5" customHeight="1">
      <c r="A33" s="687"/>
      <c r="B33" s="683"/>
      <c r="C33" s="682"/>
      <c r="D33" s="80"/>
      <c r="E33" s="9"/>
      <c r="F33" s="81">
        <f t="shared" si="0"/>
        <v>0</v>
      </c>
    </row>
    <row r="34" spans="1:10" s="374" customFormat="1" ht="20.25" customHeight="1">
      <c r="A34" s="687"/>
      <c r="B34" s="681" t="s">
        <v>715</v>
      </c>
      <c r="C34" s="682"/>
      <c r="D34" s="80"/>
      <c r="E34" s="9"/>
      <c r="F34" s="81">
        <f t="shared" si="0"/>
        <v>0</v>
      </c>
    </row>
    <row r="35" spans="1:10" s="374" customFormat="1" ht="12.75" customHeight="1">
      <c r="A35" s="680" t="s">
        <v>798</v>
      </c>
      <c r="B35" s="683" t="s">
        <v>713</v>
      </c>
      <c r="C35" s="682" t="s">
        <v>679</v>
      </c>
      <c r="D35" s="80">
        <v>732.16000000000008</v>
      </c>
      <c r="E35" s="9"/>
      <c r="F35" s="81">
        <f t="shared" si="0"/>
        <v>0</v>
      </c>
    </row>
    <row r="36" spans="1:10" s="374" customFormat="1" ht="15" customHeight="1">
      <c r="A36" s="680"/>
      <c r="B36" s="685" t="s">
        <v>1082</v>
      </c>
      <c r="C36" s="682"/>
      <c r="D36" s="80"/>
      <c r="E36" s="9"/>
      <c r="F36" s="81">
        <f t="shared" si="0"/>
        <v>0</v>
      </c>
    </row>
    <row r="37" spans="1:10" s="374" customFormat="1">
      <c r="A37" s="680"/>
      <c r="B37" s="683"/>
      <c r="C37" s="682"/>
      <c r="D37" s="80"/>
      <c r="E37" s="9"/>
      <c r="F37" s="81">
        <f t="shared" si="0"/>
        <v>0</v>
      </c>
    </row>
    <row r="38" spans="1:10" s="374" customFormat="1" ht="20">
      <c r="A38" s="680"/>
      <c r="B38" s="686" t="s">
        <v>1081</v>
      </c>
      <c r="C38" s="682"/>
      <c r="D38" s="80"/>
      <c r="E38" s="9"/>
      <c r="F38" s="81">
        <f t="shared" si="0"/>
        <v>0</v>
      </c>
    </row>
    <row r="39" spans="1:10" s="374" customFormat="1">
      <c r="A39" s="680"/>
      <c r="B39" s="683"/>
      <c r="C39" s="682"/>
      <c r="D39" s="80"/>
      <c r="E39" s="9"/>
      <c r="F39" s="81">
        <f t="shared" si="0"/>
        <v>0</v>
      </c>
    </row>
    <row r="40" spans="1:10" s="374" customFormat="1" ht="20">
      <c r="A40" s="680" t="s">
        <v>798</v>
      </c>
      <c r="B40" s="683" t="s">
        <v>1080</v>
      </c>
      <c r="C40" s="682" t="s">
        <v>691</v>
      </c>
      <c r="D40" s="80">
        <v>219.64800000000002</v>
      </c>
      <c r="E40" s="9"/>
      <c r="F40" s="81">
        <f t="shared" si="0"/>
        <v>0</v>
      </c>
      <c r="G40" s="688"/>
      <c r="H40" s="688"/>
      <c r="I40" s="688"/>
      <c r="J40" s="688"/>
    </row>
    <row r="41" spans="1:10" s="374" customFormat="1">
      <c r="A41" s="680"/>
      <c r="B41" s="683"/>
      <c r="C41" s="682"/>
      <c r="D41" s="80"/>
      <c r="E41" s="9"/>
      <c r="F41" s="81">
        <f t="shared" si="0"/>
        <v>0</v>
      </c>
    </row>
    <row r="42" spans="1:10" s="374" customFormat="1" ht="12">
      <c r="A42" s="687" t="s">
        <v>794</v>
      </c>
      <c r="B42" s="683" t="s">
        <v>1079</v>
      </c>
      <c r="C42" s="682" t="s">
        <v>691</v>
      </c>
      <c r="D42" s="80">
        <v>219.64800000000002</v>
      </c>
      <c r="E42" s="9"/>
      <c r="F42" s="81">
        <f t="shared" si="0"/>
        <v>0</v>
      </c>
      <c r="G42" s="688"/>
      <c r="H42" s="688"/>
      <c r="I42" s="688"/>
      <c r="J42" s="688"/>
    </row>
    <row r="43" spans="1:10" s="374" customFormat="1">
      <c r="A43" s="680"/>
      <c r="B43" s="683"/>
      <c r="C43" s="682"/>
      <c r="D43" s="80"/>
      <c r="E43" s="9"/>
      <c r="F43" s="81">
        <f t="shared" si="0"/>
        <v>0</v>
      </c>
    </row>
    <row r="44" spans="1:10" s="374" customFormat="1" ht="12">
      <c r="A44" s="687" t="s">
        <v>788</v>
      </c>
      <c r="B44" s="683" t="s">
        <v>1078</v>
      </c>
      <c r="C44" s="682" t="s">
        <v>691</v>
      </c>
      <c r="D44" s="80">
        <v>73.216000000000008</v>
      </c>
      <c r="E44" s="9"/>
      <c r="F44" s="81">
        <f t="shared" si="0"/>
        <v>0</v>
      </c>
      <c r="G44" s="688"/>
      <c r="H44" s="688"/>
      <c r="I44" s="688"/>
      <c r="J44" s="688"/>
    </row>
    <row r="45" spans="1:10" s="374" customFormat="1">
      <c r="A45" s="680"/>
      <c r="B45" s="683"/>
      <c r="C45" s="682"/>
      <c r="D45" s="80"/>
      <c r="E45" s="9"/>
      <c r="F45" s="81">
        <f t="shared" si="0"/>
        <v>0</v>
      </c>
    </row>
    <row r="46" spans="1:10" s="374" customFormat="1" ht="10.5">
      <c r="A46" s="680"/>
      <c r="B46" s="681" t="s">
        <v>1077</v>
      </c>
      <c r="C46" s="682"/>
      <c r="D46" s="80"/>
      <c r="E46" s="9"/>
      <c r="F46" s="81">
        <f t="shared" si="0"/>
        <v>0</v>
      </c>
    </row>
    <row r="47" spans="1:10" s="374" customFormat="1">
      <c r="A47" s="680"/>
      <c r="B47" s="683"/>
      <c r="C47" s="682"/>
      <c r="D47" s="80"/>
      <c r="E47" s="9"/>
      <c r="F47" s="81">
        <f t="shared" si="0"/>
        <v>0</v>
      </c>
    </row>
    <row r="48" spans="1:10" s="374" customFormat="1">
      <c r="A48" s="680"/>
      <c r="B48" s="686" t="s">
        <v>1076</v>
      </c>
      <c r="C48" s="682"/>
      <c r="D48" s="80"/>
      <c r="E48" s="9"/>
      <c r="F48" s="81">
        <f t="shared" si="0"/>
        <v>0</v>
      </c>
    </row>
    <row r="49" spans="1:10" s="374" customFormat="1">
      <c r="A49" s="680"/>
      <c r="B49" s="683"/>
      <c r="C49" s="682"/>
      <c r="D49" s="80"/>
      <c r="E49" s="9"/>
      <c r="F49" s="81">
        <f t="shared" si="0"/>
        <v>0</v>
      </c>
    </row>
    <row r="50" spans="1:10" s="374" customFormat="1">
      <c r="A50" s="680"/>
      <c r="B50" s="686" t="s">
        <v>1075</v>
      </c>
      <c r="C50" s="682"/>
      <c r="D50" s="80"/>
      <c r="E50" s="9"/>
      <c r="F50" s="81">
        <f t="shared" si="0"/>
        <v>0</v>
      </c>
    </row>
    <row r="51" spans="1:10" s="374" customFormat="1">
      <c r="A51" s="680"/>
      <c r="B51" s="683"/>
      <c r="C51" s="682"/>
      <c r="D51" s="80"/>
      <c r="E51" s="9"/>
      <c r="F51" s="81">
        <f t="shared" si="0"/>
        <v>0</v>
      </c>
    </row>
    <row r="52" spans="1:10" s="374" customFormat="1" ht="12">
      <c r="A52" s="680" t="s">
        <v>798</v>
      </c>
      <c r="B52" s="683" t="s">
        <v>1074</v>
      </c>
      <c r="C52" s="682" t="s">
        <v>691</v>
      </c>
      <c r="D52" s="80">
        <v>54.912000000000006</v>
      </c>
      <c r="E52" s="9"/>
      <c r="F52" s="81">
        <f t="shared" si="0"/>
        <v>0</v>
      </c>
      <c r="G52" s="688"/>
      <c r="H52" s="688"/>
      <c r="I52" s="688"/>
      <c r="J52" s="688"/>
    </row>
    <row r="53" spans="1:10" s="374" customFormat="1">
      <c r="A53" s="680"/>
      <c r="B53" s="683"/>
      <c r="C53" s="682"/>
      <c r="D53" s="80"/>
      <c r="E53" s="9"/>
      <c r="F53" s="81">
        <f t="shared" si="0"/>
        <v>0</v>
      </c>
    </row>
    <row r="54" spans="1:10" s="374" customFormat="1">
      <c r="A54" s="680"/>
      <c r="B54" s="686" t="s">
        <v>1073</v>
      </c>
      <c r="C54" s="682"/>
      <c r="D54" s="80"/>
      <c r="E54" s="9"/>
      <c r="F54" s="81">
        <f t="shared" si="0"/>
        <v>0</v>
      </c>
    </row>
    <row r="55" spans="1:10" s="374" customFormat="1">
      <c r="A55" s="680"/>
      <c r="B55" s="683"/>
      <c r="C55" s="682"/>
      <c r="D55" s="80"/>
      <c r="E55" s="9"/>
      <c r="F55" s="81">
        <f t="shared" si="0"/>
        <v>0</v>
      </c>
    </row>
    <row r="56" spans="1:10" s="374" customFormat="1" ht="12">
      <c r="A56" s="687" t="s">
        <v>798</v>
      </c>
      <c r="B56" s="683" t="s">
        <v>1072</v>
      </c>
      <c r="C56" s="682" t="s">
        <v>691</v>
      </c>
      <c r="D56" s="80">
        <v>256.25600000000003</v>
      </c>
      <c r="E56" s="9"/>
      <c r="F56" s="81">
        <f t="shared" si="0"/>
        <v>0</v>
      </c>
      <c r="G56" s="688"/>
      <c r="H56" s="688"/>
      <c r="I56" s="688"/>
      <c r="J56" s="688"/>
    </row>
    <row r="57" spans="1:10" s="374" customFormat="1">
      <c r="A57" s="680"/>
      <c r="B57" s="683"/>
      <c r="C57" s="682"/>
      <c r="D57" s="80"/>
      <c r="E57" s="9"/>
      <c r="F57" s="81">
        <f t="shared" si="0"/>
        <v>0</v>
      </c>
    </row>
    <row r="58" spans="1:10" s="374" customFormat="1" ht="12">
      <c r="A58" s="687" t="s">
        <v>794</v>
      </c>
      <c r="B58" s="683" t="s">
        <v>1071</v>
      </c>
      <c r="C58" s="682" t="s">
        <v>691</v>
      </c>
      <c r="D58" s="80">
        <v>19.512</v>
      </c>
      <c r="E58" s="9"/>
      <c r="F58" s="81">
        <f t="shared" si="0"/>
        <v>0</v>
      </c>
      <c r="G58" s="688"/>
      <c r="H58" s="688"/>
      <c r="I58" s="688"/>
      <c r="J58" s="688"/>
    </row>
    <row r="59" spans="1:10" s="374" customFormat="1">
      <c r="A59" s="680"/>
      <c r="B59" s="683"/>
      <c r="C59" s="682"/>
      <c r="D59" s="80"/>
      <c r="E59" s="9"/>
      <c r="F59" s="81">
        <f t="shared" si="0"/>
        <v>0</v>
      </c>
    </row>
    <row r="60" spans="1:10" s="374" customFormat="1" ht="12">
      <c r="A60" s="687" t="s">
        <v>788</v>
      </c>
      <c r="B60" s="683" t="s">
        <v>1070</v>
      </c>
      <c r="C60" s="682" t="s">
        <v>691</v>
      </c>
      <c r="D60" s="80">
        <v>146.43200000000002</v>
      </c>
      <c r="E60" s="9"/>
      <c r="F60" s="81">
        <f t="shared" si="0"/>
        <v>0</v>
      </c>
      <c r="G60" s="688"/>
      <c r="H60" s="688"/>
      <c r="I60" s="688"/>
      <c r="J60" s="688"/>
    </row>
    <row r="61" spans="1:10" s="374" customFormat="1">
      <c r="A61" s="680"/>
      <c r="B61" s="683"/>
      <c r="C61" s="682"/>
      <c r="D61" s="80"/>
      <c r="E61" s="9"/>
      <c r="F61" s="81">
        <f t="shared" si="0"/>
        <v>0</v>
      </c>
    </row>
    <row r="62" spans="1:10" s="374" customFormat="1" ht="12">
      <c r="A62" s="687" t="s">
        <v>786</v>
      </c>
      <c r="B62" s="683" t="s">
        <v>1069</v>
      </c>
      <c r="C62" s="682" t="s">
        <v>691</v>
      </c>
      <c r="D62" s="80">
        <v>263.72000000000003</v>
      </c>
      <c r="E62" s="9"/>
      <c r="F62" s="81">
        <f t="shared" si="0"/>
        <v>0</v>
      </c>
      <c r="G62" s="688"/>
      <c r="H62" s="688"/>
      <c r="I62" s="688"/>
      <c r="J62" s="688"/>
    </row>
    <row r="63" spans="1:10" s="374" customFormat="1">
      <c r="A63" s="680"/>
      <c r="B63" s="683"/>
      <c r="C63" s="682"/>
      <c r="D63" s="691"/>
      <c r="E63" s="9"/>
      <c r="F63" s="81">
        <f t="shared" si="0"/>
        <v>0</v>
      </c>
    </row>
    <row r="64" spans="1:10" s="374" customFormat="1" ht="12">
      <c r="A64" s="680" t="s">
        <v>829</v>
      </c>
      <c r="B64" s="683" t="s">
        <v>1068</v>
      </c>
      <c r="C64" s="682" t="s">
        <v>691</v>
      </c>
      <c r="D64" s="80">
        <v>12.160000000000002</v>
      </c>
      <c r="E64" s="9"/>
      <c r="F64" s="81">
        <f t="shared" si="0"/>
        <v>0</v>
      </c>
    </row>
    <row r="65" spans="1:10" s="374" customFormat="1">
      <c r="A65" s="687"/>
      <c r="B65" s="683"/>
      <c r="C65" s="682"/>
      <c r="D65" s="80"/>
      <c r="E65" s="9"/>
      <c r="F65" s="81">
        <f t="shared" si="0"/>
        <v>0</v>
      </c>
    </row>
    <row r="66" spans="1:10" s="374" customFormat="1" ht="12">
      <c r="A66" s="687" t="s">
        <v>826</v>
      </c>
      <c r="B66" s="683" t="s">
        <v>692</v>
      </c>
      <c r="C66" s="682" t="s">
        <v>691</v>
      </c>
      <c r="D66" s="80">
        <v>61.2</v>
      </c>
      <c r="E66" s="9"/>
      <c r="F66" s="81">
        <f t="shared" si="0"/>
        <v>0</v>
      </c>
    </row>
    <row r="67" spans="1:10" s="374" customFormat="1">
      <c r="A67" s="687"/>
      <c r="B67" s="683"/>
      <c r="C67" s="682"/>
      <c r="D67" s="80"/>
      <c r="E67" s="9"/>
      <c r="F67" s="81">
        <f t="shared" si="0"/>
        <v>0</v>
      </c>
    </row>
    <row r="68" spans="1:10" s="374" customFormat="1" ht="12">
      <c r="A68" s="680" t="s">
        <v>824</v>
      </c>
      <c r="B68" s="683" t="s">
        <v>1067</v>
      </c>
      <c r="C68" s="682" t="s">
        <v>691</v>
      </c>
      <c r="D68" s="80">
        <v>11.66</v>
      </c>
      <c r="E68" s="9"/>
      <c r="F68" s="81">
        <f t="shared" si="0"/>
        <v>0</v>
      </c>
    </row>
    <row r="69" spans="1:10" s="374" customFormat="1" ht="10.5" thickBot="1">
      <c r="A69" s="680"/>
      <c r="B69" s="692"/>
      <c r="C69" s="682"/>
      <c r="D69" s="693"/>
      <c r="E69" s="9"/>
      <c r="F69" s="81"/>
    </row>
    <row r="70" spans="1:10" s="374" customFormat="1" ht="11" customHeight="1" thickBot="1">
      <c r="A70" s="2019" t="s">
        <v>325</v>
      </c>
      <c r="B70" s="2020"/>
      <c r="C70" s="2020"/>
      <c r="D70" s="2020"/>
      <c r="E70" s="2020"/>
      <c r="F70" s="694">
        <f>SUM(F19:F69)</f>
        <v>0</v>
      </c>
    </row>
    <row r="71" spans="1:10" s="374" customFormat="1">
      <c r="A71" s="695"/>
      <c r="B71" s="696"/>
      <c r="C71" s="696"/>
      <c r="D71" s="697"/>
      <c r="E71" s="698"/>
      <c r="F71" s="699"/>
    </row>
    <row r="72" spans="1:10" s="374" customFormat="1">
      <c r="A72" s="680"/>
      <c r="B72" s="685"/>
      <c r="C72" s="682"/>
      <c r="D72" s="80"/>
      <c r="E72" s="9"/>
      <c r="F72" s="81"/>
    </row>
    <row r="73" spans="1:10" s="374" customFormat="1" ht="10.5">
      <c r="A73" s="680"/>
      <c r="B73" s="681" t="s">
        <v>690</v>
      </c>
      <c r="C73" s="682"/>
      <c r="D73" s="80"/>
      <c r="E73" s="9"/>
      <c r="F73" s="81"/>
    </row>
    <row r="74" spans="1:10" s="374" customFormat="1">
      <c r="A74" s="680"/>
      <c r="B74" s="683"/>
      <c r="C74" s="682"/>
      <c r="D74" s="80"/>
      <c r="E74" s="9"/>
      <c r="F74" s="81"/>
    </row>
    <row r="75" spans="1:10" s="374" customFormat="1">
      <c r="A75" s="680"/>
      <c r="B75" s="685" t="s">
        <v>689</v>
      </c>
      <c r="C75" s="682"/>
      <c r="D75" s="80"/>
      <c r="E75" s="9"/>
      <c r="F75" s="81"/>
    </row>
    <row r="76" spans="1:10" s="374" customFormat="1">
      <c r="A76" s="680"/>
      <c r="B76" s="685"/>
      <c r="C76" s="682"/>
      <c r="D76" s="80"/>
      <c r="E76" s="9"/>
      <c r="F76" s="81"/>
    </row>
    <row r="77" spans="1:10" s="374" customFormat="1">
      <c r="A77" s="680"/>
      <c r="B77" s="686" t="s">
        <v>1066</v>
      </c>
      <c r="C77" s="682"/>
      <c r="D77" s="80"/>
      <c r="E77" s="9"/>
      <c r="F77" s="81"/>
    </row>
    <row r="78" spans="1:10" s="374" customFormat="1" ht="12" customHeight="1">
      <c r="A78" s="680"/>
      <c r="B78" s="683"/>
      <c r="C78" s="682"/>
      <c r="D78" s="80"/>
      <c r="E78" s="9"/>
      <c r="F78" s="81"/>
    </row>
    <row r="79" spans="1:10" s="374" customFormat="1" ht="12">
      <c r="A79" s="680" t="s">
        <v>821</v>
      </c>
      <c r="B79" s="683" t="s">
        <v>1065</v>
      </c>
      <c r="C79" s="682" t="s">
        <v>679</v>
      </c>
      <c r="D79" s="80">
        <v>40</v>
      </c>
      <c r="E79" s="9"/>
      <c r="F79" s="81">
        <f t="shared" ref="F79:F118" si="1">D79*E79</f>
        <v>0</v>
      </c>
      <c r="G79" s="688"/>
      <c r="H79" s="688"/>
      <c r="I79" s="688"/>
      <c r="J79" s="688"/>
    </row>
    <row r="80" spans="1:10" s="374" customFormat="1">
      <c r="A80" s="680"/>
      <c r="B80" s="683"/>
      <c r="C80" s="682"/>
      <c r="D80" s="80"/>
      <c r="E80" s="9"/>
      <c r="F80" s="81">
        <f t="shared" si="1"/>
        <v>0</v>
      </c>
    </row>
    <row r="81" spans="1:6" s="374" customFormat="1" ht="12">
      <c r="A81" s="680" t="s">
        <v>819</v>
      </c>
      <c r="B81" s="683" t="s">
        <v>1064</v>
      </c>
      <c r="C81" s="682" t="s">
        <v>679</v>
      </c>
      <c r="D81" s="80">
        <v>111.36</v>
      </c>
      <c r="E81" s="9"/>
      <c r="F81" s="81">
        <f t="shared" si="1"/>
        <v>0</v>
      </c>
    </row>
    <row r="82" spans="1:6" s="374" customFormat="1">
      <c r="A82" s="680"/>
      <c r="B82" s="683"/>
      <c r="C82" s="682"/>
      <c r="D82" s="80"/>
      <c r="E82" s="9"/>
      <c r="F82" s="81">
        <f t="shared" si="1"/>
        <v>0</v>
      </c>
    </row>
    <row r="83" spans="1:6" s="374" customFormat="1" ht="12">
      <c r="A83" s="680" t="s">
        <v>817</v>
      </c>
      <c r="B83" s="683" t="s">
        <v>1063</v>
      </c>
      <c r="C83" s="682" t="s">
        <v>679</v>
      </c>
      <c r="D83" s="80">
        <v>31.799999999999997</v>
      </c>
      <c r="E83" s="9"/>
      <c r="F83" s="81">
        <f t="shared" si="1"/>
        <v>0</v>
      </c>
    </row>
    <row r="84" spans="1:6" s="374" customFormat="1">
      <c r="A84" s="680"/>
      <c r="B84" s="683"/>
      <c r="C84" s="682"/>
      <c r="D84" s="80"/>
      <c r="E84" s="9"/>
      <c r="F84" s="81">
        <f t="shared" si="1"/>
        <v>0</v>
      </c>
    </row>
    <row r="85" spans="1:6" s="374" customFormat="1">
      <c r="A85" s="680"/>
      <c r="B85" s="686" t="s">
        <v>1062</v>
      </c>
      <c r="C85" s="682"/>
      <c r="D85" s="80"/>
      <c r="E85" s="9"/>
      <c r="F85" s="81">
        <f t="shared" si="1"/>
        <v>0</v>
      </c>
    </row>
    <row r="86" spans="1:6" s="374" customFormat="1">
      <c r="A86" s="680"/>
      <c r="B86" s="683"/>
      <c r="C86" s="682"/>
      <c r="D86" s="80"/>
      <c r="E86" s="9"/>
      <c r="F86" s="81">
        <f t="shared" si="1"/>
        <v>0</v>
      </c>
    </row>
    <row r="87" spans="1:6" s="374" customFormat="1" ht="12">
      <c r="A87" s="680" t="s">
        <v>798</v>
      </c>
      <c r="B87" s="683" t="s">
        <v>1061</v>
      </c>
      <c r="C87" s="682" t="s">
        <v>679</v>
      </c>
      <c r="D87" s="80">
        <v>65.040000000000006</v>
      </c>
      <c r="E87" s="9"/>
      <c r="F87" s="81">
        <f t="shared" si="1"/>
        <v>0</v>
      </c>
    </row>
    <row r="88" spans="1:6" s="374" customFormat="1">
      <c r="A88" s="680"/>
      <c r="B88" s="683"/>
      <c r="C88" s="682"/>
      <c r="D88" s="80"/>
      <c r="E88" s="9"/>
      <c r="F88" s="81">
        <f t="shared" si="1"/>
        <v>0</v>
      </c>
    </row>
    <row r="89" spans="1:6" s="374" customFormat="1" ht="12">
      <c r="A89" s="680" t="s">
        <v>794</v>
      </c>
      <c r="B89" s="683" t="s">
        <v>1060</v>
      </c>
      <c r="C89" s="682" t="s">
        <v>679</v>
      </c>
      <c r="D89" s="80">
        <v>61</v>
      </c>
      <c r="E89" s="9"/>
      <c r="F89" s="81">
        <f t="shared" si="1"/>
        <v>0</v>
      </c>
    </row>
    <row r="90" spans="1:6" s="374" customFormat="1">
      <c r="A90" s="680"/>
      <c r="B90" s="683"/>
      <c r="C90" s="682"/>
      <c r="D90" s="80"/>
      <c r="E90" s="9"/>
      <c r="F90" s="81">
        <f t="shared" si="1"/>
        <v>0</v>
      </c>
    </row>
    <row r="91" spans="1:6" s="374" customFormat="1" ht="12">
      <c r="A91" s="680" t="s">
        <v>788</v>
      </c>
      <c r="B91" s="683" t="s">
        <v>1059</v>
      </c>
      <c r="C91" s="682" t="s">
        <v>679</v>
      </c>
      <c r="D91" s="80">
        <v>122.4</v>
      </c>
      <c r="E91" s="9"/>
      <c r="F91" s="81">
        <f t="shared" si="1"/>
        <v>0</v>
      </c>
    </row>
    <row r="92" spans="1:6" s="374" customFormat="1">
      <c r="A92" s="680"/>
      <c r="B92" s="683"/>
      <c r="C92" s="682"/>
      <c r="D92" s="80"/>
      <c r="E92" s="9"/>
      <c r="F92" s="81">
        <f t="shared" si="1"/>
        <v>0</v>
      </c>
    </row>
    <row r="93" spans="1:6" s="374" customFormat="1" ht="12">
      <c r="A93" s="680" t="s">
        <v>786</v>
      </c>
      <c r="B93" s="683" t="s">
        <v>1058</v>
      </c>
      <c r="C93" s="682" t="s">
        <v>679</v>
      </c>
      <c r="D93" s="80">
        <v>1904</v>
      </c>
      <c r="E93" s="9"/>
      <c r="F93" s="81">
        <f t="shared" si="1"/>
        <v>0</v>
      </c>
    </row>
    <row r="94" spans="1:6" s="374" customFormat="1">
      <c r="A94" s="680"/>
      <c r="B94" s="683"/>
      <c r="C94" s="682"/>
      <c r="D94" s="80"/>
      <c r="E94" s="9"/>
      <c r="F94" s="81">
        <f t="shared" si="1"/>
        <v>0</v>
      </c>
    </row>
    <row r="95" spans="1:6" s="374" customFormat="1" ht="20">
      <c r="A95" s="680" t="s">
        <v>829</v>
      </c>
      <c r="B95" s="683" t="s">
        <v>1057</v>
      </c>
      <c r="C95" s="682" t="s">
        <v>679</v>
      </c>
      <c r="D95" s="80">
        <v>23.32</v>
      </c>
      <c r="E95" s="9"/>
      <c r="F95" s="81">
        <f t="shared" si="1"/>
        <v>0</v>
      </c>
    </row>
    <row r="96" spans="1:6" s="374" customFormat="1">
      <c r="A96" s="680"/>
      <c r="B96" s="683"/>
      <c r="C96" s="682"/>
      <c r="D96" s="80"/>
      <c r="E96" s="9"/>
      <c r="F96" s="81">
        <f t="shared" si="1"/>
        <v>0</v>
      </c>
    </row>
    <row r="97" spans="1:10" s="374" customFormat="1">
      <c r="A97" s="680"/>
      <c r="B97" s="686" t="s">
        <v>1056</v>
      </c>
      <c r="C97" s="682"/>
      <c r="D97" s="80"/>
      <c r="E97" s="9"/>
      <c r="F97" s="81">
        <f t="shared" si="1"/>
        <v>0</v>
      </c>
    </row>
    <row r="98" spans="1:10" s="374" customFormat="1">
      <c r="A98" s="680"/>
      <c r="B98" s="683"/>
      <c r="C98" s="682"/>
      <c r="D98" s="80"/>
      <c r="E98" s="9"/>
      <c r="F98" s="81">
        <f t="shared" si="1"/>
        <v>0</v>
      </c>
    </row>
    <row r="99" spans="1:10" s="374" customFormat="1" ht="12">
      <c r="A99" s="680" t="s">
        <v>821</v>
      </c>
      <c r="B99" s="683" t="s">
        <v>1055</v>
      </c>
      <c r="C99" s="682" t="s">
        <v>679</v>
      </c>
      <c r="D99" s="80">
        <v>732.16000000000008</v>
      </c>
      <c r="E99" s="9"/>
      <c r="F99" s="81">
        <f t="shared" si="1"/>
        <v>0</v>
      </c>
      <c r="G99" s="688"/>
      <c r="H99" s="688"/>
      <c r="I99" s="688"/>
      <c r="J99" s="688"/>
    </row>
    <row r="100" spans="1:10" s="374" customFormat="1">
      <c r="A100" s="680"/>
      <c r="B100" s="683"/>
      <c r="C100" s="682"/>
      <c r="D100" s="80"/>
      <c r="E100" s="9"/>
      <c r="F100" s="81">
        <f t="shared" si="1"/>
        <v>0</v>
      </c>
    </row>
    <row r="101" spans="1:10" s="374" customFormat="1">
      <c r="A101" s="680"/>
      <c r="B101" s="685" t="s">
        <v>1054</v>
      </c>
      <c r="C101" s="682"/>
      <c r="D101" s="80"/>
      <c r="E101" s="9"/>
      <c r="F101" s="81">
        <f t="shared" si="1"/>
        <v>0</v>
      </c>
    </row>
    <row r="102" spans="1:10" s="374" customFormat="1">
      <c r="A102" s="680"/>
      <c r="B102" s="683"/>
      <c r="C102" s="682"/>
      <c r="D102" s="80"/>
      <c r="E102" s="9"/>
      <c r="F102" s="81">
        <f t="shared" si="1"/>
        <v>0</v>
      </c>
    </row>
    <row r="103" spans="1:10" s="374" customFormat="1">
      <c r="A103" s="680" t="s">
        <v>817</v>
      </c>
      <c r="B103" s="683" t="s">
        <v>1053</v>
      </c>
      <c r="C103" s="682" t="s">
        <v>337</v>
      </c>
      <c r="D103" s="80">
        <v>4</v>
      </c>
      <c r="E103" s="9"/>
      <c r="F103" s="81">
        <f t="shared" si="1"/>
        <v>0</v>
      </c>
    </row>
    <row r="104" spans="1:10" s="374" customFormat="1">
      <c r="A104" s="680"/>
      <c r="B104" s="683"/>
      <c r="C104" s="682"/>
      <c r="D104" s="80"/>
      <c r="E104" s="9"/>
      <c r="F104" s="81">
        <f t="shared" si="1"/>
        <v>0</v>
      </c>
    </row>
    <row r="105" spans="1:10" s="374" customFormat="1" ht="20">
      <c r="A105" s="680" t="s">
        <v>844</v>
      </c>
      <c r="B105" s="683" t="s">
        <v>1052</v>
      </c>
      <c r="C105" s="682" t="s">
        <v>337</v>
      </c>
      <c r="D105" s="80">
        <v>3</v>
      </c>
      <c r="E105" s="9"/>
      <c r="F105" s="81">
        <f t="shared" si="1"/>
        <v>0</v>
      </c>
    </row>
    <row r="106" spans="1:10" s="374" customFormat="1">
      <c r="A106" s="680"/>
      <c r="B106" s="683"/>
      <c r="C106" s="682"/>
      <c r="D106" s="80"/>
      <c r="E106" s="9"/>
      <c r="F106" s="81">
        <f t="shared" si="1"/>
        <v>0</v>
      </c>
    </row>
    <row r="107" spans="1:10" s="374" customFormat="1" ht="20">
      <c r="A107" s="680" t="s">
        <v>814</v>
      </c>
      <c r="B107" s="683" t="s">
        <v>1051</v>
      </c>
      <c r="C107" s="682" t="s">
        <v>337</v>
      </c>
      <c r="D107" s="80">
        <v>1</v>
      </c>
      <c r="E107" s="9"/>
      <c r="F107" s="81">
        <f t="shared" si="1"/>
        <v>0</v>
      </c>
    </row>
    <row r="108" spans="1:10" s="374" customFormat="1">
      <c r="A108" s="680"/>
      <c r="B108" s="683"/>
      <c r="C108" s="682"/>
      <c r="D108" s="80"/>
      <c r="E108" s="9"/>
      <c r="F108" s="81">
        <f t="shared" si="1"/>
        <v>0</v>
      </c>
    </row>
    <row r="109" spans="1:10" s="374" customFormat="1">
      <c r="A109" s="680"/>
      <c r="B109" s="685" t="s">
        <v>550</v>
      </c>
      <c r="C109" s="682"/>
      <c r="D109" s="80"/>
      <c r="E109" s="9"/>
      <c r="F109" s="81">
        <f t="shared" si="1"/>
        <v>0</v>
      </c>
    </row>
    <row r="110" spans="1:10" s="374" customFormat="1">
      <c r="A110" s="680"/>
      <c r="B110" s="683"/>
      <c r="C110" s="682"/>
      <c r="D110" s="80"/>
      <c r="E110" s="9"/>
      <c r="F110" s="81">
        <f t="shared" si="1"/>
        <v>0</v>
      </c>
    </row>
    <row r="111" spans="1:10" s="374" customFormat="1" ht="20">
      <c r="A111" s="680"/>
      <c r="B111" s="686" t="s">
        <v>1050</v>
      </c>
      <c r="C111" s="682"/>
      <c r="D111" s="80"/>
      <c r="E111" s="9"/>
      <c r="F111" s="81">
        <f t="shared" si="1"/>
        <v>0</v>
      </c>
    </row>
    <row r="112" spans="1:10" s="374" customFormat="1">
      <c r="A112" s="680" t="s">
        <v>812</v>
      </c>
      <c r="B112" s="683" t="s">
        <v>1049</v>
      </c>
      <c r="C112" s="682" t="s">
        <v>1045</v>
      </c>
      <c r="D112" s="80">
        <v>4620</v>
      </c>
      <c r="E112" s="9"/>
      <c r="F112" s="81">
        <f t="shared" si="1"/>
        <v>0</v>
      </c>
    </row>
    <row r="113" spans="1:6" s="374" customFormat="1">
      <c r="A113" s="680"/>
      <c r="B113" s="683"/>
      <c r="C113" s="682"/>
      <c r="D113" s="80"/>
      <c r="E113" s="9"/>
      <c r="F113" s="81">
        <f t="shared" si="1"/>
        <v>0</v>
      </c>
    </row>
    <row r="114" spans="1:6" s="374" customFormat="1">
      <c r="A114" s="680" t="s">
        <v>810</v>
      </c>
      <c r="B114" s="683" t="s">
        <v>1048</v>
      </c>
      <c r="C114" s="682" t="s">
        <v>1045</v>
      </c>
      <c r="D114" s="80">
        <v>89100</v>
      </c>
      <c r="E114" s="9"/>
      <c r="F114" s="81">
        <f t="shared" si="1"/>
        <v>0</v>
      </c>
    </row>
    <row r="115" spans="1:6" s="374" customFormat="1">
      <c r="A115" s="680"/>
      <c r="B115" s="683"/>
      <c r="C115" s="682"/>
      <c r="D115" s="80"/>
      <c r="E115" s="9"/>
      <c r="F115" s="81">
        <f t="shared" si="1"/>
        <v>0</v>
      </c>
    </row>
    <row r="116" spans="1:6" s="374" customFormat="1">
      <c r="A116" s="680" t="s">
        <v>809</v>
      </c>
      <c r="B116" s="683" t="s">
        <v>1047</v>
      </c>
      <c r="C116" s="682" t="s">
        <v>1045</v>
      </c>
      <c r="D116" s="80">
        <v>300</v>
      </c>
      <c r="E116" s="9"/>
      <c r="F116" s="81">
        <f t="shared" si="1"/>
        <v>0</v>
      </c>
    </row>
    <row r="117" spans="1:6" s="374" customFormat="1">
      <c r="A117" s="680"/>
      <c r="B117" s="683"/>
      <c r="C117" s="682"/>
      <c r="D117" s="80"/>
      <c r="E117" s="9"/>
      <c r="F117" s="81">
        <f t="shared" si="1"/>
        <v>0</v>
      </c>
    </row>
    <row r="118" spans="1:6" s="374" customFormat="1">
      <c r="A118" s="680" t="s">
        <v>808</v>
      </c>
      <c r="B118" s="683" t="s">
        <v>1046</v>
      </c>
      <c r="C118" s="682" t="s">
        <v>1045</v>
      </c>
      <c r="D118" s="80">
        <v>960</v>
      </c>
      <c r="E118" s="9"/>
      <c r="F118" s="81">
        <f t="shared" si="1"/>
        <v>0</v>
      </c>
    </row>
    <row r="119" spans="1:6" s="374" customFormat="1">
      <c r="A119" s="680"/>
      <c r="B119" s="683"/>
      <c r="C119" s="682"/>
      <c r="D119" s="80"/>
      <c r="E119" s="9"/>
      <c r="F119" s="81"/>
    </row>
    <row r="120" spans="1:6" s="374" customFormat="1" ht="10.5" thickBot="1">
      <c r="A120" s="680"/>
      <c r="B120" s="692"/>
      <c r="C120" s="682"/>
      <c r="D120" s="693"/>
      <c r="E120" s="9"/>
      <c r="F120" s="81"/>
    </row>
    <row r="121" spans="1:6" s="374" customFormat="1" ht="11" customHeight="1" thickBot="1">
      <c r="A121" s="2019" t="s">
        <v>325</v>
      </c>
      <c r="B121" s="2020"/>
      <c r="C121" s="2020"/>
      <c r="D121" s="2020"/>
      <c r="E121" s="2020"/>
      <c r="F121" s="694">
        <f>SUM(F79:F120)</f>
        <v>0</v>
      </c>
    </row>
    <row r="122" spans="1:6" s="374" customFormat="1">
      <c r="A122" s="695"/>
      <c r="B122" s="696"/>
      <c r="C122" s="696"/>
      <c r="D122" s="697"/>
      <c r="E122" s="698"/>
      <c r="F122" s="699"/>
    </row>
    <row r="123" spans="1:6" s="374" customFormat="1">
      <c r="A123" s="680"/>
      <c r="B123" s="683"/>
      <c r="C123" s="682"/>
      <c r="D123" s="80"/>
      <c r="E123" s="9"/>
      <c r="F123" s="81"/>
    </row>
    <row r="124" spans="1:6" s="374" customFormat="1">
      <c r="A124" s="680"/>
      <c r="B124" s="685" t="s">
        <v>924</v>
      </c>
      <c r="C124" s="682"/>
      <c r="D124" s="80"/>
      <c r="E124" s="9"/>
      <c r="F124" s="81"/>
    </row>
    <row r="125" spans="1:6" s="374" customFormat="1">
      <c r="A125" s="680"/>
      <c r="B125" s="685"/>
      <c r="C125" s="682"/>
      <c r="D125" s="80"/>
      <c r="E125" s="9"/>
      <c r="F125" s="81"/>
    </row>
    <row r="126" spans="1:6" s="374" customFormat="1" ht="20">
      <c r="A126" s="680"/>
      <c r="B126" s="686" t="s">
        <v>923</v>
      </c>
      <c r="C126" s="682"/>
      <c r="D126" s="80"/>
      <c r="E126" s="9"/>
      <c r="F126" s="81"/>
    </row>
    <row r="127" spans="1:6" s="374" customFormat="1">
      <c r="A127" s="680"/>
      <c r="B127" s="683"/>
      <c r="C127" s="682"/>
      <c r="D127" s="80"/>
      <c r="E127" s="9"/>
      <c r="F127" s="81"/>
    </row>
    <row r="128" spans="1:6" s="374" customFormat="1" ht="20">
      <c r="A128" s="680" t="s">
        <v>798</v>
      </c>
      <c r="B128" s="683" t="s">
        <v>1044</v>
      </c>
      <c r="C128" s="682" t="s">
        <v>513</v>
      </c>
      <c r="D128" s="80">
        <v>108.4</v>
      </c>
      <c r="E128" s="9"/>
      <c r="F128" s="81">
        <f t="shared" ref="F128:F175" si="2">D128*E128</f>
        <v>0</v>
      </c>
    </row>
    <row r="129" spans="1:6" s="374" customFormat="1">
      <c r="A129" s="680"/>
      <c r="B129" s="683"/>
      <c r="C129" s="682"/>
      <c r="D129" s="80"/>
      <c r="E129" s="9"/>
      <c r="F129" s="81">
        <f t="shared" si="2"/>
        <v>0</v>
      </c>
    </row>
    <row r="130" spans="1:6" s="374" customFormat="1">
      <c r="A130" s="680" t="s">
        <v>794</v>
      </c>
      <c r="B130" s="683" t="s">
        <v>1043</v>
      </c>
      <c r="C130" s="682" t="s">
        <v>513</v>
      </c>
      <c r="D130" s="80">
        <v>28</v>
      </c>
      <c r="E130" s="9"/>
      <c r="F130" s="81">
        <f t="shared" si="2"/>
        <v>0</v>
      </c>
    </row>
    <row r="131" spans="1:6" s="374" customFormat="1">
      <c r="A131" s="680"/>
      <c r="B131" s="683"/>
      <c r="C131" s="682"/>
      <c r="D131" s="80"/>
      <c r="E131" s="9"/>
      <c r="F131" s="81">
        <f t="shared" si="2"/>
        <v>0</v>
      </c>
    </row>
    <row r="132" spans="1:6" s="374" customFormat="1" ht="20">
      <c r="A132" s="680" t="s">
        <v>788</v>
      </c>
      <c r="B132" s="683" t="s">
        <v>1042</v>
      </c>
      <c r="C132" s="682" t="s">
        <v>513</v>
      </c>
      <c r="D132" s="80">
        <v>108</v>
      </c>
      <c r="E132" s="9"/>
      <c r="F132" s="81">
        <f t="shared" si="2"/>
        <v>0</v>
      </c>
    </row>
    <row r="133" spans="1:6" s="374" customFormat="1">
      <c r="A133" s="680"/>
      <c r="B133" s="683"/>
      <c r="C133" s="682"/>
      <c r="D133" s="80"/>
      <c r="E133" s="9"/>
      <c r="F133" s="81">
        <f t="shared" si="2"/>
        <v>0</v>
      </c>
    </row>
    <row r="134" spans="1:6" s="374" customFormat="1" ht="20">
      <c r="A134" s="680" t="s">
        <v>786</v>
      </c>
      <c r="B134" s="683" t="s">
        <v>1041</v>
      </c>
      <c r="C134" s="682" t="s">
        <v>513</v>
      </c>
      <c r="D134" s="80">
        <v>108</v>
      </c>
      <c r="E134" s="9"/>
      <c r="F134" s="81">
        <f t="shared" si="2"/>
        <v>0</v>
      </c>
    </row>
    <row r="135" spans="1:6" s="374" customFormat="1">
      <c r="A135" s="680"/>
      <c r="B135" s="683"/>
      <c r="C135" s="682"/>
      <c r="D135" s="80"/>
      <c r="E135" s="9"/>
      <c r="F135" s="81">
        <f t="shared" si="2"/>
        <v>0</v>
      </c>
    </row>
    <row r="136" spans="1:6" s="374" customFormat="1" ht="20">
      <c r="A136" s="680" t="s">
        <v>829</v>
      </c>
      <c r="B136" s="683" t="s">
        <v>1040</v>
      </c>
      <c r="C136" s="682" t="s">
        <v>513</v>
      </c>
      <c r="D136" s="80">
        <v>22</v>
      </c>
      <c r="E136" s="9"/>
      <c r="F136" s="81">
        <f t="shared" si="2"/>
        <v>0</v>
      </c>
    </row>
    <row r="137" spans="1:6" s="374" customFormat="1">
      <c r="A137" s="680"/>
      <c r="B137" s="683"/>
      <c r="C137" s="682"/>
      <c r="D137" s="80"/>
      <c r="E137" s="9"/>
      <c r="F137" s="81">
        <f t="shared" si="2"/>
        <v>0</v>
      </c>
    </row>
    <row r="138" spans="1:6" s="374" customFormat="1">
      <c r="A138" s="680" t="s">
        <v>826</v>
      </c>
      <c r="B138" s="683" t="s">
        <v>1039</v>
      </c>
      <c r="C138" s="682" t="s">
        <v>513</v>
      </c>
      <c r="D138" s="80">
        <v>108</v>
      </c>
      <c r="E138" s="9"/>
      <c r="F138" s="81">
        <f t="shared" si="2"/>
        <v>0</v>
      </c>
    </row>
    <row r="139" spans="1:6" s="374" customFormat="1">
      <c r="A139" s="680"/>
      <c r="B139" s="683"/>
      <c r="C139" s="682"/>
      <c r="D139" s="80"/>
      <c r="E139" s="9"/>
      <c r="F139" s="81">
        <f t="shared" si="2"/>
        <v>0</v>
      </c>
    </row>
    <row r="140" spans="1:6" s="374" customFormat="1">
      <c r="A140" s="680" t="s">
        <v>824</v>
      </c>
      <c r="B140" s="683" t="s">
        <v>1038</v>
      </c>
      <c r="C140" s="682" t="s">
        <v>513</v>
      </c>
      <c r="D140" s="80">
        <v>32</v>
      </c>
      <c r="E140" s="9"/>
      <c r="F140" s="81">
        <f t="shared" si="2"/>
        <v>0</v>
      </c>
    </row>
    <row r="141" spans="1:6" s="374" customFormat="1">
      <c r="A141" s="680"/>
      <c r="B141" s="683"/>
      <c r="C141" s="682"/>
      <c r="D141" s="80"/>
      <c r="E141" s="9"/>
      <c r="F141" s="81">
        <f t="shared" si="2"/>
        <v>0</v>
      </c>
    </row>
    <row r="142" spans="1:6" s="374" customFormat="1">
      <c r="A142" s="680" t="s">
        <v>821</v>
      </c>
      <c r="B142" s="683" t="s">
        <v>1037</v>
      </c>
      <c r="C142" s="682" t="s">
        <v>513</v>
      </c>
      <c r="D142" s="80">
        <v>108</v>
      </c>
      <c r="E142" s="9"/>
      <c r="F142" s="81">
        <f t="shared" si="2"/>
        <v>0</v>
      </c>
    </row>
    <row r="143" spans="1:6" s="374" customFormat="1">
      <c r="A143" s="680"/>
      <c r="B143" s="683"/>
      <c r="C143" s="682"/>
      <c r="D143" s="80"/>
      <c r="E143" s="9"/>
      <c r="F143" s="81">
        <f t="shared" si="2"/>
        <v>0</v>
      </c>
    </row>
    <row r="144" spans="1:6" s="374" customFormat="1" ht="20">
      <c r="A144" s="680" t="s">
        <v>819</v>
      </c>
      <c r="B144" s="683" t="s">
        <v>1036</v>
      </c>
      <c r="C144" s="682" t="s">
        <v>513</v>
      </c>
      <c r="D144" s="80">
        <v>108</v>
      </c>
      <c r="E144" s="9"/>
      <c r="F144" s="81">
        <f t="shared" si="2"/>
        <v>0</v>
      </c>
    </row>
    <row r="145" spans="1:6" s="374" customFormat="1">
      <c r="A145" s="680"/>
      <c r="B145" s="683"/>
      <c r="C145" s="682"/>
      <c r="D145" s="80"/>
      <c r="E145" s="9"/>
      <c r="F145" s="81">
        <f t="shared" si="2"/>
        <v>0</v>
      </c>
    </row>
    <row r="146" spans="1:6" s="374" customFormat="1" ht="30">
      <c r="A146" s="680" t="s">
        <v>817</v>
      </c>
      <c r="B146" s="683" t="s">
        <v>1035</v>
      </c>
      <c r="C146" s="682" t="s">
        <v>513</v>
      </c>
      <c r="D146" s="80">
        <v>108</v>
      </c>
      <c r="E146" s="9"/>
      <c r="F146" s="81">
        <f t="shared" si="2"/>
        <v>0</v>
      </c>
    </row>
    <row r="147" spans="1:6" s="374" customFormat="1">
      <c r="A147" s="680"/>
      <c r="B147" s="683"/>
      <c r="C147" s="682"/>
      <c r="D147" s="80"/>
      <c r="E147" s="9"/>
      <c r="F147" s="81">
        <f t="shared" si="2"/>
        <v>0</v>
      </c>
    </row>
    <row r="148" spans="1:6" s="374" customFormat="1">
      <c r="A148" s="680"/>
      <c r="B148" s="686" t="s">
        <v>1034</v>
      </c>
      <c r="C148" s="682"/>
      <c r="D148" s="80"/>
      <c r="E148" s="9"/>
      <c r="F148" s="81">
        <f t="shared" si="2"/>
        <v>0</v>
      </c>
    </row>
    <row r="149" spans="1:6" s="374" customFormat="1">
      <c r="A149" s="680"/>
      <c r="B149" s="683"/>
      <c r="C149" s="682"/>
      <c r="D149" s="80"/>
      <c r="E149" s="9"/>
      <c r="F149" s="81">
        <f t="shared" si="2"/>
        <v>0</v>
      </c>
    </row>
    <row r="150" spans="1:6" s="374" customFormat="1">
      <c r="A150" s="680" t="s">
        <v>844</v>
      </c>
      <c r="B150" s="683" t="s">
        <v>1033</v>
      </c>
      <c r="C150" s="682" t="s">
        <v>513</v>
      </c>
      <c r="D150" s="80">
        <v>56</v>
      </c>
      <c r="E150" s="9"/>
      <c r="F150" s="81">
        <f t="shared" si="2"/>
        <v>0</v>
      </c>
    </row>
    <row r="151" spans="1:6" s="374" customFormat="1">
      <c r="A151" s="680"/>
      <c r="B151" s="683"/>
      <c r="C151" s="682"/>
      <c r="D151" s="80"/>
      <c r="E151" s="9"/>
      <c r="F151" s="81">
        <f t="shared" si="2"/>
        <v>0</v>
      </c>
    </row>
    <row r="152" spans="1:6" s="374" customFormat="1">
      <c r="A152" s="680" t="s">
        <v>814</v>
      </c>
      <c r="B152" s="683" t="s">
        <v>1032</v>
      </c>
      <c r="C152" s="682" t="s">
        <v>513</v>
      </c>
      <c r="D152" s="80">
        <v>56</v>
      </c>
      <c r="E152" s="9"/>
      <c r="F152" s="81">
        <f t="shared" si="2"/>
        <v>0</v>
      </c>
    </row>
    <row r="153" spans="1:6" s="374" customFormat="1">
      <c r="A153" s="680"/>
      <c r="B153" s="683"/>
      <c r="C153" s="682"/>
      <c r="D153" s="80"/>
      <c r="E153" s="9"/>
      <c r="F153" s="81">
        <f t="shared" si="2"/>
        <v>0</v>
      </c>
    </row>
    <row r="154" spans="1:6" s="374" customFormat="1">
      <c r="A154" s="680"/>
      <c r="B154" s="683"/>
      <c r="C154" s="682"/>
      <c r="D154" s="80"/>
      <c r="E154" s="9"/>
      <c r="F154" s="81">
        <f t="shared" si="2"/>
        <v>0</v>
      </c>
    </row>
    <row r="155" spans="1:6" s="374" customFormat="1" ht="10.5">
      <c r="A155" s="680"/>
      <c r="B155" s="681" t="s">
        <v>1031</v>
      </c>
      <c r="C155" s="682"/>
      <c r="D155" s="80"/>
      <c r="E155" s="9"/>
      <c r="F155" s="81">
        <f t="shared" si="2"/>
        <v>0</v>
      </c>
    </row>
    <row r="156" spans="1:6" s="374" customFormat="1">
      <c r="A156" s="680"/>
      <c r="B156" s="683"/>
      <c r="C156" s="682"/>
      <c r="D156" s="80"/>
      <c r="E156" s="9"/>
      <c r="F156" s="81">
        <f t="shared" si="2"/>
        <v>0</v>
      </c>
    </row>
    <row r="157" spans="1:6" s="374" customFormat="1">
      <c r="A157" s="680"/>
      <c r="B157" s="686" t="s">
        <v>1030</v>
      </c>
      <c r="C157" s="682"/>
      <c r="D157" s="80"/>
      <c r="E157" s="9"/>
      <c r="F157" s="81">
        <f t="shared" si="2"/>
        <v>0</v>
      </c>
    </row>
    <row r="158" spans="1:6" s="374" customFormat="1">
      <c r="A158" s="680"/>
      <c r="B158" s="683"/>
      <c r="C158" s="682"/>
      <c r="D158" s="80"/>
      <c r="E158" s="9"/>
      <c r="F158" s="81">
        <f t="shared" si="2"/>
        <v>0</v>
      </c>
    </row>
    <row r="159" spans="1:6" s="374" customFormat="1">
      <c r="A159" s="680" t="s">
        <v>798</v>
      </c>
      <c r="B159" s="683" t="s">
        <v>1029</v>
      </c>
      <c r="C159" s="682" t="s">
        <v>513</v>
      </c>
      <c r="D159" s="80">
        <v>10</v>
      </c>
      <c r="E159" s="9"/>
      <c r="F159" s="81">
        <f t="shared" si="2"/>
        <v>0</v>
      </c>
    </row>
    <row r="160" spans="1:6" s="374" customFormat="1">
      <c r="A160" s="680"/>
      <c r="B160" s="683"/>
      <c r="C160" s="682"/>
      <c r="D160" s="80"/>
      <c r="E160" s="9"/>
      <c r="F160" s="81">
        <f t="shared" si="2"/>
        <v>0</v>
      </c>
    </row>
    <row r="161" spans="1:6" s="374" customFormat="1" ht="20">
      <c r="A161" s="680" t="s">
        <v>794</v>
      </c>
      <c r="B161" s="683" t="s">
        <v>1028</v>
      </c>
      <c r="C161" s="682" t="s">
        <v>513</v>
      </c>
      <c r="D161" s="80">
        <v>20</v>
      </c>
      <c r="E161" s="9"/>
      <c r="F161" s="81">
        <f t="shared" si="2"/>
        <v>0</v>
      </c>
    </row>
    <row r="162" spans="1:6" s="374" customFormat="1">
      <c r="A162" s="680"/>
      <c r="B162" s="683"/>
      <c r="C162" s="682"/>
      <c r="D162" s="80"/>
      <c r="E162" s="9"/>
      <c r="F162" s="81">
        <f t="shared" si="2"/>
        <v>0</v>
      </c>
    </row>
    <row r="163" spans="1:6" s="374" customFormat="1" ht="10.5">
      <c r="A163" s="680"/>
      <c r="B163" s="681" t="s">
        <v>1027</v>
      </c>
      <c r="C163" s="682"/>
      <c r="D163" s="80"/>
      <c r="E163" s="9"/>
      <c r="F163" s="81">
        <f t="shared" si="2"/>
        <v>0</v>
      </c>
    </row>
    <row r="164" spans="1:6" s="374" customFormat="1">
      <c r="A164" s="680"/>
      <c r="B164" s="683"/>
      <c r="C164" s="682"/>
      <c r="D164" s="80"/>
      <c r="E164" s="9"/>
      <c r="F164" s="81">
        <f t="shared" si="2"/>
        <v>0</v>
      </c>
    </row>
    <row r="165" spans="1:6" s="374" customFormat="1">
      <c r="A165" s="680"/>
      <c r="B165" s="686" t="s">
        <v>1026</v>
      </c>
      <c r="C165" s="682"/>
      <c r="D165" s="80"/>
      <c r="E165" s="9"/>
      <c r="F165" s="81">
        <f t="shared" si="2"/>
        <v>0</v>
      </c>
    </row>
    <row r="166" spans="1:6" s="374" customFormat="1">
      <c r="A166" s="680"/>
      <c r="B166" s="683"/>
      <c r="C166" s="682"/>
      <c r="D166" s="80"/>
      <c r="E166" s="9"/>
      <c r="F166" s="81">
        <f t="shared" si="2"/>
        <v>0</v>
      </c>
    </row>
    <row r="167" spans="1:6" s="374" customFormat="1">
      <c r="A167" s="680" t="s">
        <v>788</v>
      </c>
      <c r="B167" s="683" t="s">
        <v>1025</v>
      </c>
      <c r="C167" s="682" t="s">
        <v>337</v>
      </c>
      <c r="D167" s="80">
        <v>1</v>
      </c>
      <c r="E167" s="9"/>
      <c r="F167" s="81">
        <f t="shared" si="2"/>
        <v>0</v>
      </c>
    </row>
    <row r="168" spans="1:6" s="374" customFormat="1">
      <c r="A168" s="680"/>
      <c r="B168" s="683"/>
      <c r="C168" s="682"/>
      <c r="D168" s="80"/>
      <c r="E168" s="9"/>
      <c r="F168" s="81">
        <f t="shared" si="2"/>
        <v>0</v>
      </c>
    </row>
    <row r="169" spans="1:6" s="374" customFormat="1">
      <c r="A169" s="680" t="s">
        <v>786</v>
      </c>
      <c r="B169" s="683" t="s">
        <v>1024</v>
      </c>
      <c r="C169" s="682" t="s">
        <v>337</v>
      </c>
      <c r="D169" s="80">
        <v>2</v>
      </c>
      <c r="E169" s="9"/>
      <c r="F169" s="81">
        <f t="shared" si="2"/>
        <v>0</v>
      </c>
    </row>
    <row r="170" spans="1:6" s="374" customFormat="1">
      <c r="A170" s="680"/>
      <c r="B170" s="683"/>
      <c r="C170" s="682"/>
      <c r="D170" s="80"/>
      <c r="E170" s="9"/>
      <c r="F170" s="81">
        <f t="shared" si="2"/>
        <v>0</v>
      </c>
    </row>
    <row r="171" spans="1:6" s="374" customFormat="1">
      <c r="A171" s="680" t="s">
        <v>829</v>
      </c>
      <c r="B171" s="683" t="s">
        <v>1023</v>
      </c>
      <c r="C171" s="682" t="s">
        <v>337</v>
      </c>
      <c r="D171" s="80">
        <v>2</v>
      </c>
      <c r="E171" s="9"/>
      <c r="F171" s="81">
        <f t="shared" si="2"/>
        <v>0</v>
      </c>
    </row>
    <row r="172" spans="1:6" s="374" customFormat="1">
      <c r="A172" s="680"/>
      <c r="B172" s="683"/>
      <c r="C172" s="682"/>
      <c r="D172" s="80"/>
      <c r="E172" s="9"/>
      <c r="F172" s="81">
        <f t="shared" si="2"/>
        <v>0</v>
      </c>
    </row>
    <row r="173" spans="1:6" s="374" customFormat="1" ht="13.5" customHeight="1">
      <c r="A173" s="680" t="s">
        <v>826</v>
      </c>
      <c r="B173" s="683" t="s">
        <v>1022</v>
      </c>
      <c r="C173" s="682" t="s">
        <v>337</v>
      </c>
      <c r="D173" s="80">
        <v>1</v>
      </c>
      <c r="E173" s="9"/>
      <c r="F173" s="81">
        <f t="shared" si="2"/>
        <v>0</v>
      </c>
    </row>
    <row r="174" spans="1:6" s="374" customFormat="1">
      <c r="A174" s="680"/>
      <c r="B174" s="683"/>
      <c r="C174" s="682"/>
      <c r="D174" s="80"/>
      <c r="E174" s="9"/>
      <c r="F174" s="81">
        <f t="shared" si="2"/>
        <v>0</v>
      </c>
    </row>
    <row r="175" spans="1:6" s="374" customFormat="1">
      <c r="A175" s="680" t="s">
        <v>824</v>
      </c>
      <c r="B175" s="683" t="s">
        <v>1021</v>
      </c>
      <c r="C175" s="682" t="s">
        <v>337</v>
      </c>
      <c r="D175" s="80">
        <v>1</v>
      </c>
      <c r="E175" s="9"/>
      <c r="F175" s="81">
        <f t="shared" si="2"/>
        <v>0</v>
      </c>
    </row>
    <row r="176" spans="1:6" s="374" customFormat="1" ht="10.5" thickBot="1">
      <c r="A176" s="680"/>
      <c r="B176" s="700"/>
      <c r="C176" s="682"/>
      <c r="D176" s="80"/>
      <c r="E176" s="9"/>
      <c r="F176" s="81"/>
    </row>
    <row r="177" spans="1:6" s="374" customFormat="1" ht="10.25" customHeight="1" thickBot="1">
      <c r="A177" s="2019" t="s">
        <v>325</v>
      </c>
      <c r="B177" s="2020"/>
      <c r="C177" s="2020"/>
      <c r="D177" s="2020"/>
      <c r="E177" s="2020"/>
      <c r="F177" s="463">
        <f>SUM(F128:F176)</f>
        <v>0</v>
      </c>
    </row>
    <row r="178" spans="1:6" s="374" customFormat="1">
      <c r="A178" s="701"/>
      <c r="B178" s="702"/>
      <c r="C178" s="702"/>
      <c r="D178" s="703"/>
      <c r="E178" s="9"/>
      <c r="F178" s="81"/>
    </row>
    <row r="179" spans="1:6" s="374" customFormat="1">
      <c r="A179" s="680"/>
      <c r="B179" s="683"/>
      <c r="C179" s="682"/>
      <c r="D179" s="80"/>
      <c r="E179" s="9"/>
      <c r="F179" s="81"/>
    </row>
    <row r="180" spans="1:6" s="374" customFormat="1">
      <c r="A180" s="680"/>
      <c r="B180" s="686" t="s">
        <v>1020</v>
      </c>
      <c r="C180" s="682"/>
      <c r="D180" s="80"/>
      <c r="E180" s="9"/>
      <c r="F180" s="81"/>
    </row>
    <row r="181" spans="1:6" s="374" customFormat="1">
      <c r="A181" s="680"/>
      <c r="B181" s="683"/>
      <c r="C181" s="682"/>
      <c r="D181" s="80"/>
      <c r="E181" s="9"/>
      <c r="F181" s="81"/>
    </row>
    <row r="182" spans="1:6" s="374" customFormat="1">
      <c r="A182" s="680" t="s">
        <v>821</v>
      </c>
      <c r="B182" s="683" t="s">
        <v>1019</v>
      </c>
      <c r="C182" s="682" t="s">
        <v>337</v>
      </c>
      <c r="D182" s="80">
        <v>1</v>
      </c>
      <c r="E182" s="9"/>
      <c r="F182" s="81">
        <f t="shared" ref="F182:F245" si="3">D182*E182</f>
        <v>0</v>
      </c>
    </row>
    <row r="183" spans="1:6" s="374" customFormat="1">
      <c r="A183" s="680"/>
      <c r="B183" s="683"/>
      <c r="C183" s="682"/>
      <c r="D183" s="80"/>
      <c r="E183" s="9"/>
      <c r="F183" s="81">
        <f t="shared" si="3"/>
        <v>0</v>
      </c>
    </row>
    <row r="184" spans="1:6" s="374" customFormat="1">
      <c r="A184" s="680" t="s">
        <v>819</v>
      </c>
      <c r="B184" s="683" t="s">
        <v>1018</v>
      </c>
      <c r="C184" s="682" t="s">
        <v>337</v>
      </c>
      <c r="D184" s="80">
        <v>3</v>
      </c>
      <c r="E184" s="9"/>
      <c r="F184" s="81">
        <f t="shared" si="3"/>
        <v>0</v>
      </c>
    </row>
    <row r="185" spans="1:6" s="374" customFormat="1">
      <c r="A185" s="680"/>
      <c r="B185" s="683"/>
      <c r="C185" s="682"/>
      <c r="D185" s="80"/>
      <c r="E185" s="9"/>
      <c r="F185" s="81">
        <f t="shared" si="3"/>
        <v>0</v>
      </c>
    </row>
    <row r="186" spans="1:6" s="374" customFormat="1">
      <c r="A186" s="680" t="s">
        <v>817</v>
      </c>
      <c r="B186" s="683" t="s">
        <v>1017</v>
      </c>
      <c r="C186" s="682" t="s">
        <v>337</v>
      </c>
      <c r="D186" s="80">
        <v>1</v>
      </c>
      <c r="E186" s="9"/>
      <c r="F186" s="81">
        <f t="shared" si="3"/>
        <v>0</v>
      </c>
    </row>
    <row r="187" spans="1:6" s="374" customFormat="1">
      <c r="A187" s="680"/>
      <c r="B187" s="683"/>
      <c r="C187" s="682"/>
      <c r="D187" s="80"/>
      <c r="E187" s="9"/>
      <c r="F187" s="81">
        <f t="shared" si="3"/>
        <v>0</v>
      </c>
    </row>
    <row r="188" spans="1:6" s="374" customFormat="1">
      <c r="A188" s="680" t="s">
        <v>844</v>
      </c>
      <c r="B188" s="683" t="s">
        <v>1016</v>
      </c>
      <c r="C188" s="682" t="s">
        <v>337</v>
      </c>
      <c r="D188" s="80">
        <v>1</v>
      </c>
      <c r="E188" s="9"/>
      <c r="F188" s="81">
        <f t="shared" si="3"/>
        <v>0</v>
      </c>
    </row>
    <row r="189" spans="1:6" s="374" customFormat="1">
      <c r="A189" s="680"/>
      <c r="B189" s="683"/>
      <c r="C189" s="682"/>
      <c r="D189" s="80"/>
      <c r="E189" s="9"/>
      <c r="F189" s="81">
        <f t="shared" si="3"/>
        <v>0</v>
      </c>
    </row>
    <row r="190" spans="1:6" s="374" customFormat="1">
      <c r="A190" s="680" t="s">
        <v>814</v>
      </c>
      <c r="B190" s="683" t="s">
        <v>1015</v>
      </c>
      <c r="C190" s="682" t="s">
        <v>337</v>
      </c>
      <c r="D190" s="80">
        <v>1</v>
      </c>
      <c r="E190" s="9"/>
      <c r="F190" s="81">
        <f t="shared" si="3"/>
        <v>0</v>
      </c>
    </row>
    <row r="191" spans="1:6" s="374" customFormat="1">
      <c r="A191" s="680"/>
      <c r="B191" s="683"/>
      <c r="C191" s="682"/>
      <c r="D191" s="80"/>
      <c r="E191" s="9"/>
      <c r="F191" s="81">
        <f t="shared" si="3"/>
        <v>0</v>
      </c>
    </row>
    <row r="192" spans="1:6" s="374" customFormat="1">
      <c r="A192" s="680"/>
      <c r="B192" s="686" t="s">
        <v>1014</v>
      </c>
      <c r="C192" s="682"/>
      <c r="D192" s="80"/>
      <c r="E192" s="9"/>
      <c r="F192" s="81">
        <f t="shared" si="3"/>
        <v>0</v>
      </c>
    </row>
    <row r="193" spans="1:6" s="374" customFormat="1">
      <c r="A193" s="680"/>
      <c r="B193" s="683"/>
      <c r="C193" s="682"/>
      <c r="D193" s="80"/>
      <c r="E193" s="9"/>
      <c r="F193" s="81">
        <f t="shared" si="3"/>
        <v>0</v>
      </c>
    </row>
    <row r="194" spans="1:6" s="374" customFormat="1">
      <c r="A194" s="680" t="s">
        <v>812</v>
      </c>
      <c r="B194" s="683" t="s">
        <v>1013</v>
      </c>
      <c r="C194" s="682" t="s">
        <v>337</v>
      </c>
      <c r="D194" s="80">
        <v>1</v>
      </c>
      <c r="E194" s="9"/>
      <c r="F194" s="81">
        <f t="shared" si="3"/>
        <v>0</v>
      </c>
    </row>
    <row r="195" spans="1:6" s="374" customFormat="1">
      <c r="A195" s="680"/>
      <c r="B195" s="683"/>
      <c r="C195" s="682"/>
      <c r="D195" s="80"/>
      <c r="E195" s="9"/>
      <c r="F195" s="81">
        <f t="shared" si="3"/>
        <v>0</v>
      </c>
    </row>
    <row r="196" spans="1:6" s="374" customFormat="1" ht="12">
      <c r="A196" s="680" t="s">
        <v>810</v>
      </c>
      <c r="B196" s="683" t="s">
        <v>1012</v>
      </c>
      <c r="C196" s="682" t="s">
        <v>337</v>
      </c>
      <c r="D196" s="80">
        <v>1</v>
      </c>
      <c r="E196" s="9"/>
      <c r="F196" s="81">
        <f t="shared" si="3"/>
        <v>0</v>
      </c>
    </row>
    <row r="197" spans="1:6" s="374" customFormat="1">
      <c r="A197" s="680"/>
      <c r="B197" s="683"/>
      <c r="C197" s="682"/>
      <c r="D197" s="80"/>
      <c r="E197" s="9"/>
      <c r="F197" s="81">
        <f t="shared" si="3"/>
        <v>0</v>
      </c>
    </row>
    <row r="198" spans="1:6" s="374" customFormat="1">
      <c r="A198" s="680" t="s">
        <v>809</v>
      </c>
      <c r="B198" s="683" t="s">
        <v>1011</v>
      </c>
      <c r="C198" s="682" t="s">
        <v>337</v>
      </c>
      <c r="D198" s="80">
        <v>1</v>
      </c>
      <c r="E198" s="9"/>
      <c r="F198" s="81">
        <f t="shared" si="3"/>
        <v>0</v>
      </c>
    </row>
    <row r="199" spans="1:6" s="374" customFormat="1">
      <c r="A199" s="680"/>
      <c r="B199" s="683"/>
      <c r="C199" s="682"/>
      <c r="D199" s="80"/>
      <c r="E199" s="9"/>
      <c r="F199" s="81">
        <f t="shared" si="3"/>
        <v>0</v>
      </c>
    </row>
    <row r="200" spans="1:6" s="374" customFormat="1">
      <c r="A200" s="680" t="s">
        <v>808</v>
      </c>
      <c r="B200" s="683" t="s">
        <v>1010</v>
      </c>
      <c r="C200" s="682" t="s">
        <v>337</v>
      </c>
      <c r="D200" s="80">
        <v>1</v>
      </c>
      <c r="E200" s="9"/>
      <c r="F200" s="81">
        <f t="shared" si="3"/>
        <v>0</v>
      </c>
    </row>
    <row r="201" spans="1:6" s="374" customFormat="1">
      <c r="A201" s="680"/>
      <c r="B201" s="683"/>
      <c r="C201" s="682"/>
      <c r="D201" s="80"/>
      <c r="E201" s="9"/>
      <c r="F201" s="81">
        <f t="shared" si="3"/>
        <v>0</v>
      </c>
    </row>
    <row r="202" spans="1:6" s="374" customFormat="1">
      <c r="A202" s="680" t="s">
        <v>805</v>
      </c>
      <c r="B202" s="683" t="s">
        <v>1009</v>
      </c>
      <c r="C202" s="682" t="s">
        <v>337</v>
      </c>
      <c r="D202" s="80">
        <v>1</v>
      </c>
      <c r="E202" s="9"/>
      <c r="F202" s="81">
        <f t="shared" si="3"/>
        <v>0</v>
      </c>
    </row>
    <row r="203" spans="1:6" s="374" customFormat="1">
      <c r="A203" s="680"/>
      <c r="B203" s="683"/>
      <c r="C203" s="682"/>
      <c r="D203" s="80"/>
      <c r="E203" s="9"/>
      <c r="F203" s="81">
        <f t="shared" si="3"/>
        <v>0</v>
      </c>
    </row>
    <row r="204" spans="1:6" s="374" customFormat="1">
      <c r="A204" s="680"/>
      <c r="B204" s="686" t="s">
        <v>1008</v>
      </c>
      <c r="C204" s="682"/>
      <c r="D204" s="80"/>
      <c r="E204" s="9"/>
      <c r="F204" s="81">
        <f t="shared" si="3"/>
        <v>0</v>
      </c>
    </row>
    <row r="205" spans="1:6" s="374" customFormat="1">
      <c r="A205" s="680" t="s">
        <v>803</v>
      </c>
      <c r="B205" s="683" t="s">
        <v>1007</v>
      </c>
      <c r="C205" s="682" t="s">
        <v>337</v>
      </c>
      <c r="D205" s="80">
        <v>1</v>
      </c>
      <c r="E205" s="9"/>
      <c r="F205" s="81">
        <f t="shared" si="3"/>
        <v>0</v>
      </c>
    </row>
    <row r="206" spans="1:6" s="374" customFormat="1" ht="3" customHeight="1">
      <c r="A206" s="680"/>
      <c r="B206" s="683"/>
      <c r="C206" s="682"/>
      <c r="D206" s="80"/>
      <c r="E206" s="9"/>
      <c r="F206" s="81">
        <f t="shared" si="3"/>
        <v>0</v>
      </c>
    </row>
    <row r="207" spans="1:6" s="374" customFormat="1" ht="20.25" customHeight="1">
      <c r="A207" s="680" t="s">
        <v>800</v>
      </c>
      <c r="B207" s="683" t="s">
        <v>1006</v>
      </c>
      <c r="C207" s="682" t="s">
        <v>337</v>
      </c>
      <c r="D207" s="80">
        <v>1</v>
      </c>
      <c r="E207" s="9"/>
      <c r="F207" s="81">
        <f t="shared" si="3"/>
        <v>0</v>
      </c>
    </row>
    <row r="208" spans="1:6" s="374" customFormat="1" ht="6" customHeight="1">
      <c r="A208" s="680"/>
      <c r="B208" s="683"/>
      <c r="C208" s="682"/>
      <c r="D208" s="80"/>
      <c r="E208" s="9"/>
      <c r="F208" s="81">
        <f t="shared" si="3"/>
        <v>0</v>
      </c>
    </row>
    <row r="209" spans="1:6" s="374" customFormat="1" ht="12">
      <c r="A209" s="680" t="s">
        <v>926</v>
      </c>
      <c r="B209" s="683" t="s">
        <v>1005</v>
      </c>
      <c r="C209" s="682" t="s">
        <v>337</v>
      </c>
      <c r="D209" s="80">
        <v>2</v>
      </c>
      <c r="E209" s="9"/>
      <c r="F209" s="81">
        <f t="shared" si="3"/>
        <v>0</v>
      </c>
    </row>
    <row r="210" spans="1:6" s="374" customFormat="1" ht="3" customHeight="1">
      <c r="A210" s="680"/>
      <c r="B210" s="683"/>
      <c r="C210" s="682"/>
      <c r="D210" s="80"/>
      <c r="E210" s="9"/>
      <c r="F210" s="81">
        <f t="shared" si="3"/>
        <v>0</v>
      </c>
    </row>
    <row r="211" spans="1:6" s="374" customFormat="1" ht="21" customHeight="1">
      <c r="A211" s="680" t="s">
        <v>1004</v>
      </c>
      <c r="B211" s="683" t="s">
        <v>1003</v>
      </c>
      <c r="C211" s="682" t="s">
        <v>337</v>
      </c>
      <c r="D211" s="80">
        <v>1</v>
      </c>
      <c r="E211" s="9"/>
      <c r="F211" s="81">
        <f t="shared" si="3"/>
        <v>0</v>
      </c>
    </row>
    <row r="212" spans="1:6" s="374" customFormat="1" ht="6.75" customHeight="1">
      <c r="A212" s="680"/>
      <c r="B212" s="683"/>
      <c r="C212" s="682"/>
      <c r="D212" s="80"/>
      <c r="E212" s="9"/>
      <c r="F212" s="81">
        <f t="shared" si="3"/>
        <v>0</v>
      </c>
    </row>
    <row r="213" spans="1:6" s="374" customFormat="1" ht="13.5" customHeight="1">
      <c r="A213" s="680"/>
      <c r="B213" s="686" t="s">
        <v>1002</v>
      </c>
      <c r="C213" s="682"/>
      <c r="D213" s="80"/>
      <c r="E213" s="9"/>
      <c r="F213" s="81">
        <f t="shared" si="3"/>
        <v>0</v>
      </c>
    </row>
    <row r="214" spans="1:6" s="374" customFormat="1" ht="21" customHeight="1">
      <c r="A214" s="680" t="s">
        <v>1001</v>
      </c>
      <c r="B214" s="683" t="s">
        <v>1000</v>
      </c>
      <c r="C214" s="682" t="s">
        <v>337</v>
      </c>
      <c r="D214" s="80">
        <v>4</v>
      </c>
      <c r="E214" s="9"/>
      <c r="F214" s="81">
        <f t="shared" si="3"/>
        <v>0</v>
      </c>
    </row>
    <row r="215" spans="1:6" s="374" customFormat="1" ht="3" customHeight="1">
      <c r="A215" s="680"/>
      <c r="B215" s="683"/>
      <c r="C215" s="682"/>
      <c r="D215" s="80"/>
      <c r="E215" s="9"/>
      <c r="F215" s="81">
        <f t="shared" si="3"/>
        <v>0</v>
      </c>
    </row>
    <row r="216" spans="1:6" s="374" customFormat="1" ht="12.75" customHeight="1">
      <c r="A216" s="680" t="s">
        <v>999</v>
      </c>
      <c r="B216" s="683" t="s">
        <v>998</v>
      </c>
      <c r="C216" s="682" t="s">
        <v>337</v>
      </c>
      <c r="D216" s="80">
        <v>4</v>
      </c>
      <c r="E216" s="9"/>
      <c r="F216" s="81">
        <f t="shared" si="3"/>
        <v>0</v>
      </c>
    </row>
    <row r="217" spans="1:6" s="374" customFormat="1" ht="3" customHeight="1">
      <c r="A217" s="680"/>
      <c r="C217" s="682"/>
      <c r="D217" s="80"/>
      <c r="E217" s="9"/>
      <c r="F217" s="81">
        <f t="shared" si="3"/>
        <v>0</v>
      </c>
    </row>
    <row r="218" spans="1:6" s="374" customFormat="1" ht="21" customHeight="1">
      <c r="A218" s="680" t="s">
        <v>997</v>
      </c>
      <c r="B218" s="683" t="s">
        <v>996</v>
      </c>
      <c r="C218" s="682" t="s">
        <v>337</v>
      </c>
      <c r="D218" s="80">
        <v>4</v>
      </c>
      <c r="E218" s="9"/>
      <c r="F218" s="81">
        <f t="shared" si="3"/>
        <v>0</v>
      </c>
    </row>
    <row r="219" spans="1:6" s="374" customFormat="1" ht="21" customHeight="1">
      <c r="A219" s="680" t="s">
        <v>995</v>
      </c>
      <c r="B219" s="683" t="s">
        <v>994</v>
      </c>
      <c r="C219" s="682" t="s">
        <v>337</v>
      </c>
      <c r="D219" s="80">
        <v>4</v>
      </c>
      <c r="E219" s="9"/>
      <c r="F219" s="81">
        <f t="shared" si="3"/>
        <v>0</v>
      </c>
    </row>
    <row r="220" spans="1:6" s="374" customFormat="1">
      <c r="A220" s="680"/>
      <c r="B220" s="683"/>
      <c r="C220" s="682"/>
      <c r="D220" s="80"/>
      <c r="E220" s="9"/>
      <c r="F220" s="81">
        <f t="shared" si="3"/>
        <v>0</v>
      </c>
    </row>
    <row r="221" spans="1:6" s="374" customFormat="1" ht="21">
      <c r="A221" s="680"/>
      <c r="B221" s="681" t="s">
        <v>993</v>
      </c>
      <c r="C221" s="682"/>
      <c r="D221" s="80"/>
      <c r="E221" s="9"/>
      <c r="F221" s="81">
        <f t="shared" si="3"/>
        <v>0</v>
      </c>
    </row>
    <row r="222" spans="1:6" s="374" customFormat="1">
      <c r="A222" s="680"/>
      <c r="B222" s="683"/>
      <c r="C222" s="682"/>
      <c r="D222" s="80"/>
      <c r="E222" s="9"/>
      <c r="F222" s="81">
        <f t="shared" si="3"/>
        <v>0</v>
      </c>
    </row>
    <row r="223" spans="1:6" s="374" customFormat="1">
      <c r="A223" s="680"/>
      <c r="B223" s="686" t="s">
        <v>992</v>
      </c>
      <c r="C223" s="682"/>
      <c r="D223" s="80"/>
      <c r="E223" s="9"/>
      <c r="F223" s="81">
        <f t="shared" si="3"/>
        <v>0</v>
      </c>
    </row>
    <row r="224" spans="1:6" s="374" customFormat="1">
      <c r="A224" s="680"/>
      <c r="B224" s="683"/>
      <c r="C224" s="682"/>
      <c r="D224" s="80"/>
      <c r="E224" s="9"/>
      <c r="F224" s="81">
        <f t="shared" si="3"/>
        <v>0</v>
      </c>
    </row>
    <row r="225" spans="1:6" s="374" customFormat="1" ht="20">
      <c r="A225" s="680" t="s">
        <v>991</v>
      </c>
      <c r="B225" s="683" t="s">
        <v>990</v>
      </c>
      <c r="C225" s="682" t="s">
        <v>337</v>
      </c>
      <c r="D225" s="80">
        <v>1</v>
      </c>
      <c r="E225" s="9"/>
      <c r="F225" s="81">
        <f t="shared" si="3"/>
        <v>0</v>
      </c>
    </row>
    <row r="226" spans="1:6" s="374" customFormat="1">
      <c r="A226" s="680"/>
      <c r="B226" s="683"/>
      <c r="C226" s="682"/>
      <c r="D226" s="80"/>
      <c r="E226" s="9"/>
      <c r="F226" s="81">
        <f t="shared" si="3"/>
        <v>0</v>
      </c>
    </row>
    <row r="227" spans="1:6" s="374" customFormat="1">
      <c r="A227" s="680" t="s">
        <v>798</v>
      </c>
      <c r="B227" s="683" t="s">
        <v>989</v>
      </c>
      <c r="C227" s="682" t="s">
        <v>337</v>
      </c>
      <c r="D227" s="80">
        <v>2</v>
      </c>
      <c r="E227" s="9"/>
      <c r="F227" s="81">
        <f t="shared" si="3"/>
        <v>0</v>
      </c>
    </row>
    <row r="228" spans="1:6" s="374" customFormat="1">
      <c r="A228" s="680"/>
      <c r="B228" s="683"/>
      <c r="C228" s="682"/>
      <c r="D228" s="80"/>
      <c r="E228" s="9"/>
      <c r="F228" s="81">
        <f t="shared" si="3"/>
        <v>0</v>
      </c>
    </row>
    <row r="229" spans="1:6" s="374" customFormat="1" ht="10.5">
      <c r="A229" s="680"/>
      <c r="B229" s="681" t="s">
        <v>988</v>
      </c>
      <c r="C229" s="682"/>
      <c r="D229" s="80"/>
      <c r="E229" s="9"/>
      <c r="F229" s="81">
        <f t="shared" si="3"/>
        <v>0</v>
      </c>
    </row>
    <row r="230" spans="1:6" s="374" customFormat="1">
      <c r="A230" s="680"/>
      <c r="B230" s="683"/>
      <c r="C230" s="682"/>
      <c r="D230" s="80"/>
      <c r="E230" s="9"/>
      <c r="F230" s="81">
        <f t="shared" si="3"/>
        <v>0</v>
      </c>
    </row>
    <row r="231" spans="1:6" s="374" customFormat="1" ht="20">
      <c r="A231" s="680" t="s">
        <v>794</v>
      </c>
      <c r="B231" s="683" t="s">
        <v>987</v>
      </c>
      <c r="C231" s="682" t="s">
        <v>337</v>
      </c>
      <c r="D231" s="80">
        <v>4</v>
      </c>
      <c r="E231" s="9"/>
      <c r="F231" s="81">
        <f t="shared" si="3"/>
        <v>0</v>
      </c>
    </row>
    <row r="232" spans="1:6" s="374" customFormat="1">
      <c r="A232" s="680"/>
      <c r="B232" s="683"/>
      <c r="C232" s="682"/>
      <c r="D232" s="80"/>
      <c r="E232" s="9"/>
      <c r="F232" s="81">
        <f t="shared" si="3"/>
        <v>0</v>
      </c>
    </row>
    <row r="233" spans="1:6" s="374" customFormat="1">
      <c r="A233" s="680" t="s">
        <v>788</v>
      </c>
      <c r="B233" s="683" t="s">
        <v>986</v>
      </c>
      <c r="C233" s="682" t="s">
        <v>337</v>
      </c>
      <c r="D233" s="80">
        <v>1</v>
      </c>
      <c r="E233" s="9"/>
      <c r="F233" s="81">
        <f t="shared" si="3"/>
        <v>0</v>
      </c>
    </row>
    <row r="234" spans="1:6" s="374" customFormat="1">
      <c r="A234" s="680"/>
      <c r="B234" s="683"/>
      <c r="C234" s="682"/>
      <c r="D234" s="80"/>
      <c r="E234" s="9"/>
      <c r="F234" s="81">
        <f t="shared" si="3"/>
        <v>0</v>
      </c>
    </row>
    <row r="235" spans="1:6" s="374" customFormat="1" ht="30">
      <c r="A235" s="680" t="s">
        <v>786</v>
      </c>
      <c r="B235" s="683" t="s">
        <v>985</v>
      </c>
      <c r="C235" s="682" t="s">
        <v>337</v>
      </c>
      <c r="D235" s="80">
        <v>2</v>
      </c>
      <c r="E235" s="9"/>
      <c r="F235" s="81">
        <f t="shared" si="3"/>
        <v>0</v>
      </c>
    </row>
    <row r="236" spans="1:6" s="374" customFormat="1">
      <c r="A236" s="680"/>
      <c r="B236" s="683"/>
      <c r="C236" s="682"/>
      <c r="D236" s="80"/>
      <c r="E236" s="9"/>
      <c r="F236" s="81">
        <f t="shared" si="3"/>
        <v>0</v>
      </c>
    </row>
    <row r="237" spans="1:6" s="374" customFormat="1" ht="20">
      <c r="A237" s="680" t="s">
        <v>829</v>
      </c>
      <c r="B237" s="683" t="s">
        <v>984</v>
      </c>
      <c r="C237" s="682" t="s">
        <v>337</v>
      </c>
      <c r="D237" s="80">
        <v>1</v>
      </c>
      <c r="E237" s="9"/>
      <c r="F237" s="81">
        <f t="shared" si="3"/>
        <v>0</v>
      </c>
    </row>
    <row r="238" spans="1:6" s="374" customFormat="1">
      <c r="A238" s="680"/>
      <c r="B238" s="683"/>
      <c r="C238" s="682"/>
      <c r="D238" s="80"/>
      <c r="E238" s="9"/>
      <c r="F238" s="81">
        <f t="shared" si="3"/>
        <v>0</v>
      </c>
    </row>
    <row r="239" spans="1:6" s="374" customFormat="1" ht="20">
      <c r="A239" s="680" t="s">
        <v>826</v>
      </c>
      <c r="B239" s="683" t="s">
        <v>983</v>
      </c>
      <c r="C239" s="682" t="s">
        <v>679</v>
      </c>
      <c r="D239" s="80">
        <v>9</v>
      </c>
      <c r="E239" s="9"/>
      <c r="F239" s="81">
        <f t="shared" si="3"/>
        <v>0</v>
      </c>
    </row>
    <row r="240" spans="1:6" s="374" customFormat="1" ht="3" customHeight="1">
      <c r="A240" s="680"/>
      <c r="B240" s="683"/>
      <c r="C240" s="682"/>
      <c r="D240" s="80"/>
      <c r="E240" s="9"/>
      <c r="F240" s="81">
        <f t="shared" si="3"/>
        <v>0</v>
      </c>
    </row>
    <row r="241" spans="1:15" s="374" customFormat="1" ht="20">
      <c r="A241" s="680" t="s">
        <v>824</v>
      </c>
      <c r="B241" s="683" t="s">
        <v>982</v>
      </c>
      <c r="C241" s="682" t="s">
        <v>679</v>
      </c>
      <c r="D241" s="80">
        <v>8.0655999999999999</v>
      </c>
      <c r="E241" s="9"/>
      <c r="F241" s="81">
        <f t="shared" si="3"/>
        <v>0</v>
      </c>
    </row>
    <row r="242" spans="1:15" s="374" customFormat="1">
      <c r="A242" s="680"/>
      <c r="B242" s="683"/>
      <c r="C242" s="682"/>
      <c r="D242" s="80"/>
      <c r="E242" s="9"/>
      <c r="F242" s="81">
        <f t="shared" si="3"/>
        <v>0</v>
      </c>
    </row>
    <row r="243" spans="1:15" s="374" customFormat="1" ht="21">
      <c r="A243" s="680"/>
      <c r="B243" s="681" t="s">
        <v>981</v>
      </c>
      <c r="C243" s="682"/>
      <c r="D243" s="80"/>
      <c r="E243" s="9"/>
      <c r="F243" s="81">
        <f t="shared" si="3"/>
        <v>0</v>
      </c>
    </row>
    <row r="244" spans="1:15" s="374" customFormat="1">
      <c r="A244" s="680"/>
      <c r="B244" s="683"/>
      <c r="C244" s="682"/>
      <c r="D244" s="80"/>
      <c r="E244" s="9"/>
      <c r="F244" s="81">
        <f t="shared" si="3"/>
        <v>0</v>
      </c>
    </row>
    <row r="245" spans="1:15" s="374" customFormat="1" ht="12">
      <c r="A245" s="680" t="s">
        <v>821</v>
      </c>
      <c r="B245" s="683" t="s">
        <v>980</v>
      </c>
      <c r="C245" s="682" t="s">
        <v>691</v>
      </c>
      <c r="D245" s="80">
        <v>5</v>
      </c>
      <c r="E245" s="9"/>
      <c r="F245" s="81">
        <f t="shared" si="3"/>
        <v>0</v>
      </c>
    </row>
    <row r="246" spans="1:15" s="374" customFormat="1">
      <c r="A246" s="680"/>
      <c r="B246" s="683"/>
      <c r="C246" s="682"/>
      <c r="D246" s="80"/>
      <c r="E246" s="9"/>
      <c r="F246" s="81">
        <f t="shared" ref="F246:F249" si="4">D246*E246</f>
        <v>0</v>
      </c>
    </row>
    <row r="247" spans="1:15" s="374" customFormat="1">
      <c r="A247" s="680"/>
      <c r="B247" s="683" t="s">
        <v>979</v>
      </c>
      <c r="C247" s="682"/>
      <c r="D247" s="80"/>
      <c r="E247" s="9"/>
      <c r="F247" s="81">
        <f t="shared" si="4"/>
        <v>0</v>
      </c>
    </row>
    <row r="248" spans="1:15" s="374" customFormat="1">
      <c r="A248" s="680"/>
      <c r="B248" s="683"/>
      <c r="C248" s="682"/>
      <c r="D248" s="80"/>
      <c r="E248" s="9"/>
      <c r="F248" s="81">
        <f t="shared" si="4"/>
        <v>0</v>
      </c>
    </row>
    <row r="249" spans="1:15" s="374" customFormat="1">
      <c r="A249" s="680" t="s">
        <v>819</v>
      </c>
      <c r="B249" s="683" t="s">
        <v>978</v>
      </c>
      <c r="C249" s="682" t="s">
        <v>362</v>
      </c>
      <c r="D249" s="80">
        <v>1</v>
      </c>
      <c r="E249" s="9"/>
      <c r="F249" s="81">
        <f t="shared" si="4"/>
        <v>0</v>
      </c>
    </row>
    <row r="250" spans="1:15" s="374" customFormat="1">
      <c r="A250" s="680"/>
      <c r="B250" s="683"/>
      <c r="C250" s="682"/>
      <c r="D250" s="80"/>
      <c r="E250" s="9"/>
      <c r="F250" s="81"/>
    </row>
    <row r="251" spans="1:15" s="374" customFormat="1">
      <c r="A251" s="680"/>
      <c r="B251" s="683"/>
      <c r="C251" s="682"/>
      <c r="D251" s="80"/>
      <c r="E251" s="9"/>
      <c r="F251" s="81"/>
    </row>
    <row r="252" spans="1:15" s="374" customFormat="1">
      <c r="A252" s="680"/>
      <c r="B252" s="683"/>
      <c r="C252" s="682"/>
      <c r="D252" s="80"/>
      <c r="E252" s="9"/>
      <c r="F252" s="81"/>
    </row>
    <row r="253" spans="1:15" s="374" customFormat="1">
      <c r="A253" s="680"/>
      <c r="B253" s="683"/>
      <c r="C253" s="682"/>
      <c r="D253" s="80"/>
      <c r="E253" s="9"/>
      <c r="F253" s="81"/>
    </row>
    <row r="254" spans="1:15" s="45" customFormat="1" ht="10.5" thickBot="1">
      <c r="A254" s="680"/>
      <c r="B254" s="692"/>
      <c r="C254" s="682"/>
      <c r="D254" s="693"/>
      <c r="E254" s="9"/>
      <c r="F254" s="81"/>
      <c r="G254" s="374"/>
      <c r="H254" s="374"/>
      <c r="I254" s="374"/>
      <c r="J254" s="374"/>
      <c r="K254" s="374"/>
      <c r="L254" s="374"/>
      <c r="M254" s="374"/>
      <c r="N254" s="374"/>
      <c r="O254" s="374"/>
    </row>
    <row r="255" spans="1:15" s="45" customFormat="1" ht="10.25" customHeight="1" thickBot="1">
      <c r="A255" s="2019" t="s">
        <v>325</v>
      </c>
      <c r="B255" s="2020"/>
      <c r="C255" s="2020"/>
      <c r="D255" s="2020"/>
      <c r="E255" s="2020"/>
      <c r="F255" s="694">
        <f>SUM(F182:F254)</f>
        <v>0</v>
      </c>
      <c r="G255" s="374"/>
      <c r="H255" s="374"/>
      <c r="I255" s="374"/>
      <c r="J255" s="374"/>
      <c r="K255" s="374"/>
      <c r="L255" s="374"/>
      <c r="M255" s="374"/>
      <c r="N255" s="374"/>
      <c r="O255" s="374"/>
    </row>
    <row r="256" spans="1:15" s="374" customFormat="1">
      <c r="A256" s="701"/>
      <c r="B256" s="702"/>
      <c r="C256" s="702"/>
      <c r="D256" s="703"/>
      <c r="E256" s="9"/>
      <c r="F256" s="705"/>
    </row>
    <row r="257" spans="1:6" s="374" customFormat="1">
      <c r="A257" s="680"/>
      <c r="B257" s="683"/>
      <c r="C257" s="682"/>
      <c r="D257" s="80"/>
      <c r="E257" s="9"/>
      <c r="F257" s="81"/>
    </row>
    <row r="258" spans="1:6" s="374" customFormat="1">
      <c r="A258" s="680"/>
      <c r="B258" s="683"/>
      <c r="C258" s="682"/>
      <c r="D258" s="80"/>
      <c r="E258" s="9"/>
      <c r="F258" s="81"/>
    </row>
    <row r="259" spans="1:6" s="374" customFormat="1" ht="10.5">
      <c r="A259" s="680"/>
      <c r="B259" s="681" t="s">
        <v>315</v>
      </c>
      <c r="C259" s="682"/>
      <c r="D259" s="80"/>
      <c r="E259" s="9"/>
      <c r="F259" s="81"/>
    </row>
    <row r="260" spans="1:6" s="374" customFormat="1">
      <c r="A260" s="680"/>
      <c r="B260" s="683"/>
      <c r="C260" s="682"/>
      <c r="D260" s="80"/>
      <c r="E260" s="9"/>
      <c r="F260" s="81"/>
    </row>
    <row r="261" spans="1:6" s="374" customFormat="1" ht="10.5">
      <c r="A261" s="680">
        <v>1</v>
      </c>
      <c r="B261" s="683" t="s">
        <v>314</v>
      </c>
      <c r="C261" s="682"/>
      <c r="D261" s="80"/>
      <c r="E261" s="9"/>
      <c r="F261" s="704">
        <f>F70</f>
        <v>0</v>
      </c>
    </row>
    <row r="262" spans="1:6" s="374" customFormat="1" ht="10.5">
      <c r="A262" s="680"/>
      <c r="B262" s="683"/>
      <c r="C262" s="682"/>
      <c r="D262" s="80"/>
      <c r="E262" s="9"/>
      <c r="F262" s="704"/>
    </row>
    <row r="263" spans="1:6" s="374" customFormat="1" ht="10.5">
      <c r="A263" s="680">
        <v>2</v>
      </c>
      <c r="B263" s="683" t="s">
        <v>976</v>
      </c>
      <c r="C263" s="682"/>
      <c r="D263" s="80"/>
      <c r="E263" s="9"/>
      <c r="F263" s="704">
        <f>F121</f>
        <v>0</v>
      </c>
    </row>
    <row r="264" spans="1:6" s="374" customFormat="1" ht="10.5">
      <c r="A264" s="680"/>
      <c r="B264" s="683"/>
      <c r="C264" s="682"/>
      <c r="D264" s="80"/>
      <c r="E264" s="9"/>
      <c r="F264" s="704"/>
    </row>
    <row r="265" spans="1:6" s="374" customFormat="1" ht="10.5">
      <c r="A265" s="680">
        <v>3</v>
      </c>
      <c r="B265" s="683" t="s">
        <v>975</v>
      </c>
      <c r="C265" s="682"/>
      <c r="D265" s="80"/>
      <c r="E265" s="9"/>
      <c r="F265" s="704">
        <f>F177</f>
        <v>0</v>
      </c>
    </row>
    <row r="266" spans="1:6" s="374" customFormat="1" ht="10.5">
      <c r="A266" s="680"/>
      <c r="B266" s="683"/>
      <c r="C266" s="682"/>
      <c r="D266" s="80"/>
      <c r="E266" s="9"/>
      <c r="F266" s="704"/>
    </row>
    <row r="267" spans="1:6" s="374" customFormat="1" ht="10.5">
      <c r="A267" s="680">
        <v>4</v>
      </c>
      <c r="B267" s="683" t="s">
        <v>974</v>
      </c>
      <c r="C267" s="682"/>
      <c r="D267" s="80"/>
      <c r="E267" s="9"/>
      <c r="F267" s="704">
        <f>F255</f>
        <v>0</v>
      </c>
    </row>
    <row r="268" spans="1:6" s="374" customFormat="1">
      <c r="A268" s="680"/>
      <c r="B268" s="683"/>
      <c r="C268" s="682"/>
      <c r="D268" s="80"/>
      <c r="E268" s="9"/>
      <c r="F268" s="81"/>
    </row>
    <row r="269" spans="1:6" s="374" customFormat="1">
      <c r="A269" s="680"/>
      <c r="B269" s="683"/>
      <c r="C269" s="682"/>
      <c r="D269" s="80"/>
      <c r="E269" s="9"/>
      <c r="F269" s="81"/>
    </row>
    <row r="270" spans="1:6" s="374" customFormat="1">
      <c r="A270" s="680"/>
      <c r="B270" s="683"/>
      <c r="C270" s="682"/>
      <c r="D270" s="80"/>
      <c r="E270" s="9"/>
      <c r="F270" s="81"/>
    </row>
    <row r="271" spans="1:6" s="374" customFormat="1">
      <c r="A271" s="680"/>
      <c r="B271" s="683"/>
      <c r="C271" s="682"/>
      <c r="D271" s="80"/>
      <c r="E271" s="9"/>
      <c r="F271" s="81"/>
    </row>
    <row r="272" spans="1:6" s="374" customFormat="1">
      <c r="A272" s="680"/>
      <c r="B272" s="683"/>
      <c r="C272" s="682"/>
      <c r="D272" s="80"/>
      <c r="E272" s="9"/>
      <c r="F272" s="81"/>
    </row>
    <row r="273" spans="1:6" s="374" customFormat="1">
      <c r="A273" s="680"/>
      <c r="B273" s="683"/>
      <c r="C273" s="682"/>
      <c r="D273" s="80"/>
      <c r="E273" s="9"/>
      <c r="F273" s="81"/>
    </row>
    <row r="274" spans="1:6" s="374" customFormat="1">
      <c r="A274" s="680"/>
      <c r="B274" s="683"/>
      <c r="C274" s="682"/>
      <c r="D274" s="80"/>
      <c r="E274" s="9"/>
      <c r="F274" s="81"/>
    </row>
    <row r="275" spans="1:6" s="374" customFormat="1">
      <c r="A275" s="680"/>
      <c r="B275" s="683"/>
      <c r="C275" s="682"/>
      <c r="D275" s="80"/>
      <c r="E275" s="9"/>
      <c r="F275" s="81"/>
    </row>
    <row r="276" spans="1:6" s="374" customFormat="1">
      <c r="A276" s="680"/>
      <c r="B276" s="683"/>
      <c r="C276" s="682"/>
      <c r="D276" s="80"/>
      <c r="E276" s="9"/>
      <c r="F276" s="81"/>
    </row>
    <row r="277" spans="1:6" s="374" customFormat="1">
      <c r="A277" s="680"/>
      <c r="B277" s="683"/>
      <c r="C277" s="682"/>
      <c r="D277" s="80"/>
      <c r="E277" s="9"/>
      <c r="F277" s="81"/>
    </row>
    <row r="278" spans="1:6" s="45" customFormat="1">
      <c r="A278" s="680"/>
      <c r="B278" s="683"/>
      <c r="C278" s="682"/>
      <c r="D278" s="80"/>
      <c r="E278" s="9"/>
      <c r="F278" s="81"/>
    </row>
    <row r="279" spans="1:6" s="45" customFormat="1">
      <c r="A279" s="680"/>
      <c r="B279" s="683"/>
      <c r="C279" s="682"/>
      <c r="D279" s="80"/>
      <c r="E279" s="9"/>
      <c r="F279" s="81"/>
    </row>
    <row r="280" spans="1:6" s="45" customFormat="1">
      <c r="A280" s="680"/>
      <c r="B280" s="683"/>
      <c r="C280" s="682"/>
      <c r="D280" s="80"/>
      <c r="E280" s="9"/>
      <c r="F280" s="81"/>
    </row>
    <row r="281" spans="1:6" s="45" customFormat="1">
      <c r="A281" s="680"/>
      <c r="B281" s="683"/>
      <c r="C281" s="682"/>
      <c r="D281" s="80"/>
      <c r="E281" s="9"/>
      <c r="F281" s="81"/>
    </row>
    <row r="282" spans="1:6" s="45" customFormat="1">
      <c r="A282" s="680"/>
      <c r="B282" s="683"/>
      <c r="C282" s="682"/>
      <c r="D282" s="80"/>
      <c r="E282" s="9"/>
      <c r="F282" s="81"/>
    </row>
    <row r="283" spans="1:6" s="45" customFormat="1">
      <c r="A283" s="680"/>
      <c r="B283" s="683"/>
      <c r="C283" s="682"/>
      <c r="D283" s="80"/>
      <c r="E283" s="9"/>
      <c r="F283" s="81"/>
    </row>
    <row r="284" spans="1:6" s="45" customFormat="1">
      <c r="A284" s="680"/>
      <c r="B284" s="683"/>
      <c r="C284" s="682"/>
      <c r="D284" s="80"/>
      <c r="E284" s="9"/>
      <c r="F284" s="81"/>
    </row>
    <row r="285" spans="1:6" s="45" customFormat="1">
      <c r="A285" s="680"/>
      <c r="B285" s="683"/>
      <c r="C285" s="682"/>
      <c r="D285" s="80"/>
      <c r="E285" s="9"/>
      <c r="F285" s="81"/>
    </row>
    <row r="286" spans="1:6" s="45" customFormat="1">
      <c r="A286" s="680"/>
      <c r="B286" s="683"/>
      <c r="C286" s="682"/>
      <c r="D286" s="80"/>
      <c r="E286" s="9"/>
      <c r="F286" s="81"/>
    </row>
    <row r="287" spans="1:6" s="45" customFormat="1">
      <c r="A287" s="680"/>
      <c r="B287" s="683"/>
      <c r="C287" s="682"/>
      <c r="D287" s="80"/>
      <c r="E287" s="9"/>
      <c r="F287" s="81"/>
    </row>
    <row r="288" spans="1:6" s="45" customFormat="1">
      <c r="A288" s="680"/>
      <c r="B288" s="683"/>
      <c r="C288" s="682"/>
      <c r="D288" s="80"/>
      <c r="E288" s="9"/>
      <c r="F288" s="81"/>
    </row>
    <row r="289" spans="1:6" s="45" customFormat="1">
      <c r="A289" s="680"/>
      <c r="B289" s="683"/>
      <c r="C289" s="682"/>
      <c r="D289" s="80"/>
      <c r="E289" s="9"/>
      <c r="F289" s="81"/>
    </row>
    <row r="290" spans="1:6" s="45" customFormat="1">
      <c r="A290" s="680"/>
      <c r="B290" s="683"/>
      <c r="C290" s="682"/>
      <c r="D290" s="80"/>
      <c r="E290" s="9"/>
      <c r="F290" s="81"/>
    </row>
    <row r="291" spans="1:6" s="45" customFormat="1">
      <c r="A291" s="680"/>
      <c r="B291" s="683"/>
      <c r="C291" s="682"/>
      <c r="D291" s="80"/>
      <c r="E291" s="9"/>
      <c r="F291" s="81"/>
    </row>
    <row r="292" spans="1:6" s="45" customFormat="1">
      <c r="A292" s="680"/>
      <c r="B292" s="683"/>
      <c r="C292" s="682"/>
      <c r="D292" s="80"/>
      <c r="E292" s="9"/>
      <c r="F292" s="81"/>
    </row>
    <row r="293" spans="1:6" s="45" customFormat="1">
      <c r="A293" s="680"/>
      <c r="B293" s="683"/>
      <c r="C293" s="682"/>
      <c r="D293" s="80"/>
      <c r="E293" s="9"/>
      <c r="F293" s="81"/>
    </row>
    <row r="294" spans="1:6" s="45" customFormat="1">
      <c r="A294" s="680"/>
      <c r="B294" s="683"/>
      <c r="C294" s="682"/>
      <c r="D294" s="80"/>
      <c r="E294" s="9"/>
      <c r="F294" s="81"/>
    </row>
    <row r="295" spans="1:6" s="45" customFormat="1">
      <c r="A295" s="680"/>
      <c r="B295" s="683"/>
      <c r="C295" s="682"/>
      <c r="D295" s="80"/>
      <c r="E295" s="9"/>
      <c r="F295" s="81"/>
    </row>
    <row r="296" spans="1:6" s="45" customFormat="1">
      <c r="A296" s="680"/>
      <c r="B296" s="683"/>
      <c r="C296" s="682"/>
      <c r="D296" s="80"/>
      <c r="E296" s="9"/>
      <c r="F296" s="81"/>
    </row>
    <row r="297" spans="1:6" s="45" customFormat="1">
      <c r="A297" s="680"/>
      <c r="B297" s="683"/>
      <c r="C297" s="682"/>
      <c r="D297" s="80"/>
      <c r="E297" s="9"/>
      <c r="F297" s="81"/>
    </row>
    <row r="298" spans="1:6" s="45" customFormat="1">
      <c r="A298" s="680"/>
      <c r="B298" s="683"/>
      <c r="C298" s="682"/>
      <c r="D298" s="80"/>
      <c r="E298" s="9"/>
      <c r="F298" s="81"/>
    </row>
    <row r="299" spans="1:6" s="45" customFormat="1">
      <c r="A299" s="680"/>
      <c r="B299" s="683"/>
      <c r="C299" s="682"/>
      <c r="D299" s="80"/>
      <c r="E299" s="9"/>
      <c r="F299" s="81"/>
    </row>
    <row r="300" spans="1:6" s="45" customFormat="1">
      <c r="A300" s="680"/>
      <c r="B300" s="683"/>
      <c r="C300" s="682"/>
      <c r="D300" s="80"/>
      <c r="E300" s="9"/>
      <c r="F300" s="81"/>
    </row>
    <row r="301" spans="1:6" s="45" customFormat="1">
      <c r="A301" s="680"/>
      <c r="B301" s="683"/>
      <c r="C301" s="682"/>
      <c r="D301" s="80"/>
      <c r="E301" s="9"/>
      <c r="F301" s="81"/>
    </row>
    <row r="302" spans="1:6" s="45" customFormat="1">
      <c r="A302" s="680"/>
      <c r="B302" s="683"/>
      <c r="C302" s="682"/>
      <c r="D302" s="80"/>
      <c r="E302" s="9"/>
      <c r="F302" s="81"/>
    </row>
    <row r="303" spans="1:6" s="45" customFormat="1">
      <c r="A303" s="680"/>
      <c r="B303" s="683"/>
      <c r="C303" s="682"/>
      <c r="D303" s="80"/>
      <c r="E303" s="9"/>
      <c r="F303" s="81"/>
    </row>
    <row r="304" spans="1:6" s="45" customFormat="1">
      <c r="A304" s="680"/>
      <c r="B304" s="683"/>
      <c r="C304" s="682"/>
      <c r="D304" s="80"/>
      <c r="E304" s="9"/>
      <c r="F304" s="81"/>
    </row>
    <row r="305" spans="1:6" s="45" customFormat="1">
      <c r="A305" s="680"/>
      <c r="B305" s="683"/>
      <c r="C305" s="682"/>
      <c r="D305" s="80"/>
      <c r="E305" s="9"/>
      <c r="F305" s="81"/>
    </row>
    <row r="306" spans="1:6" s="45" customFormat="1">
      <c r="A306" s="680"/>
      <c r="B306" s="683"/>
      <c r="C306" s="682"/>
      <c r="D306" s="80"/>
      <c r="E306" s="9"/>
      <c r="F306" s="81"/>
    </row>
    <row r="307" spans="1:6" s="45" customFormat="1">
      <c r="A307" s="680"/>
      <c r="B307" s="683"/>
      <c r="C307" s="682"/>
      <c r="D307" s="80"/>
      <c r="E307" s="9"/>
      <c r="F307" s="81"/>
    </row>
    <row r="308" spans="1:6" s="45" customFormat="1">
      <c r="A308" s="680"/>
      <c r="B308" s="683"/>
      <c r="C308" s="682"/>
      <c r="D308" s="80"/>
      <c r="E308" s="9"/>
      <c r="F308" s="81"/>
    </row>
    <row r="309" spans="1:6" s="45" customFormat="1">
      <c r="A309" s="680"/>
      <c r="B309" s="683"/>
      <c r="C309" s="682"/>
      <c r="D309" s="80"/>
      <c r="E309" s="9"/>
      <c r="F309" s="81"/>
    </row>
    <row r="310" spans="1:6" s="45" customFormat="1">
      <c r="A310" s="680"/>
      <c r="B310" s="683"/>
      <c r="C310" s="682"/>
      <c r="D310" s="80"/>
      <c r="E310" s="9"/>
      <c r="F310" s="81"/>
    </row>
    <row r="311" spans="1:6" s="45" customFormat="1">
      <c r="A311" s="680"/>
      <c r="B311" s="683"/>
      <c r="C311" s="682"/>
      <c r="D311" s="80"/>
      <c r="E311" s="9"/>
      <c r="F311" s="81"/>
    </row>
    <row r="312" spans="1:6" s="45" customFormat="1">
      <c r="A312" s="680"/>
      <c r="B312" s="683"/>
      <c r="C312" s="682"/>
      <c r="D312" s="80"/>
      <c r="E312" s="9"/>
      <c r="F312" s="81"/>
    </row>
    <row r="313" spans="1:6" s="45" customFormat="1">
      <c r="A313" s="680"/>
      <c r="B313" s="683"/>
      <c r="C313" s="682"/>
      <c r="D313" s="80"/>
      <c r="E313" s="9"/>
      <c r="F313" s="81"/>
    </row>
    <row r="314" spans="1:6" s="45" customFormat="1">
      <c r="A314" s="680"/>
      <c r="B314" s="683"/>
      <c r="C314" s="682"/>
      <c r="D314" s="80"/>
      <c r="E314" s="9"/>
      <c r="F314" s="81"/>
    </row>
    <row r="315" spans="1:6" s="45" customFormat="1">
      <c r="A315" s="680"/>
      <c r="B315" s="683"/>
      <c r="C315" s="682"/>
      <c r="D315" s="80"/>
      <c r="E315" s="9"/>
      <c r="F315" s="81"/>
    </row>
    <row r="316" spans="1:6" s="45" customFormat="1" ht="10.5" thickBot="1">
      <c r="A316" s="680"/>
      <c r="B316" s="683"/>
      <c r="C316" s="682"/>
      <c r="D316" s="80"/>
      <c r="E316" s="9"/>
      <c r="F316" s="81"/>
    </row>
    <row r="317" spans="1:6" s="45" customFormat="1" ht="11" thickBot="1">
      <c r="A317" s="706"/>
      <c r="B317" s="707"/>
      <c r="C317" s="708"/>
      <c r="D317" s="380" t="s">
        <v>973</v>
      </c>
      <c r="E317" s="709"/>
      <c r="F317" s="463">
        <f>SUM(F261:F267)</f>
        <v>0</v>
      </c>
    </row>
    <row r="318" spans="1:6" s="45" customFormat="1" ht="11.25" customHeight="1">
      <c r="D318" s="475"/>
      <c r="E318" s="710"/>
      <c r="F318" s="474"/>
    </row>
    <row r="319" spans="1:6" s="45" customFormat="1" ht="11.25" customHeight="1">
      <c r="D319" s="475"/>
      <c r="E319" s="710"/>
      <c r="F319" s="474"/>
    </row>
    <row r="320" spans="1:6" s="45" customFormat="1" ht="11.25" customHeight="1">
      <c r="D320" s="475"/>
      <c r="E320" s="710"/>
      <c r="F320" s="474"/>
    </row>
    <row r="321" spans="4:6" s="45" customFormat="1" ht="11.25" customHeight="1">
      <c r="D321" s="475"/>
      <c r="E321" s="710"/>
      <c r="F321" s="474"/>
    </row>
    <row r="322" spans="4:6" s="45" customFormat="1" ht="11.25" customHeight="1">
      <c r="D322" s="475"/>
      <c r="E322" s="710"/>
      <c r="F322" s="474"/>
    </row>
    <row r="323" spans="4:6" s="45" customFormat="1" ht="11.25" customHeight="1">
      <c r="D323" s="475"/>
      <c r="E323" s="710"/>
      <c r="F323" s="474"/>
    </row>
    <row r="324" spans="4:6" s="45" customFormat="1" ht="11.25" customHeight="1">
      <c r="D324" s="475"/>
      <c r="E324" s="710"/>
      <c r="F324" s="474"/>
    </row>
    <row r="325" spans="4:6" s="45" customFormat="1" ht="11.25" customHeight="1">
      <c r="D325" s="475"/>
      <c r="E325" s="710"/>
      <c r="F325" s="474"/>
    </row>
    <row r="326" spans="4:6" s="45" customFormat="1" ht="2.25" customHeight="1">
      <c r="D326" s="475"/>
      <c r="E326" s="710"/>
      <c r="F326" s="474"/>
    </row>
    <row r="327" spans="4:6" s="45" customFormat="1" ht="11.25" customHeight="1">
      <c r="D327" s="475"/>
      <c r="E327" s="710"/>
      <c r="F327" s="474"/>
    </row>
    <row r="328" spans="4:6" s="45" customFormat="1" ht="11.25" customHeight="1">
      <c r="D328" s="475"/>
      <c r="E328" s="710"/>
      <c r="F328" s="474"/>
    </row>
    <row r="329" spans="4:6" s="45" customFormat="1" ht="11.25" customHeight="1">
      <c r="D329" s="475"/>
      <c r="E329" s="710"/>
      <c r="F329" s="474"/>
    </row>
    <row r="330" spans="4:6" s="45" customFormat="1" ht="11.25" customHeight="1">
      <c r="D330" s="475"/>
      <c r="E330" s="710"/>
      <c r="F330" s="474"/>
    </row>
    <row r="331" spans="4:6" s="45" customFormat="1" ht="11.25" customHeight="1">
      <c r="D331" s="475"/>
      <c r="E331" s="710"/>
      <c r="F331" s="474"/>
    </row>
    <row r="332" spans="4:6" s="45" customFormat="1" ht="11.25" customHeight="1">
      <c r="D332" s="475"/>
      <c r="E332" s="710"/>
      <c r="F332" s="474"/>
    </row>
    <row r="333" spans="4:6" s="45" customFormat="1" ht="11.25" customHeight="1">
      <c r="D333" s="475"/>
      <c r="E333" s="710"/>
      <c r="F333" s="474"/>
    </row>
    <row r="334" spans="4:6" s="45" customFormat="1" ht="11.25" customHeight="1">
      <c r="D334" s="475"/>
      <c r="E334" s="710"/>
      <c r="F334" s="474"/>
    </row>
    <row r="335" spans="4:6" s="45" customFormat="1" ht="11.25" customHeight="1">
      <c r="D335" s="475"/>
      <c r="E335" s="710"/>
      <c r="F335" s="474"/>
    </row>
    <row r="336" spans="4:6" s="45" customFormat="1" ht="11.25" customHeight="1">
      <c r="D336" s="475"/>
      <c r="E336" s="710"/>
      <c r="F336" s="474"/>
    </row>
    <row r="337" spans="4:6" s="45" customFormat="1" ht="6.75" customHeight="1">
      <c r="D337" s="475"/>
      <c r="E337" s="710"/>
      <c r="F337" s="474"/>
    </row>
    <row r="338" spans="4:6" s="45" customFormat="1" ht="11.25" customHeight="1">
      <c r="D338" s="475"/>
      <c r="E338" s="710"/>
      <c r="F338" s="474"/>
    </row>
    <row r="339" spans="4:6" s="45" customFormat="1" ht="11.25" customHeight="1">
      <c r="D339" s="475"/>
      <c r="E339" s="710"/>
      <c r="F339" s="474"/>
    </row>
    <row r="340" spans="4:6" s="45" customFormat="1" ht="11.25" customHeight="1">
      <c r="D340" s="475"/>
      <c r="E340" s="710"/>
      <c r="F340" s="474"/>
    </row>
    <row r="341" spans="4:6" s="45" customFormat="1" ht="11.25" customHeight="1">
      <c r="D341" s="475"/>
      <c r="E341" s="710"/>
      <c r="F341" s="474"/>
    </row>
    <row r="342" spans="4:6" s="45" customFormat="1" ht="11.25" customHeight="1">
      <c r="D342" s="475"/>
      <c r="E342" s="710"/>
      <c r="F342" s="474"/>
    </row>
    <row r="343" spans="4:6" s="45" customFormat="1" ht="11.25" customHeight="1">
      <c r="D343" s="475"/>
      <c r="E343" s="710"/>
      <c r="F343" s="474"/>
    </row>
    <row r="344" spans="4:6" s="45" customFormat="1" ht="11.25" customHeight="1">
      <c r="D344" s="475"/>
      <c r="E344" s="710"/>
      <c r="F344" s="474"/>
    </row>
    <row r="345" spans="4:6" s="45" customFormat="1" ht="11.25" customHeight="1">
      <c r="D345" s="475"/>
      <c r="E345" s="710"/>
      <c r="F345" s="474"/>
    </row>
    <row r="346" spans="4:6" s="45" customFormat="1" ht="11.25" customHeight="1">
      <c r="D346" s="475"/>
      <c r="E346" s="710"/>
      <c r="F346" s="474"/>
    </row>
    <row r="347" spans="4:6" s="45" customFormat="1" ht="11.25" customHeight="1">
      <c r="D347" s="475"/>
      <c r="E347" s="710"/>
      <c r="F347" s="474"/>
    </row>
    <row r="348" spans="4:6" s="45" customFormat="1" ht="11.25" customHeight="1">
      <c r="D348" s="475"/>
      <c r="E348" s="710"/>
      <c r="F348" s="474"/>
    </row>
    <row r="349" spans="4:6" s="45" customFormat="1" ht="8.25" customHeight="1">
      <c r="D349" s="475"/>
      <c r="E349" s="710"/>
      <c r="F349" s="474"/>
    </row>
    <row r="350" spans="4:6" s="45" customFormat="1" ht="11.25" customHeight="1">
      <c r="D350" s="475"/>
      <c r="E350" s="710"/>
      <c r="F350" s="474"/>
    </row>
    <row r="351" spans="4:6" s="45" customFormat="1" ht="11.25" customHeight="1">
      <c r="D351" s="475"/>
      <c r="E351" s="710"/>
      <c r="F351" s="474"/>
    </row>
    <row r="352" spans="4:6" s="45" customFormat="1" ht="11.25" customHeight="1">
      <c r="D352" s="475"/>
      <c r="E352" s="710"/>
      <c r="F352" s="474"/>
    </row>
    <row r="353" spans="4:6" s="45" customFormat="1" ht="11.25" customHeight="1">
      <c r="D353" s="475"/>
      <c r="E353" s="710"/>
      <c r="F353" s="474"/>
    </row>
    <row r="354" spans="4:6" s="45" customFormat="1" ht="11.25" customHeight="1">
      <c r="D354" s="475"/>
      <c r="E354" s="710"/>
      <c r="F354" s="474"/>
    </row>
    <row r="355" spans="4:6" s="45" customFormat="1" ht="11.25" customHeight="1">
      <c r="D355" s="475"/>
      <c r="E355" s="710"/>
      <c r="F355" s="474"/>
    </row>
    <row r="356" spans="4:6" s="45" customFormat="1" ht="11.25" customHeight="1">
      <c r="D356" s="475"/>
      <c r="E356" s="710"/>
      <c r="F356" s="474"/>
    </row>
    <row r="357" spans="4:6" s="45" customFormat="1">
      <c r="D357" s="475"/>
      <c r="E357" s="710"/>
      <c r="F357" s="474"/>
    </row>
    <row r="358" spans="4:6" s="45" customFormat="1">
      <c r="D358" s="475"/>
      <c r="E358" s="710"/>
      <c r="F358" s="474"/>
    </row>
    <row r="359" spans="4:6" s="45" customFormat="1">
      <c r="D359" s="475"/>
      <c r="E359" s="710"/>
      <c r="F359" s="474"/>
    </row>
    <row r="360" spans="4:6" s="45" customFormat="1">
      <c r="D360" s="475"/>
      <c r="E360" s="710"/>
      <c r="F360" s="474"/>
    </row>
    <row r="361" spans="4:6" s="45" customFormat="1">
      <c r="D361" s="475"/>
      <c r="E361" s="710"/>
      <c r="F361" s="474"/>
    </row>
    <row r="362" spans="4:6" s="45" customFormat="1">
      <c r="D362" s="475"/>
      <c r="E362" s="710"/>
      <c r="F362" s="474"/>
    </row>
    <row r="363" spans="4:6" s="45" customFormat="1">
      <c r="D363" s="475"/>
      <c r="E363" s="710"/>
      <c r="F363" s="474"/>
    </row>
    <row r="364" spans="4:6" s="45" customFormat="1">
      <c r="D364" s="475"/>
      <c r="E364" s="710"/>
      <c r="F364" s="474"/>
    </row>
    <row r="365" spans="4:6" s="45" customFormat="1">
      <c r="D365" s="475"/>
      <c r="E365" s="710"/>
      <c r="F365" s="474"/>
    </row>
    <row r="366" spans="4:6" s="45" customFormat="1">
      <c r="D366" s="475"/>
      <c r="E366" s="710"/>
      <c r="F366" s="474"/>
    </row>
    <row r="367" spans="4:6" s="45" customFormat="1">
      <c r="D367" s="475"/>
      <c r="E367" s="710"/>
      <c r="F367" s="474"/>
    </row>
    <row r="368" spans="4:6" s="45" customFormat="1">
      <c r="D368" s="475"/>
      <c r="E368" s="710"/>
      <c r="F368" s="474"/>
    </row>
    <row r="369" spans="4:6" s="45" customFormat="1">
      <c r="D369" s="475"/>
      <c r="E369" s="710"/>
      <c r="F369" s="474"/>
    </row>
    <row r="370" spans="4:6" s="45" customFormat="1">
      <c r="D370" s="475"/>
      <c r="E370" s="710"/>
      <c r="F370" s="474"/>
    </row>
    <row r="371" spans="4:6" s="45" customFormat="1">
      <c r="D371" s="475"/>
      <c r="E371" s="710"/>
      <c r="F371" s="474"/>
    </row>
    <row r="372" spans="4:6" s="45" customFormat="1">
      <c r="D372" s="475"/>
      <c r="E372" s="710"/>
      <c r="F372" s="474"/>
    </row>
    <row r="373" spans="4:6" s="45" customFormat="1">
      <c r="D373" s="475"/>
      <c r="E373" s="710"/>
      <c r="F373" s="474"/>
    </row>
    <row r="374" spans="4:6" s="45" customFormat="1">
      <c r="D374" s="475"/>
      <c r="E374" s="710"/>
      <c r="F374" s="474"/>
    </row>
    <row r="375" spans="4:6" s="45" customFormat="1">
      <c r="D375" s="475"/>
      <c r="E375" s="710"/>
      <c r="F375" s="474"/>
    </row>
    <row r="376" spans="4:6" s="45" customFormat="1">
      <c r="D376" s="475"/>
      <c r="E376" s="710"/>
      <c r="F376" s="474"/>
    </row>
    <row r="377" spans="4:6" s="45" customFormat="1">
      <c r="D377" s="475"/>
      <c r="E377" s="710"/>
      <c r="F377" s="474"/>
    </row>
    <row r="378" spans="4:6" s="45" customFormat="1">
      <c r="D378" s="475"/>
      <c r="E378" s="710"/>
      <c r="F378" s="474"/>
    </row>
    <row r="379" spans="4:6" s="45" customFormat="1">
      <c r="D379" s="475"/>
      <c r="E379" s="710"/>
      <c r="F379" s="474"/>
    </row>
    <row r="380" spans="4:6" s="45" customFormat="1">
      <c r="D380" s="475"/>
      <c r="E380" s="710"/>
      <c r="F380" s="474"/>
    </row>
    <row r="381" spans="4:6" s="45" customFormat="1">
      <c r="D381" s="475"/>
      <c r="E381" s="710"/>
      <c r="F381" s="474"/>
    </row>
    <row r="382" spans="4:6" s="45" customFormat="1">
      <c r="D382" s="475"/>
      <c r="E382" s="710"/>
      <c r="F382" s="474"/>
    </row>
    <row r="383" spans="4:6" s="45" customFormat="1">
      <c r="D383" s="475"/>
      <c r="E383" s="710"/>
      <c r="F383" s="474"/>
    </row>
    <row r="384" spans="4:6" s="45" customFormat="1">
      <c r="D384" s="475"/>
      <c r="E384" s="710"/>
      <c r="F384" s="474"/>
    </row>
    <row r="385" spans="4:6" s="45" customFormat="1">
      <c r="D385" s="475"/>
      <c r="E385" s="710"/>
      <c r="F385" s="474"/>
    </row>
    <row r="386" spans="4:6" s="45" customFormat="1">
      <c r="D386" s="475"/>
      <c r="E386" s="710"/>
      <c r="F386" s="474"/>
    </row>
    <row r="387" spans="4:6" s="45" customFormat="1">
      <c r="D387" s="475"/>
      <c r="E387" s="710"/>
      <c r="F387" s="474"/>
    </row>
    <row r="388" spans="4:6" s="45" customFormat="1">
      <c r="D388" s="475"/>
      <c r="E388" s="710"/>
      <c r="F388" s="474"/>
    </row>
    <row r="389" spans="4:6" s="45" customFormat="1">
      <c r="D389" s="475"/>
      <c r="E389" s="710"/>
      <c r="F389" s="474"/>
    </row>
    <row r="390" spans="4:6" s="45" customFormat="1">
      <c r="D390" s="475"/>
      <c r="E390" s="710"/>
      <c r="F390" s="474"/>
    </row>
    <row r="391" spans="4:6" s="45" customFormat="1">
      <c r="D391" s="475"/>
      <c r="E391" s="710"/>
      <c r="F391" s="474"/>
    </row>
    <row r="392" spans="4:6" s="45" customFormat="1">
      <c r="D392" s="475"/>
      <c r="E392" s="710"/>
      <c r="F392" s="474"/>
    </row>
    <row r="393" spans="4:6" s="45" customFormat="1">
      <c r="D393" s="475"/>
      <c r="E393" s="710"/>
      <c r="F393" s="474"/>
    </row>
    <row r="394" spans="4:6" s="45" customFormat="1">
      <c r="D394" s="475"/>
      <c r="E394" s="710"/>
      <c r="F394" s="474"/>
    </row>
    <row r="395" spans="4:6" s="45" customFormat="1">
      <c r="D395" s="475"/>
      <c r="E395" s="710"/>
      <c r="F395" s="474"/>
    </row>
    <row r="396" spans="4:6" s="45" customFormat="1">
      <c r="D396" s="475"/>
      <c r="E396" s="710"/>
      <c r="F396" s="474"/>
    </row>
    <row r="397" spans="4:6" s="45" customFormat="1">
      <c r="D397" s="475"/>
      <c r="E397" s="710"/>
      <c r="F397" s="474"/>
    </row>
    <row r="398" spans="4:6" s="45" customFormat="1">
      <c r="D398" s="475"/>
      <c r="E398" s="710"/>
      <c r="F398" s="474"/>
    </row>
    <row r="399" spans="4:6" s="45" customFormat="1">
      <c r="D399" s="475"/>
      <c r="E399" s="710"/>
      <c r="F399" s="474"/>
    </row>
    <row r="400" spans="4:6" s="45" customFormat="1">
      <c r="D400" s="475"/>
      <c r="E400" s="710"/>
      <c r="F400" s="474"/>
    </row>
    <row r="401" spans="4:6" s="45" customFormat="1">
      <c r="D401" s="475"/>
      <c r="E401" s="710"/>
      <c r="F401" s="474"/>
    </row>
    <row r="402" spans="4:6" s="45" customFormat="1">
      <c r="D402" s="475"/>
      <c r="E402" s="710"/>
      <c r="F402" s="474"/>
    </row>
    <row r="403" spans="4:6" s="45" customFormat="1">
      <c r="D403" s="475"/>
      <c r="E403" s="710"/>
      <c r="F403" s="474"/>
    </row>
    <row r="404" spans="4:6" s="45" customFormat="1">
      <c r="D404" s="475"/>
      <c r="E404" s="710"/>
      <c r="F404" s="474"/>
    </row>
    <row r="405" spans="4:6" s="45" customFormat="1">
      <c r="D405" s="475"/>
      <c r="E405" s="710"/>
      <c r="F405" s="474"/>
    </row>
    <row r="406" spans="4:6" s="45" customFormat="1">
      <c r="D406" s="475"/>
      <c r="E406" s="710"/>
      <c r="F406" s="474"/>
    </row>
    <row r="407" spans="4:6" s="45" customFormat="1">
      <c r="D407" s="475"/>
      <c r="E407" s="710"/>
      <c r="F407" s="474"/>
    </row>
    <row r="408" spans="4:6" s="45" customFormat="1">
      <c r="D408" s="475"/>
      <c r="E408" s="710"/>
      <c r="F408" s="474"/>
    </row>
    <row r="409" spans="4:6" s="45" customFormat="1">
      <c r="D409" s="475"/>
      <c r="E409" s="710"/>
      <c r="F409" s="474"/>
    </row>
    <row r="410" spans="4:6" s="45" customFormat="1">
      <c r="D410" s="475"/>
      <c r="E410" s="710"/>
      <c r="F410" s="474"/>
    </row>
    <row r="411" spans="4:6" s="45" customFormat="1">
      <c r="D411" s="475"/>
      <c r="E411" s="710"/>
      <c r="F411" s="474"/>
    </row>
    <row r="412" spans="4:6" s="45" customFormat="1">
      <c r="D412" s="475"/>
      <c r="E412" s="710"/>
      <c r="F412" s="474"/>
    </row>
    <row r="413" spans="4:6" s="45" customFormat="1">
      <c r="D413" s="475"/>
      <c r="E413" s="710"/>
      <c r="F413" s="474"/>
    </row>
    <row r="414" spans="4:6" s="45" customFormat="1">
      <c r="D414" s="475"/>
      <c r="E414" s="710"/>
      <c r="F414" s="474"/>
    </row>
    <row r="415" spans="4:6" s="45" customFormat="1">
      <c r="D415" s="475"/>
      <c r="E415" s="710"/>
      <c r="F415" s="474"/>
    </row>
    <row r="416" spans="4:6" s="45" customFormat="1">
      <c r="D416" s="475"/>
      <c r="E416" s="710"/>
      <c r="F416" s="474"/>
    </row>
    <row r="417" spans="4:6" s="45" customFormat="1">
      <c r="D417" s="475"/>
      <c r="E417" s="710"/>
      <c r="F417" s="474"/>
    </row>
    <row r="418" spans="4:6" s="45" customFormat="1">
      <c r="D418" s="475"/>
      <c r="E418" s="710"/>
      <c r="F418" s="474"/>
    </row>
    <row r="419" spans="4:6" s="45" customFormat="1">
      <c r="D419" s="475"/>
      <c r="E419" s="710"/>
      <c r="F419" s="474"/>
    </row>
    <row r="420" spans="4:6" s="45" customFormat="1">
      <c r="D420" s="475"/>
      <c r="E420" s="710"/>
      <c r="F420" s="474"/>
    </row>
    <row r="421" spans="4:6" s="45" customFormat="1">
      <c r="D421" s="475"/>
      <c r="E421" s="710"/>
      <c r="F421" s="474"/>
    </row>
    <row r="422" spans="4:6" s="45" customFormat="1">
      <c r="D422" s="475"/>
      <c r="E422" s="710"/>
      <c r="F422" s="474"/>
    </row>
    <row r="423" spans="4:6" s="45" customFormat="1">
      <c r="D423" s="475"/>
      <c r="E423" s="710"/>
      <c r="F423" s="474"/>
    </row>
    <row r="424" spans="4:6" s="45" customFormat="1">
      <c r="D424" s="475"/>
      <c r="E424" s="710"/>
      <c r="F424" s="474"/>
    </row>
    <row r="425" spans="4:6" s="45" customFormat="1">
      <c r="D425" s="475"/>
      <c r="E425" s="710"/>
      <c r="F425" s="474"/>
    </row>
    <row r="426" spans="4:6" s="45" customFormat="1">
      <c r="D426" s="475"/>
      <c r="E426" s="710"/>
      <c r="F426" s="474"/>
    </row>
    <row r="427" spans="4:6" s="45" customFormat="1">
      <c r="D427" s="475"/>
      <c r="E427" s="710"/>
      <c r="F427" s="474"/>
    </row>
    <row r="428" spans="4:6" s="45" customFormat="1">
      <c r="D428" s="475"/>
      <c r="E428" s="710"/>
      <c r="F428" s="474"/>
    </row>
    <row r="429" spans="4:6" s="45" customFormat="1">
      <c r="D429" s="475"/>
      <c r="E429" s="710"/>
      <c r="F429" s="474"/>
    </row>
    <row r="430" spans="4:6" s="45" customFormat="1">
      <c r="D430" s="475"/>
      <c r="E430" s="710"/>
      <c r="F430" s="474"/>
    </row>
    <row r="431" spans="4:6" s="45" customFormat="1">
      <c r="D431" s="475"/>
      <c r="E431" s="710"/>
      <c r="F431" s="474"/>
    </row>
    <row r="432" spans="4:6" s="45" customFormat="1">
      <c r="D432" s="475"/>
      <c r="E432" s="710"/>
      <c r="F432" s="474"/>
    </row>
    <row r="433" spans="4:6" s="45" customFormat="1">
      <c r="D433" s="475"/>
      <c r="E433" s="710"/>
      <c r="F433" s="474"/>
    </row>
    <row r="434" spans="4:6" s="45" customFormat="1">
      <c r="D434" s="475"/>
      <c r="E434" s="710"/>
      <c r="F434" s="474"/>
    </row>
    <row r="435" spans="4:6" s="45" customFormat="1">
      <c r="D435" s="475"/>
      <c r="E435" s="710"/>
      <c r="F435" s="474"/>
    </row>
    <row r="436" spans="4:6" s="45" customFormat="1">
      <c r="D436" s="475"/>
      <c r="E436" s="710"/>
      <c r="F436" s="474"/>
    </row>
    <row r="437" spans="4:6" s="45" customFormat="1">
      <c r="D437" s="475"/>
      <c r="E437" s="710"/>
      <c r="F437" s="474"/>
    </row>
    <row r="438" spans="4:6" s="45" customFormat="1">
      <c r="D438" s="475"/>
      <c r="E438" s="710"/>
      <c r="F438" s="474"/>
    </row>
    <row r="439" spans="4:6" s="45" customFormat="1">
      <c r="D439" s="475"/>
      <c r="E439" s="710"/>
      <c r="F439" s="474"/>
    </row>
    <row r="440" spans="4:6" s="45" customFormat="1">
      <c r="D440" s="475"/>
      <c r="E440" s="710"/>
      <c r="F440" s="474"/>
    </row>
    <row r="441" spans="4:6" s="45" customFormat="1">
      <c r="D441" s="475"/>
      <c r="E441" s="710"/>
      <c r="F441" s="474"/>
    </row>
    <row r="442" spans="4:6" s="45" customFormat="1">
      <c r="D442" s="475"/>
      <c r="E442" s="710"/>
      <c r="F442" s="474"/>
    </row>
    <row r="443" spans="4:6" s="45" customFormat="1">
      <c r="D443" s="475"/>
      <c r="E443" s="710"/>
      <c r="F443" s="474"/>
    </row>
    <row r="444" spans="4:6" s="45" customFormat="1">
      <c r="D444" s="475"/>
      <c r="E444" s="710"/>
      <c r="F444" s="474"/>
    </row>
    <row r="445" spans="4:6" s="45" customFormat="1">
      <c r="D445" s="475"/>
      <c r="E445" s="710"/>
      <c r="F445" s="474"/>
    </row>
    <row r="446" spans="4:6" s="45" customFormat="1">
      <c r="D446" s="475"/>
      <c r="E446" s="710"/>
      <c r="F446" s="474"/>
    </row>
    <row r="447" spans="4:6" s="45" customFormat="1">
      <c r="D447" s="475"/>
      <c r="E447" s="710"/>
      <c r="F447" s="474"/>
    </row>
    <row r="448" spans="4:6" s="45" customFormat="1">
      <c r="D448" s="475"/>
      <c r="E448" s="710"/>
      <c r="F448" s="474"/>
    </row>
    <row r="449" spans="4:6" s="45" customFormat="1">
      <c r="D449" s="475"/>
      <c r="E449" s="710"/>
      <c r="F449" s="474"/>
    </row>
    <row r="450" spans="4:6" s="45" customFormat="1">
      <c r="D450" s="475"/>
      <c r="E450" s="710"/>
      <c r="F450" s="474"/>
    </row>
    <row r="451" spans="4:6" s="45" customFormat="1">
      <c r="D451" s="475"/>
      <c r="E451" s="710"/>
      <c r="F451" s="474"/>
    </row>
    <row r="452" spans="4:6" s="45" customFormat="1">
      <c r="D452" s="475"/>
      <c r="E452" s="710"/>
      <c r="F452" s="474"/>
    </row>
    <row r="453" spans="4:6" s="45" customFormat="1">
      <c r="D453" s="475"/>
      <c r="E453" s="710"/>
      <c r="F453" s="474"/>
    </row>
    <row r="454" spans="4:6" s="45" customFormat="1">
      <c r="D454" s="475"/>
      <c r="E454" s="710"/>
      <c r="F454" s="474"/>
    </row>
    <row r="455" spans="4:6" s="45" customFormat="1">
      <c r="D455" s="475"/>
      <c r="E455" s="710"/>
      <c r="F455" s="474"/>
    </row>
    <row r="456" spans="4:6" s="45" customFormat="1">
      <c r="D456" s="475"/>
      <c r="E456" s="710"/>
      <c r="F456" s="474"/>
    </row>
    <row r="457" spans="4:6" s="45" customFormat="1">
      <c r="D457" s="475"/>
      <c r="E457" s="710"/>
      <c r="F457" s="474"/>
    </row>
    <row r="458" spans="4:6" s="45" customFormat="1">
      <c r="D458" s="475"/>
      <c r="E458" s="710"/>
      <c r="F458" s="474"/>
    </row>
    <row r="459" spans="4:6" s="45" customFormat="1">
      <c r="D459" s="475"/>
      <c r="E459" s="710"/>
      <c r="F459" s="474"/>
    </row>
    <row r="460" spans="4:6" s="45" customFormat="1">
      <c r="D460" s="475"/>
      <c r="E460" s="710"/>
      <c r="F460" s="474"/>
    </row>
    <row r="461" spans="4:6" s="45" customFormat="1">
      <c r="D461" s="475"/>
      <c r="E461" s="710"/>
      <c r="F461" s="474"/>
    </row>
    <row r="462" spans="4:6" s="45" customFormat="1">
      <c r="D462" s="475"/>
      <c r="E462" s="710"/>
      <c r="F462" s="474"/>
    </row>
    <row r="463" spans="4:6" s="45" customFormat="1">
      <c r="D463" s="475"/>
      <c r="E463" s="710"/>
      <c r="F463" s="474"/>
    </row>
    <row r="464" spans="4:6" s="45" customFormat="1">
      <c r="D464" s="475"/>
      <c r="E464" s="710"/>
      <c r="F464" s="474"/>
    </row>
    <row r="465" spans="4:6" s="45" customFormat="1">
      <c r="D465" s="475"/>
      <c r="E465" s="710"/>
      <c r="F465" s="474"/>
    </row>
    <row r="466" spans="4:6" s="45" customFormat="1">
      <c r="D466" s="475"/>
      <c r="E466" s="710"/>
      <c r="F466" s="474"/>
    </row>
    <row r="467" spans="4:6" s="45" customFormat="1">
      <c r="D467" s="475"/>
      <c r="E467" s="710"/>
      <c r="F467" s="474"/>
    </row>
    <row r="468" spans="4:6" s="45" customFormat="1">
      <c r="D468" s="475"/>
      <c r="E468" s="710"/>
      <c r="F468" s="474"/>
    </row>
    <row r="469" spans="4:6" s="45" customFormat="1">
      <c r="D469" s="475"/>
      <c r="E469" s="710"/>
      <c r="F469" s="474"/>
    </row>
    <row r="470" spans="4:6" s="45" customFormat="1">
      <c r="D470" s="475"/>
      <c r="E470" s="710"/>
      <c r="F470" s="474"/>
    </row>
    <row r="471" spans="4:6" s="45" customFormat="1">
      <c r="D471" s="475"/>
      <c r="E471" s="710"/>
      <c r="F471" s="474"/>
    </row>
    <row r="472" spans="4:6" s="45" customFormat="1">
      <c r="D472" s="475"/>
      <c r="E472" s="710"/>
      <c r="F472" s="474"/>
    </row>
    <row r="473" spans="4:6" s="45" customFormat="1">
      <c r="D473" s="475"/>
      <c r="E473" s="710"/>
      <c r="F473" s="474"/>
    </row>
    <row r="474" spans="4:6" s="45" customFormat="1">
      <c r="D474" s="475"/>
      <c r="E474" s="710"/>
      <c r="F474" s="474"/>
    </row>
    <row r="475" spans="4:6" s="45" customFormat="1">
      <c r="D475" s="475"/>
      <c r="E475" s="710"/>
      <c r="F475" s="474"/>
    </row>
    <row r="476" spans="4:6" s="45" customFormat="1">
      <c r="D476" s="475"/>
      <c r="E476" s="710"/>
      <c r="F476" s="474"/>
    </row>
    <row r="477" spans="4:6" s="45" customFormat="1">
      <c r="D477" s="475"/>
      <c r="E477" s="710"/>
      <c r="F477" s="474"/>
    </row>
    <row r="478" spans="4:6" s="45" customFormat="1">
      <c r="D478" s="475"/>
      <c r="E478" s="710"/>
      <c r="F478" s="474"/>
    </row>
    <row r="479" spans="4:6" s="45" customFormat="1">
      <c r="D479" s="475"/>
      <c r="E479" s="710"/>
      <c r="F479" s="474"/>
    </row>
    <row r="480" spans="4:6" s="45" customFormat="1">
      <c r="D480" s="475"/>
      <c r="E480" s="710"/>
      <c r="F480" s="474"/>
    </row>
    <row r="481" spans="4:6" s="45" customFormat="1">
      <c r="D481" s="475"/>
      <c r="E481" s="710"/>
      <c r="F481" s="474"/>
    </row>
    <row r="482" spans="4:6" s="45" customFormat="1">
      <c r="D482" s="475"/>
      <c r="E482" s="710"/>
      <c r="F482" s="474"/>
    </row>
    <row r="483" spans="4:6" s="45" customFormat="1">
      <c r="D483" s="475"/>
      <c r="E483" s="710"/>
      <c r="F483" s="474"/>
    </row>
    <row r="484" spans="4:6" s="45" customFormat="1">
      <c r="D484" s="475"/>
      <c r="E484" s="710"/>
      <c r="F484" s="474"/>
    </row>
    <row r="485" spans="4:6" s="45" customFormat="1">
      <c r="D485" s="475"/>
      <c r="E485" s="710"/>
      <c r="F485" s="474"/>
    </row>
    <row r="486" spans="4:6" s="45" customFormat="1">
      <c r="D486" s="475"/>
      <c r="E486" s="710"/>
      <c r="F486" s="474"/>
    </row>
    <row r="487" spans="4:6" s="45" customFormat="1">
      <c r="D487" s="475"/>
      <c r="E487" s="710"/>
      <c r="F487" s="474"/>
    </row>
    <row r="488" spans="4:6" s="45" customFormat="1">
      <c r="D488" s="475"/>
      <c r="E488" s="710"/>
      <c r="F488" s="474"/>
    </row>
    <row r="489" spans="4:6" s="45" customFormat="1">
      <c r="D489" s="475"/>
      <c r="E489" s="710"/>
      <c r="F489" s="474"/>
    </row>
    <row r="490" spans="4:6" s="45" customFormat="1">
      <c r="D490" s="475"/>
      <c r="E490" s="710"/>
      <c r="F490" s="474"/>
    </row>
    <row r="491" spans="4:6" s="45" customFormat="1">
      <c r="D491" s="475"/>
      <c r="E491" s="710"/>
      <c r="F491" s="474"/>
    </row>
    <row r="492" spans="4:6" s="45" customFormat="1">
      <c r="D492" s="475"/>
      <c r="E492" s="710"/>
      <c r="F492" s="474"/>
    </row>
    <row r="493" spans="4:6" s="45" customFormat="1">
      <c r="D493" s="475"/>
      <c r="E493" s="710"/>
      <c r="F493" s="474"/>
    </row>
    <row r="494" spans="4:6" s="45" customFormat="1">
      <c r="D494" s="475"/>
      <c r="E494" s="710"/>
      <c r="F494" s="474"/>
    </row>
    <row r="495" spans="4:6" s="45" customFormat="1">
      <c r="D495" s="475"/>
      <c r="E495" s="710"/>
      <c r="F495" s="474"/>
    </row>
    <row r="496" spans="4:6" s="45" customFormat="1">
      <c r="D496" s="475"/>
      <c r="E496" s="710"/>
      <c r="F496" s="474"/>
    </row>
    <row r="497" spans="4:6" s="45" customFormat="1">
      <c r="D497" s="475"/>
      <c r="E497" s="710"/>
      <c r="F497" s="474"/>
    </row>
    <row r="498" spans="4:6" s="45" customFormat="1">
      <c r="D498" s="475"/>
      <c r="E498" s="710"/>
      <c r="F498" s="474"/>
    </row>
    <row r="499" spans="4:6" s="45" customFormat="1">
      <c r="D499" s="475"/>
      <c r="E499" s="710"/>
      <c r="F499" s="474"/>
    </row>
    <row r="500" spans="4:6" s="45" customFormat="1">
      <c r="D500" s="475"/>
      <c r="E500" s="710"/>
      <c r="F500" s="474"/>
    </row>
    <row r="501" spans="4:6" s="45" customFormat="1">
      <c r="D501" s="475"/>
      <c r="E501" s="710"/>
      <c r="F501" s="474"/>
    </row>
    <row r="502" spans="4:6" s="45" customFormat="1">
      <c r="D502" s="475"/>
      <c r="E502" s="710"/>
      <c r="F502" s="474"/>
    </row>
    <row r="503" spans="4:6" s="45" customFormat="1">
      <c r="D503" s="475"/>
      <c r="E503" s="710"/>
      <c r="F503" s="474"/>
    </row>
    <row r="504" spans="4:6" s="45" customFormat="1">
      <c r="D504" s="475"/>
      <c r="E504" s="710"/>
      <c r="F504" s="474"/>
    </row>
    <row r="505" spans="4:6" s="45" customFormat="1">
      <c r="D505" s="475"/>
      <c r="E505" s="710"/>
      <c r="F505" s="474"/>
    </row>
    <row r="506" spans="4:6" s="45" customFormat="1">
      <c r="D506" s="475"/>
      <c r="E506" s="710"/>
      <c r="F506" s="474"/>
    </row>
    <row r="507" spans="4:6" s="45" customFormat="1">
      <c r="D507" s="475"/>
      <c r="E507" s="710"/>
      <c r="F507" s="474"/>
    </row>
    <row r="508" spans="4:6" s="45" customFormat="1">
      <c r="D508" s="475"/>
      <c r="E508" s="710"/>
      <c r="F508" s="474"/>
    </row>
    <row r="509" spans="4:6" s="45" customFormat="1">
      <c r="D509" s="475"/>
      <c r="E509" s="710"/>
      <c r="F509" s="474"/>
    </row>
    <row r="510" spans="4:6" s="45" customFormat="1">
      <c r="D510" s="475"/>
      <c r="E510" s="710"/>
      <c r="F510" s="474"/>
    </row>
    <row r="511" spans="4:6" s="45" customFormat="1">
      <c r="D511" s="475"/>
      <c r="E511" s="710"/>
      <c r="F511" s="474"/>
    </row>
    <row r="512" spans="4:6" s="45" customFormat="1">
      <c r="D512" s="475"/>
      <c r="E512" s="710"/>
      <c r="F512" s="474"/>
    </row>
    <row r="513" spans="4:6" s="45" customFormat="1">
      <c r="D513" s="475"/>
      <c r="E513" s="710"/>
      <c r="F513" s="474"/>
    </row>
    <row r="514" spans="4:6" s="45" customFormat="1">
      <c r="D514" s="475"/>
      <c r="E514" s="710"/>
      <c r="F514" s="474"/>
    </row>
    <row r="515" spans="4:6" s="45" customFormat="1">
      <c r="D515" s="475"/>
      <c r="E515" s="710"/>
      <c r="F515" s="474"/>
    </row>
    <row r="516" spans="4:6" s="45" customFormat="1">
      <c r="D516" s="475"/>
      <c r="E516" s="710"/>
      <c r="F516" s="474"/>
    </row>
    <row r="517" spans="4:6" s="45" customFormat="1">
      <c r="D517" s="475"/>
      <c r="E517" s="710"/>
      <c r="F517" s="474"/>
    </row>
    <row r="518" spans="4:6" s="45" customFormat="1">
      <c r="D518" s="475"/>
      <c r="E518" s="710"/>
      <c r="F518" s="474"/>
    </row>
    <row r="519" spans="4:6" s="45" customFormat="1">
      <c r="D519" s="475"/>
      <c r="E519" s="710"/>
      <c r="F519" s="474"/>
    </row>
    <row r="520" spans="4:6" s="45" customFormat="1">
      <c r="D520" s="475"/>
      <c r="E520" s="710"/>
      <c r="F520" s="474"/>
    </row>
    <row r="521" spans="4:6" s="45" customFormat="1">
      <c r="D521" s="475"/>
      <c r="E521" s="710"/>
      <c r="F521" s="474"/>
    </row>
    <row r="522" spans="4:6" s="45" customFormat="1">
      <c r="D522" s="475"/>
      <c r="E522" s="710"/>
      <c r="F522" s="474"/>
    </row>
    <row r="523" spans="4:6" s="45" customFormat="1">
      <c r="D523" s="475"/>
      <c r="E523" s="710"/>
      <c r="F523" s="474"/>
    </row>
    <row r="524" spans="4:6" s="45" customFormat="1">
      <c r="D524" s="475"/>
      <c r="E524" s="710"/>
      <c r="F524" s="474"/>
    </row>
    <row r="525" spans="4:6" s="45" customFormat="1">
      <c r="D525" s="475"/>
      <c r="E525" s="710"/>
      <c r="F525" s="474"/>
    </row>
    <row r="526" spans="4:6" s="45" customFormat="1">
      <c r="D526" s="475"/>
      <c r="E526" s="710"/>
      <c r="F526" s="474"/>
    </row>
    <row r="527" spans="4:6" s="45" customFormat="1">
      <c r="D527" s="475"/>
      <c r="E527" s="710"/>
      <c r="F527" s="474"/>
    </row>
    <row r="528" spans="4:6" s="45" customFormat="1">
      <c r="D528" s="475"/>
      <c r="E528" s="710"/>
      <c r="F528" s="474"/>
    </row>
    <row r="529" spans="4:6" s="45" customFormat="1">
      <c r="D529" s="475"/>
      <c r="E529" s="710"/>
      <c r="F529" s="474"/>
    </row>
    <row r="530" spans="4:6" s="45" customFormat="1">
      <c r="D530" s="475"/>
      <c r="E530" s="710"/>
      <c r="F530" s="474"/>
    </row>
    <row r="531" spans="4:6" s="45" customFormat="1">
      <c r="D531" s="475"/>
      <c r="E531" s="710"/>
      <c r="F531" s="474"/>
    </row>
    <row r="532" spans="4:6" s="45" customFormat="1">
      <c r="D532" s="475"/>
      <c r="E532" s="710"/>
      <c r="F532" s="474"/>
    </row>
    <row r="533" spans="4:6" s="45" customFormat="1">
      <c r="D533" s="475"/>
      <c r="E533" s="710"/>
      <c r="F533" s="474"/>
    </row>
    <row r="534" spans="4:6" s="45" customFormat="1">
      <c r="D534" s="475"/>
      <c r="E534" s="710"/>
      <c r="F534" s="474"/>
    </row>
    <row r="535" spans="4:6" s="45" customFormat="1">
      <c r="D535" s="475"/>
      <c r="E535" s="710"/>
      <c r="F535" s="474"/>
    </row>
    <row r="536" spans="4:6" s="45" customFormat="1">
      <c r="D536" s="475"/>
      <c r="E536" s="710"/>
      <c r="F536" s="474"/>
    </row>
    <row r="537" spans="4:6" s="45" customFormat="1">
      <c r="D537" s="475"/>
      <c r="E537" s="710"/>
      <c r="F537" s="474"/>
    </row>
    <row r="538" spans="4:6" s="45" customFormat="1">
      <c r="D538" s="475"/>
      <c r="E538" s="710"/>
      <c r="F538" s="474"/>
    </row>
    <row r="539" spans="4:6" s="45" customFormat="1">
      <c r="D539" s="475"/>
      <c r="E539" s="710"/>
      <c r="F539" s="474"/>
    </row>
    <row r="540" spans="4:6" s="45" customFormat="1">
      <c r="D540" s="475"/>
      <c r="E540" s="710"/>
      <c r="F540" s="474"/>
    </row>
    <row r="541" spans="4:6" s="45" customFormat="1">
      <c r="D541" s="475"/>
      <c r="E541" s="710"/>
      <c r="F541" s="474"/>
    </row>
    <row r="542" spans="4:6" s="45" customFormat="1">
      <c r="D542" s="475"/>
      <c r="E542" s="710"/>
      <c r="F542" s="474"/>
    </row>
    <row r="543" spans="4:6" s="45" customFormat="1">
      <c r="D543" s="475"/>
      <c r="E543" s="710"/>
      <c r="F543" s="474"/>
    </row>
    <row r="544" spans="4:6" s="45" customFormat="1">
      <c r="D544" s="475"/>
      <c r="E544" s="710"/>
      <c r="F544" s="474"/>
    </row>
    <row r="545" spans="4:6" s="45" customFormat="1">
      <c r="D545" s="475"/>
      <c r="E545" s="710"/>
      <c r="F545" s="474"/>
    </row>
    <row r="546" spans="4:6" s="45" customFormat="1">
      <c r="D546" s="475"/>
      <c r="E546" s="710"/>
      <c r="F546" s="474"/>
    </row>
    <row r="547" spans="4:6" s="45" customFormat="1">
      <c r="D547" s="475"/>
      <c r="E547" s="710"/>
      <c r="F547" s="474"/>
    </row>
    <row r="548" spans="4:6" s="45" customFormat="1">
      <c r="D548" s="475"/>
      <c r="E548" s="710"/>
      <c r="F548" s="474"/>
    </row>
    <row r="549" spans="4:6" s="45" customFormat="1">
      <c r="D549" s="475"/>
      <c r="E549" s="710"/>
      <c r="F549" s="474"/>
    </row>
    <row r="550" spans="4:6" s="45" customFormat="1">
      <c r="D550" s="475"/>
      <c r="E550" s="710"/>
      <c r="F550" s="474"/>
    </row>
    <row r="551" spans="4:6" s="45" customFormat="1">
      <c r="D551" s="475"/>
      <c r="E551" s="710"/>
      <c r="F551" s="474"/>
    </row>
    <row r="552" spans="4:6" s="45" customFormat="1">
      <c r="D552" s="475"/>
      <c r="E552" s="710"/>
      <c r="F552" s="474"/>
    </row>
    <row r="553" spans="4:6" s="45" customFormat="1">
      <c r="D553" s="475"/>
      <c r="E553" s="710"/>
      <c r="F553" s="474"/>
    </row>
    <row r="554" spans="4:6" s="45" customFormat="1">
      <c r="D554" s="475"/>
      <c r="E554" s="710"/>
      <c r="F554" s="474"/>
    </row>
    <row r="555" spans="4:6" s="45" customFormat="1">
      <c r="D555" s="475"/>
      <c r="E555" s="710"/>
      <c r="F555" s="474"/>
    </row>
    <row r="556" spans="4:6" s="45" customFormat="1">
      <c r="D556" s="475"/>
      <c r="E556" s="710"/>
      <c r="F556" s="474"/>
    </row>
    <row r="557" spans="4:6" s="45" customFormat="1">
      <c r="D557" s="475"/>
      <c r="E557" s="710"/>
      <c r="F557" s="474"/>
    </row>
    <row r="558" spans="4:6" s="45" customFormat="1">
      <c r="D558" s="475"/>
      <c r="E558" s="710"/>
      <c r="F558" s="474"/>
    </row>
    <row r="559" spans="4:6" s="45" customFormat="1">
      <c r="D559" s="475"/>
      <c r="E559" s="710"/>
      <c r="F559" s="474"/>
    </row>
    <row r="560" spans="4:6" s="45" customFormat="1">
      <c r="D560" s="475"/>
      <c r="E560" s="710"/>
      <c r="F560" s="474"/>
    </row>
    <row r="561" spans="4:6" s="45" customFormat="1">
      <c r="D561" s="475"/>
      <c r="E561" s="710"/>
      <c r="F561" s="474"/>
    </row>
    <row r="562" spans="4:6" s="45" customFormat="1">
      <c r="D562" s="475"/>
      <c r="E562" s="710"/>
      <c r="F562" s="474"/>
    </row>
    <row r="563" spans="4:6" s="45" customFormat="1">
      <c r="D563" s="475"/>
      <c r="E563" s="710"/>
      <c r="F563" s="474"/>
    </row>
    <row r="564" spans="4:6" s="45" customFormat="1">
      <c r="D564" s="475"/>
      <c r="E564" s="710"/>
      <c r="F564" s="474"/>
    </row>
    <row r="565" spans="4:6" s="45" customFormat="1">
      <c r="D565" s="475"/>
      <c r="E565" s="710"/>
      <c r="F565" s="474"/>
    </row>
    <row r="566" spans="4:6" s="45" customFormat="1">
      <c r="D566" s="475"/>
      <c r="E566" s="710"/>
      <c r="F566" s="474"/>
    </row>
    <row r="567" spans="4:6" s="45" customFormat="1">
      <c r="D567" s="475"/>
      <c r="E567" s="710"/>
      <c r="F567" s="474"/>
    </row>
    <row r="568" spans="4:6" s="45" customFormat="1">
      <c r="D568" s="475"/>
      <c r="E568" s="710"/>
      <c r="F568" s="474"/>
    </row>
    <row r="569" spans="4:6" s="45" customFormat="1">
      <c r="D569" s="475"/>
      <c r="E569" s="710"/>
      <c r="F569" s="474"/>
    </row>
    <row r="570" spans="4:6" s="45" customFormat="1">
      <c r="D570" s="475"/>
      <c r="E570" s="710"/>
      <c r="F570" s="474"/>
    </row>
    <row r="571" spans="4:6" s="45" customFormat="1">
      <c r="D571" s="475"/>
      <c r="E571" s="710"/>
      <c r="F571" s="474"/>
    </row>
    <row r="572" spans="4:6" s="45" customFormat="1">
      <c r="D572" s="475"/>
      <c r="E572" s="710"/>
      <c r="F572" s="474"/>
    </row>
    <row r="573" spans="4:6" s="45" customFormat="1">
      <c r="D573" s="475"/>
      <c r="E573" s="710"/>
      <c r="F573" s="474"/>
    </row>
    <row r="574" spans="4:6" s="45" customFormat="1">
      <c r="D574" s="475"/>
      <c r="E574" s="710"/>
      <c r="F574" s="474"/>
    </row>
    <row r="575" spans="4:6" s="45" customFormat="1">
      <c r="D575" s="475"/>
      <c r="E575" s="710"/>
      <c r="F575" s="474"/>
    </row>
    <row r="576" spans="4:6" s="45" customFormat="1">
      <c r="D576" s="475"/>
      <c r="E576" s="710"/>
      <c r="F576" s="474"/>
    </row>
    <row r="577" spans="4:6" s="45" customFormat="1">
      <c r="D577" s="475"/>
      <c r="E577" s="710"/>
      <c r="F577" s="474"/>
    </row>
    <row r="578" spans="4:6" s="45" customFormat="1">
      <c r="D578" s="475"/>
      <c r="E578" s="710"/>
      <c r="F578" s="474"/>
    </row>
    <row r="579" spans="4:6" s="45" customFormat="1">
      <c r="D579" s="475"/>
      <c r="E579" s="710"/>
      <c r="F579" s="474"/>
    </row>
    <row r="580" spans="4:6" s="45" customFormat="1">
      <c r="D580" s="475"/>
      <c r="E580" s="710"/>
      <c r="F580" s="474"/>
    </row>
    <row r="581" spans="4:6" s="45" customFormat="1">
      <c r="D581" s="475"/>
      <c r="E581" s="710"/>
      <c r="F581" s="474"/>
    </row>
    <row r="582" spans="4:6" s="45" customFormat="1">
      <c r="D582" s="475"/>
      <c r="E582" s="710"/>
      <c r="F582" s="474"/>
    </row>
    <row r="583" spans="4:6" s="45" customFormat="1">
      <c r="D583" s="475"/>
      <c r="E583" s="710"/>
      <c r="F583" s="474"/>
    </row>
    <row r="584" spans="4:6" s="45" customFormat="1">
      <c r="D584" s="475"/>
      <c r="E584" s="710"/>
      <c r="F584" s="474"/>
    </row>
    <row r="585" spans="4:6" s="45" customFormat="1">
      <c r="D585" s="475"/>
      <c r="E585" s="710"/>
      <c r="F585" s="474"/>
    </row>
    <row r="586" spans="4:6" s="45" customFormat="1">
      <c r="D586" s="475"/>
      <c r="E586" s="710"/>
      <c r="F586" s="474"/>
    </row>
    <row r="587" spans="4:6" s="45" customFormat="1">
      <c r="D587" s="475"/>
      <c r="E587" s="710"/>
      <c r="F587" s="474"/>
    </row>
    <row r="588" spans="4:6" s="45" customFormat="1">
      <c r="D588" s="475"/>
      <c r="E588" s="710"/>
      <c r="F588" s="474"/>
    </row>
    <row r="589" spans="4:6" s="45" customFormat="1">
      <c r="D589" s="475"/>
      <c r="E589" s="710"/>
      <c r="F589" s="474"/>
    </row>
    <row r="590" spans="4:6" s="45" customFormat="1">
      <c r="D590" s="475"/>
      <c r="E590" s="710"/>
      <c r="F590" s="474"/>
    </row>
    <row r="591" spans="4:6" s="45" customFormat="1">
      <c r="D591" s="475"/>
      <c r="E591" s="710"/>
      <c r="F591" s="474"/>
    </row>
    <row r="592" spans="4:6" s="45" customFormat="1">
      <c r="D592" s="475"/>
      <c r="E592" s="710"/>
      <c r="F592" s="474"/>
    </row>
    <row r="593" spans="4:6" s="45" customFormat="1">
      <c r="D593" s="475"/>
      <c r="E593" s="710"/>
      <c r="F593" s="474"/>
    </row>
    <row r="594" spans="4:6" s="45" customFormat="1">
      <c r="D594" s="475"/>
      <c r="E594" s="710"/>
      <c r="F594" s="474"/>
    </row>
    <row r="595" spans="4:6" s="45" customFormat="1">
      <c r="D595" s="475"/>
      <c r="E595" s="710"/>
      <c r="F595" s="474"/>
    </row>
    <row r="596" spans="4:6" s="45" customFormat="1">
      <c r="D596" s="475"/>
      <c r="E596" s="710"/>
      <c r="F596" s="474"/>
    </row>
    <row r="597" spans="4:6" s="45" customFormat="1">
      <c r="D597" s="475"/>
      <c r="E597" s="710"/>
      <c r="F597" s="474"/>
    </row>
    <row r="598" spans="4:6" s="45" customFormat="1">
      <c r="D598" s="475"/>
      <c r="E598" s="710"/>
      <c r="F598" s="474"/>
    </row>
    <row r="599" spans="4:6" s="45" customFormat="1">
      <c r="D599" s="475"/>
      <c r="E599" s="710"/>
      <c r="F599" s="474"/>
    </row>
    <row r="600" spans="4:6" s="45" customFormat="1">
      <c r="D600" s="475"/>
      <c r="E600" s="710"/>
      <c r="F600" s="474"/>
    </row>
    <row r="601" spans="4:6" s="45" customFormat="1">
      <c r="D601" s="475"/>
      <c r="E601" s="710"/>
      <c r="F601" s="474"/>
    </row>
    <row r="602" spans="4:6" s="45" customFormat="1">
      <c r="D602" s="475"/>
      <c r="E602" s="710"/>
      <c r="F602" s="474"/>
    </row>
    <row r="603" spans="4:6" s="45" customFormat="1">
      <c r="D603" s="475"/>
      <c r="E603" s="710"/>
      <c r="F603" s="474"/>
    </row>
    <row r="604" spans="4:6" s="45" customFormat="1">
      <c r="D604" s="475"/>
      <c r="E604" s="710"/>
      <c r="F604" s="474"/>
    </row>
    <row r="605" spans="4:6" s="45" customFormat="1">
      <c r="D605" s="475"/>
      <c r="E605" s="710"/>
      <c r="F605" s="474"/>
    </row>
    <row r="606" spans="4:6" s="45" customFormat="1">
      <c r="D606" s="475"/>
      <c r="E606" s="710"/>
      <c r="F606" s="474"/>
    </row>
    <row r="607" spans="4:6" s="45" customFormat="1">
      <c r="D607" s="475"/>
      <c r="E607" s="710"/>
      <c r="F607" s="474"/>
    </row>
    <row r="608" spans="4:6" s="45" customFormat="1">
      <c r="D608" s="475"/>
      <c r="E608" s="710"/>
      <c r="F608" s="474"/>
    </row>
    <row r="609" spans="4:6" s="45" customFormat="1">
      <c r="D609" s="475"/>
      <c r="E609" s="710"/>
      <c r="F609" s="474"/>
    </row>
    <row r="610" spans="4:6" s="45" customFormat="1">
      <c r="D610" s="475"/>
      <c r="E610" s="710"/>
      <c r="F610" s="474"/>
    </row>
    <row r="611" spans="4:6" s="45" customFormat="1">
      <c r="D611" s="475"/>
      <c r="E611" s="710"/>
      <c r="F611" s="474"/>
    </row>
    <row r="612" spans="4:6" s="45" customFormat="1">
      <c r="D612" s="475"/>
      <c r="E612" s="710"/>
      <c r="F612" s="474"/>
    </row>
    <row r="613" spans="4:6" s="45" customFormat="1">
      <c r="D613" s="475"/>
      <c r="E613" s="710"/>
      <c r="F613" s="474"/>
    </row>
    <row r="614" spans="4:6" s="45" customFormat="1">
      <c r="D614" s="475"/>
      <c r="E614" s="710"/>
      <c r="F614" s="474"/>
    </row>
    <row r="615" spans="4:6" s="45" customFormat="1">
      <c r="D615" s="475"/>
      <c r="E615" s="710"/>
      <c r="F615" s="474"/>
    </row>
    <row r="616" spans="4:6" s="45" customFormat="1">
      <c r="D616" s="475"/>
      <c r="E616" s="710"/>
      <c r="F616" s="474"/>
    </row>
    <row r="617" spans="4:6" s="45" customFormat="1">
      <c r="D617" s="475"/>
      <c r="E617" s="710"/>
      <c r="F617" s="474"/>
    </row>
    <row r="618" spans="4:6" s="45" customFormat="1">
      <c r="D618" s="475"/>
      <c r="E618" s="710"/>
      <c r="F618" s="474"/>
    </row>
    <row r="619" spans="4:6" s="45" customFormat="1">
      <c r="D619" s="475"/>
      <c r="E619" s="710"/>
      <c r="F619" s="474"/>
    </row>
    <row r="620" spans="4:6" s="45" customFormat="1">
      <c r="D620" s="475"/>
      <c r="E620" s="710"/>
      <c r="F620" s="474"/>
    </row>
    <row r="621" spans="4:6" s="45" customFormat="1">
      <c r="D621" s="475"/>
      <c r="E621" s="710"/>
      <c r="F621" s="474"/>
    </row>
    <row r="622" spans="4:6" s="45" customFormat="1">
      <c r="D622" s="475"/>
      <c r="E622" s="710"/>
      <c r="F622" s="474"/>
    </row>
    <row r="623" spans="4:6" s="45" customFormat="1">
      <c r="D623" s="475"/>
      <c r="E623" s="710"/>
      <c r="F623" s="474"/>
    </row>
    <row r="624" spans="4:6" s="45" customFormat="1">
      <c r="D624" s="475"/>
      <c r="E624" s="710"/>
      <c r="F624" s="474"/>
    </row>
    <row r="625" spans="4:6" s="45" customFormat="1">
      <c r="D625" s="475"/>
      <c r="E625" s="710"/>
      <c r="F625" s="474"/>
    </row>
    <row r="626" spans="4:6" s="45" customFormat="1">
      <c r="D626" s="475"/>
      <c r="E626" s="710"/>
      <c r="F626" s="474"/>
    </row>
    <row r="627" spans="4:6" s="45" customFormat="1">
      <c r="D627" s="475"/>
      <c r="E627" s="710"/>
      <c r="F627" s="474"/>
    </row>
    <row r="628" spans="4:6" s="45" customFormat="1">
      <c r="D628" s="475"/>
      <c r="E628" s="710"/>
      <c r="F628" s="474"/>
    </row>
    <row r="629" spans="4:6" s="45" customFormat="1">
      <c r="D629" s="475"/>
      <c r="E629" s="710"/>
      <c r="F629" s="474"/>
    </row>
    <row r="630" spans="4:6" s="45" customFormat="1">
      <c r="D630" s="475"/>
      <c r="E630" s="710"/>
      <c r="F630" s="474"/>
    </row>
    <row r="631" spans="4:6" s="45" customFormat="1">
      <c r="D631" s="475"/>
      <c r="E631" s="710"/>
      <c r="F631" s="474"/>
    </row>
    <row r="632" spans="4:6" s="45" customFormat="1">
      <c r="D632" s="475"/>
      <c r="E632" s="710"/>
      <c r="F632" s="474"/>
    </row>
    <row r="633" spans="4:6" s="45" customFormat="1">
      <c r="D633" s="475"/>
      <c r="E633" s="710"/>
      <c r="F633" s="474"/>
    </row>
    <row r="634" spans="4:6" s="45" customFormat="1">
      <c r="D634" s="475"/>
      <c r="E634" s="710"/>
      <c r="F634" s="474"/>
    </row>
    <row r="635" spans="4:6" s="45" customFormat="1">
      <c r="D635" s="475"/>
      <c r="E635" s="710"/>
      <c r="F635" s="474"/>
    </row>
    <row r="636" spans="4:6" s="45" customFormat="1">
      <c r="D636" s="475"/>
      <c r="E636" s="710"/>
      <c r="F636" s="474"/>
    </row>
    <row r="637" spans="4:6" s="45" customFormat="1">
      <c r="D637" s="475"/>
      <c r="E637" s="710"/>
      <c r="F637" s="474"/>
    </row>
    <row r="638" spans="4:6" s="45" customFormat="1">
      <c r="D638" s="475"/>
      <c r="E638" s="710"/>
      <c r="F638" s="474"/>
    </row>
    <row r="639" spans="4:6" s="45" customFormat="1">
      <c r="D639" s="475"/>
      <c r="E639" s="710"/>
      <c r="F639" s="474"/>
    </row>
    <row r="640" spans="4:6" s="45" customFormat="1">
      <c r="D640" s="475"/>
      <c r="E640" s="710"/>
      <c r="F640" s="474"/>
    </row>
    <row r="641" spans="4:6" s="45" customFormat="1">
      <c r="D641" s="475"/>
      <c r="E641" s="710"/>
      <c r="F641" s="474"/>
    </row>
    <row r="642" spans="4:6" s="45" customFormat="1">
      <c r="D642" s="475"/>
      <c r="E642" s="710"/>
      <c r="F642" s="474"/>
    </row>
    <row r="643" spans="4:6" s="45" customFormat="1">
      <c r="D643" s="475"/>
      <c r="E643" s="710"/>
      <c r="F643" s="474"/>
    </row>
    <row r="644" spans="4:6" s="45" customFormat="1">
      <c r="D644" s="475"/>
      <c r="E644" s="710"/>
      <c r="F644" s="474"/>
    </row>
    <row r="645" spans="4:6" s="45" customFormat="1">
      <c r="D645" s="475"/>
      <c r="E645" s="710"/>
      <c r="F645" s="474"/>
    </row>
    <row r="646" spans="4:6" s="45" customFormat="1">
      <c r="D646" s="475"/>
      <c r="E646" s="710"/>
      <c r="F646" s="474"/>
    </row>
    <row r="647" spans="4:6" s="45" customFormat="1">
      <c r="D647" s="475"/>
      <c r="E647" s="710"/>
      <c r="F647" s="474"/>
    </row>
    <row r="648" spans="4:6" s="45" customFormat="1">
      <c r="D648" s="475"/>
      <c r="E648" s="710"/>
      <c r="F648" s="474"/>
    </row>
    <row r="649" spans="4:6" s="45" customFormat="1">
      <c r="D649" s="475"/>
      <c r="E649" s="710"/>
      <c r="F649" s="474"/>
    </row>
    <row r="650" spans="4:6" s="45" customFormat="1">
      <c r="D650" s="475"/>
      <c r="E650" s="710"/>
      <c r="F650" s="474"/>
    </row>
    <row r="651" spans="4:6" s="45" customFormat="1">
      <c r="D651" s="475"/>
      <c r="E651" s="710"/>
      <c r="F651" s="474"/>
    </row>
    <row r="652" spans="4:6" s="45" customFormat="1">
      <c r="D652" s="475"/>
      <c r="E652" s="710"/>
      <c r="F652" s="474"/>
    </row>
    <row r="653" spans="4:6" s="45" customFormat="1">
      <c r="D653" s="475"/>
      <c r="E653" s="710"/>
      <c r="F653" s="474"/>
    </row>
    <row r="654" spans="4:6" s="45" customFormat="1">
      <c r="D654" s="475"/>
      <c r="E654" s="710"/>
      <c r="F654" s="474"/>
    </row>
    <row r="655" spans="4:6" s="45" customFormat="1">
      <c r="D655" s="475"/>
      <c r="E655" s="710"/>
      <c r="F655" s="474"/>
    </row>
    <row r="656" spans="4:6" s="45" customFormat="1">
      <c r="D656" s="475"/>
      <c r="E656" s="710"/>
      <c r="F656" s="474"/>
    </row>
    <row r="657" spans="4:6" s="45" customFormat="1">
      <c r="D657" s="475"/>
      <c r="E657" s="710"/>
      <c r="F657" s="474"/>
    </row>
    <row r="658" spans="4:6" s="45" customFormat="1">
      <c r="D658" s="475"/>
      <c r="E658" s="710"/>
      <c r="F658" s="474"/>
    </row>
    <row r="659" spans="4:6" s="45" customFormat="1">
      <c r="D659" s="475"/>
      <c r="E659" s="710"/>
      <c r="F659" s="474"/>
    </row>
    <row r="660" spans="4:6" s="45" customFormat="1">
      <c r="D660" s="475"/>
      <c r="E660" s="710"/>
      <c r="F660" s="474"/>
    </row>
    <row r="661" spans="4:6" s="45" customFormat="1">
      <c r="D661" s="475"/>
      <c r="E661" s="710"/>
      <c r="F661" s="474"/>
    </row>
    <row r="662" spans="4:6" s="45" customFormat="1">
      <c r="D662" s="475"/>
      <c r="E662" s="710"/>
      <c r="F662" s="474"/>
    </row>
    <row r="663" spans="4:6" s="45" customFormat="1">
      <c r="D663" s="475"/>
      <c r="E663" s="710"/>
      <c r="F663" s="474"/>
    </row>
    <row r="664" spans="4:6" s="45" customFormat="1">
      <c r="D664" s="475"/>
      <c r="E664" s="710"/>
      <c r="F664" s="474"/>
    </row>
    <row r="665" spans="4:6" s="45" customFormat="1">
      <c r="D665" s="475"/>
      <c r="E665" s="710"/>
      <c r="F665" s="474"/>
    </row>
    <row r="666" spans="4:6" s="45" customFormat="1">
      <c r="D666" s="475"/>
      <c r="E666" s="710"/>
      <c r="F666" s="474"/>
    </row>
    <row r="667" spans="4:6" s="45" customFormat="1">
      <c r="D667" s="475"/>
      <c r="E667" s="710"/>
      <c r="F667" s="474"/>
    </row>
    <row r="668" spans="4:6" s="45" customFormat="1">
      <c r="D668" s="475"/>
      <c r="E668" s="710"/>
      <c r="F668" s="474"/>
    </row>
    <row r="669" spans="4:6" s="45" customFormat="1">
      <c r="D669" s="475"/>
      <c r="E669" s="710"/>
      <c r="F669" s="474"/>
    </row>
    <row r="670" spans="4:6" s="45" customFormat="1">
      <c r="D670" s="475"/>
      <c r="E670" s="710"/>
      <c r="F670" s="474"/>
    </row>
    <row r="671" spans="4:6" s="45" customFormat="1">
      <c r="D671" s="475"/>
      <c r="E671" s="710"/>
      <c r="F671" s="474"/>
    </row>
    <row r="672" spans="4:6" s="45" customFormat="1">
      <c r="D672" s="475"/>
      <c r="E672" s="710"/>
      <c r="F672" s="474"/>
    </row>
    <row r="673" spans="4:6" s="45" customFormat="1">
      <c r="D673" s="475"/>
      <c r="E673" s="710"/>
      <c r="F673" s="474"/>
    </row>
    <row r="674" spans="4:6" s="45" customFormat="1">
      <c r="D674" s="475"/>
      <c r="E674" s="710"/>
      <c r="F674" s="474"/>
    </row>
    <row r="675" spans="4:6" s="45" customFormat="1">
      <c r="D675" s="475"/>
      <c r="E675" s="710"/>
      <c r="F675" s="474"/>
    </row>
    <row r="676" spans="4:6" s="45" customFormat="1">
      <c r="D676" s="475"/>
      <c r="E676" s="710"/>
      <c r="F676" s="474"/>
    </row>
    <row r="677" spans="4:6" s="45" customFormat="1">
      <c r="D677" s="475"/>
      <c r="E677" s="710"/>
      <c r="F677" s="474"/>
    </row>
    <row r="678" spans="4:6" s="45" customFormat="1">
      <c r="D678" s="475"/>
      <c r="E678" s="710"/>
      <c r="F678" s="474"/>
    </row>
    <row r="679" spans="4:6" s="45" customFormat="1">
      <c r="D679" s="475"/>
      <c r="E679" s="710"/>
      <c r="F679" s="474"/>
    </row>
    <row r="680" spans="4:6" s="45" customFormat="1">
      <c r="D680" s="475"/>
      <c r="E680" s="710"/>
      <c r="F680" s="474"/>
    </row>
    <row r="681" spans="4:6" s="45" customFormat="1">
      <c r="D681" s="475"/>
      <c r="E681" s="710"/>
      <c r="F681" s="474"/>
    </row>
    <row r="682" spans="4:6" s="45" customFormat="1">
      <c r="D682" s="475"/>
      <c r="E682" s="710"/>
      <c r="F682" s="474"/>
    </row>
    <row r="683" spans="4:6" s="45" customFormat="1">
      <c r="D683" s="475"/>
      <c r="E683" s="710"/>
      <c r="F683" s="474"/>
    </row>
    <row r="684" spans="4:6" s="45" customFormat="1">
      <c r="D684" s="475"/>
      <c r="E684" s="710"/>
      <c r="F684" s="474"/>
    </row>
    <row r="685" spans="4:6" s="45" customFormat="1">
      <c r="D685" s="475"/>
      <c r="E685" s="710"/>
      <c r="F685" s="474"/>
    </row>
    <row r="686" spans="4:6" s="45" customFormat="1">
      <c r="D686" s="475"/>
      <c r="E686" s="710"/>
      <c r="F686" s="474"/>
    </row>
    <row r="687" spans="4:6" s="45" customFormat="1">
      <c r="D687" s="475"/>
      <c r="E687" s="710"/>
      <c r="F687" s="474"/>
    </row>
    <row r="688" spans="4:6" s="45" customFormat="1">
      <c r="D688" s="475"/>
      <c r="E688" s="710"/>
      <c r="F688" s="474"/>
    </row>
    <row r="689" spans="4:6" s="45" customFormat="1">
      <c r="D689" s="475"/>
      <c r="E689" s="710"/>
      <c r="F689" s="474"/>
    </row>
    <row r="690" spans="4:6" s="45" customFormat="1">
      <c r="D690" s="475"/>
      <c r="E690" s="710"/>
      <c r="F690" s="474"/>
    </row>
    <row r="691" spans="4:6" s="45" customFormat="1">
      <c r="D691" s="475"/>
      <c r="E691" s="710"/>
      <c r="F691" s="474"/>
    </row>
    <row r="692" spans="4:6" s="45" customFormat="1">
      <c r="D692" s="475"/>
      <c r="E692" s="710"/>
      <c r="F692" s="474"/>
    </row>
    <row r="693" spans="4:6" s="45" customFormat="1">
      <c r="D693" s="475"/>
      <c r="E693" s="710"/>
      <c r="F693" s="474"/>
    </row>
    <row r="694" spans="4:6" s="45" customFormat="1">
      <c r="D694" s="475"/>
      <c r="E694" s="710"/>
      <c r="F694" s="474"/>
    </row>
    <row r="695" spans="4:6" s="45" customFormat="1">
      <c r="D695" s="475"/>
      <c r="E695" s="710"/>
      <c r="F695" s="474"/>
    </row>
    <row r="696" spans="4:6" s="45" customFormat="1">
      <c r="D696" s="475"/>
      <c r="E696" s="710"/>
      <c r="F696" s="474"/>
    </row>
    <row r="697" spans="4:6" s="45" customFormat="1">
      <c r="D697" s="475"/>
      <c r="E697" s="710"/>
      <c r="F697" s="474"/>
    </row>
    <row r="698" spans="4:6" s="45" customFormat="1">
      <c r="D698" s="475"/>
      <c r="E698" s="710"/>
      <c r="F698" s="474"/>
    </row>
    <row r="699" spans="4:6" s="45" customFormat="1">
      <c r="D699" s="475"/>
      <c r="E699" s="710"/>
      <c r="F699" s="474"/>
    </row>
    <row r="700" spans="4:6" s="45" customFormat="1">
      <c r="D700" s="475"/>
      <c r="E700" s="710"/>
      <c r="F700" s="474"/>
    </row>
    <row r="701" spans="4:6" s="45" customFormat="1">
      <c r="D701" s="475"/>
      <c r="E701" s="710"/>
      <c r="F701" s="474"/>
    </row>
    <row r="702" spans="4:6" s="45" customFormat="1">
      <c r="D702" s="475"/>
      <c r="E702" s="710"/>
      <c r="F702" s="474"/>
    </row>
    <row r="703" spans="4:6" s="45" customFormat="1">
      <c r="D703" s="475"/>
      <c r="E703" s="710"/>
      <c r="F703" s="474"/>
    </row>
    <row r="704" spans="4:6" s="45" customFormat="1">
      <c r="D704" s="475"/>
      <c r="E704" s="710"/>
      <c r="F704" s="474"/>
    </row>
    <row r="705" spans="4:6" s="45" customFormat="1">
      <c r="D705" s="475"/>
      <c r="E705" s="710"/>
      <c r="F705" s="474"/>
    </row>
    <row r="706" spans="4:6" s="45" customFormat="1">
      <c r="D706" s="475"/>
      <c r="E706" s="710"/>
      <c r="F706" s="474"/>
    </row>
    <row r="707" spans="4:6" s="45" customFormat="1">
      <c r="D707" s="475"/>
      <c r="E707" s="710"/>
      <c r="F707" s="474"/>
    </row>
    <row r="708" spans="4:6" s="45" customFormat="1">
      <c r="D708" s="475"/>
      <c r="E708" s="710"/>
      <c r="F708" s="474"/>
    </row>
    <row r="709" spans="4:6" s="45" customFormat="1">
      <c r="D709" s="475"/>
      <c r="E709" s="710"/>
      <c r="F709" s="474"/>
    </row>
    <row r="710" spans="4:6" s="45" customFormat="1">
      <c r="D710" s="475"/>
      <c r="E710" s="710"/>
      <c r="F710" s="474"/>
    </row>
    <row r="711" spans="4:6" s="45" customFormat="1">
      <c r="D711" s="475"/>
      <c r="E711" s="710"/>
      <c r="F711" s="474"/>
    </row>
    <row r="712" spans="4:6" s="45" customFormat="1">
      <c r="D712" s="475"/>
      <c r="E712" s="710"/>
      <c r="F712" s="474"/>
    </row>
    <row r="713" spans="4:6" s="45" customFormat="1">
      <c r="D713" s="475"/>
      <c r="E713" s="710"/>
      <c r="F713" s="474"/>
    </row>
    <row r="714" spans="4:6" s="45" customFormat="1">
      <c r="D714" s="475"/>
      <c r="E714" s="710"/>
      <c r="F714" s="474"/>
    </row>
    <row r="715" spans="4:6" s="45" customFormat="1">
      <c r="D715" s="475"/>
      <c r="E715" s="710"/>
      <c r="F715" s="474"/>
    </row>
    <row r="716" spans="4:6" s="45" customFormat="1">
      <c r="D716" s="475"/>
      <c r="E716" s="710"/>
      <c r="F716" s="474"/>
    </row>
    <row r="717" spans="4:6" s="45" customFormat="1">
      <c r="D717" s="475"/>
      <c r="E717" s="710"/>
      <c r="F717" s="474"/>
    </row>
    <row r="718" spans="4:6" s="45" customFormat="1">
      <c r="D718" s="475"/>
      <c r="E718" s="710"/>
      <c r="F718" s="474"/>
    </row>
    <row r="719" spans="4:6" s="45" customFormat="1">
      <c r="D719" s="475"/>
      <c r="E719" s="710"/>
      <c r="F719" s="474"/>
    </row>
    <row r="720" spans="4:6" s="45" customFormat="1">
      <c r="D720" s="475"/>
      <c r="E720" s="710"/>
      <c r="F720" s="474"/>
    </row>
    <row r="721" spans="4:6" s="45" customFormat="1">
      <c r="D721" s="475"/>
      <c r="E721" s="710"/>
      <c r="F721" s="474"/>
    </row>
    <row r="722" spans="4:6" s="45" customFormat="1">
      <c r="D722" s="475"/>
      <c r="E722" s="710"/>
      <c r="F722" s="474"/>
    </row>
    <row r="723" spans="4:6" s="45" customFormat="1">
      <c r="D723" s="475"/>
      <c r="E723" s="710"/>
      <c r="F723" s="474"/>
    </row>
    <row r="724" spans="4:6" s="45" customFormat="1">
      <c r="D724" s="475"/>
      <c r="E724" s="710"/>
      <c r="F724" s="474"/>
    </row>
    <row r="725" spans="4:6" s="45" customFormat="1">
      <c r="D725" s="475"/>
      <c r="E725" s="710"/>
      <c r="F725" s="474"/>
    </row>
    <row r="726" spans="4:6" s="45" customFormat="1">
      <c r="D726" s="475"/>
      <c r="E726" s="710"/>
      <c r="F726" s="474"/>
    </row>
    <row r="727" spans="4:6" s="45" customFormat="1">
      <c r="D727" s="475"/>
      <c r="E727" s="710"/>
      <c r="F727" s="474"/>
    </row>
    <row r="728" spans="4:6" s="45" customFormat="1">
      <c r="D728" s="475"/>
      <c r="E728" s="710"/>
      <c r="F728" s="474"/>
    </row>
    <row r="729" spans="4:6" s="45" customFormat="1">
      <c r="D729" s="475"/>
      <c r="E729" s="710"/>
      <c r="F729" s="474"/>
    </row>
    <row r="730" spans="4:6" s="45" customFormat="1">
      <c r="D730" s="475"/>
      <c r="E730" s="710"/>
      <c r="F730" s="474"/>
    </row>
    <row r="731" spans="4:6" s="45" customFormat="1">
      <c r="D731" s="475"/>
      <c r="E731" s="710"/>
      <c r="F731" s="474"/>
    </row>
    <row r="732" spans="4:6" s="45" customFormat="1">
      <c r="D732" s="475"/>
      <c r="E732" s="710"/>
      <c r="F732" s="474"/>
    </row>
    <row r="733" spans="4:6" s="45" customFormat="1">
      <c r="D733" s="475"/>
      <c r="E733" s="710"/>
      <c r="F733" s="474"/>
    </row>
    <row r="734" spans="4:6" s="45" customFormat="1">
      <c r="D734" s="475"/>
      <c r="E734" s="710"/>
      <c r="F734" s="474"/>
    </row>
    <row r="735" spans="4:6" s="45" customFormat="1">
      <c r="D735" s="475"/>
      <c r="E735" s="710"/>
      <c r="F735" s="474"/>
    </row>
    <row r="736" spans="4:6" s="45" customFormat="1">
      <c r="D736" s="475"/>
      <c r="E736" s="710"/>
      <c r="F736" s="474"/>
    </row>
    <row r="737" spans="4:6" s="45" customFormat="1">
      <c r="D737" s="475"/>
      <c r="E737" s="710"/>
      <c r="F737" s="474"/>
    </row>
    <row r="738" spans="4:6" s="45" customFormat="1">
      <c r="D738" s="475"/>
      <c r="E738" s="710"/>
      <c r="F738" s="474"/>
    </row>
    <row r="739" spans="4:6" s="45" customFormat="1">
      <c r="D739" s="475"/>
      <c r="E739" s="710"/>
      <c r="F739" s="474"/>
    </row>
    <row r="740" spans="4:6" s="45" customFormat="1">
      <c r="D740" s="475"/>
      <c r="E740" s="710"/>
      <c r="F740" s="474"/>
    </row>
    <row r="741" spans="4:6" s="45" customFormat="1">
      <c r="D741" s="475"/>
      <c r="E741" s="710"/>
      <c r="F741" s="474"/>
    </row>
    <row r="742" spans="4:6" s="45" customFormat="1">
      <c r="D742" s="475"/>
      <c r="E742" s="710"/>
      <c r="F742" s="474"/>
    </row>
    <row r="743" spans="4:6" s="45" customFormat="1">
      <c r="D743" s="475"/>
      <c r="E743" s="710"/>
      <c r="F743" s="474"/>
    </row>
    <row r="744" spans="4:6" s="45" customFormat="1">
      <c r="D744" s="475"/>
      <c r="E744" s="710"/>
      <c r="F744" s="474"/>
    </row>
    <row r="745" spans="4:6" s="45" customFormat="1">
      <c r="D745" s="475"/>
      <c r="E745" s="710"/>
      <c r="F745" s="474"/>
    </row>
    <row r="746" spans="4:6" s="45" customFormat="1">
      <c r="D746" s="475"/>
      <c r="E746" s="710"/>
      <c r="F746" s="474"/>
    </row>
    <row r="747" spans="4:6" s="45" customFormat="1">
      <c r="D747" s="475"/>
      <c r="E747" s="710"/>
      <c r="F747" s="474"/>
    </row>
    <row r="748" spans="4:6" s="45" customFormat="1">
      <c r="D748" s="475"/>
      <c r="E748" s="710"/>
      <c r="F748" s="474"/>
    </row>
    <row r="749" spans="4:6" s="45" customFormat="1">
      <c r="D749" s="475"/>
      <c r="E749" s="710"/>
      <c r="F749" s="474"/>
    </row>
    <row r="750" spans="4:6" s="45" customFormat="1">
      <c r="D750" s="475"/>
      <c r="E750" s="710"/>
      <c r="F750" s="474"/>
    </row>
    <row r="751" spans="4:6" s="45" customFormat="1">
      <c r="D751" s="475"/>
      <c r="E751" s="710"/>
      <c r="F751" s="474"/>
    </row>
    <row r="752" spans="4:6" s="45" customFormat="1">
      <c r="D752" s="475"/>
      <c r="E752" s="710"/>
      <c r="F752" s="474"/>
    </row>
    <row r="753" spans="4:6" s="45" customFormat="1">
      <c r="D753" s="475"/>
      <c r="E753" s="710"/>
      <c r="F753" s="474"/>
    </row>
    <row r="754" spans="4:6" s="45" customFormat="1">
      <c r="D754" s="475"/>
      <c r="E754" s="710"/>
      <c r="F754" s="474"/>
    </row>
    <row r="755" spans="4:6" s="45" customFormat="1">
      <c r="D755" s="475"/>
      <c r="E755" s="710"/>
      <c r="F755" s="474"/>
    </row>
    <row r="756" spans="4:6" s="45" customFormat="1">
      <c r="D756" s="475"/>
      <c r="E756" s="710"/>
      <c r="F756" s="474"/>
    </row>
    <row r="757" spans="4:6" s="45" customFormat="1">
      <c r="D757" s="475"/>
      <c r="E757" s="710"/>
      <c r="F757" s="474"/>
    </row>
    <row r="758" spans="4:6" s="45" customFormat="1">
      <c r="D758" s="475"/>
      <c r="E758" s="710"/>
      <c r="F758" s="474"/>
    </row>
    <row r="759" spans="4:6" s="45" customFormat="1">
      <c r="D759" s="475"/>
      <c r="E759" s="710"/>
      <c r="F759" s="474"/>
    </row>
    <row r="760" spans="4:6" s="45" customFormat="1">
      <c r="D760" s="475"/>
      <c r="E760" s="710"/>
      <c r="F760" s="474"/>
    </row>
    <row r="761" spans="4:6" s="45" customFormat="1">
      <c r="D761" s="475"/>
      <c r="E761" s="710"/>
      <c r="F761" s="474"/>
    </row>
    <row r="762" spans="4:6" s="45" customFormat="1">
      <c r="D762" s="475"/>
      <c r="E762" s="710"/>
      <c r="F762" s="474"/>
    </row>
    <row r="763" spans="4:6" s="45" customFormat="1">
      <c r="D763" s="475"/>
      <c r="E763" s="710"/>
      <c r="F763" s="474"/>
    </row>
    <row r="764" spans="4:6" s="45" customFormat="1">
      <c r="D764" s="475"/>
      <c r="E764" s="710"/>
      <c r="F764" s="474"/>
    </row>
    <row r="765" spans="4:6" s="45" customFormat="1">
      <c r="D765" s="475"/>
      <c r="E765" s="710"/>
      <c r="F765" s="474"/>
    </row>
    <row r="766" spans="4:6" s="45" customFormat="1">
      <c r="D766" s="475"/>
      <c r="E766" s="710"/>
      <c r="F766" s="474"/>
    </row>
    <row r="767" spans="4:6" s="45" customFormat="1">
      <c r="D767" s="475"/>
      <c r="E767" s="710"/>
      <c r="F767" s="474"/>
    </row>
    <row r="768" spans="4:6" s="45" customFormat="1">
      <c r="D768" s="475"/>
      <c r="E768" s="710"/>
      <c r="F768" s="474"/>
    </row>
    <row r="769" spans="4:6" s="45" customFormat="1">
      <c r="D769" s="475"/>
      <c r="E769" s="710"/>
      <c r="F769" s="474"/>
    </row>
    <row r="770" spans="4:6" s="45" customFormat="1">
      <c r="D770" s="475"/>
      <c r="E770" s="710"/>
      <c r="F770" s="474"/>
    </row>
    <row r="771" spans="4:6" s="45" customFormat="1">
      <c r="D771" s="475"/>
      <c r="E771" s="710"/>
      <c r="F771" s="474"/>
    </row>
    <row r="772" spans="4:6" s="45" customFormat="1">
      <c r="D772" s="475"/>
      <c r="E772" s="710"/>
      <c r="F772" s="474"/>
    </row>
    <row r="773" spans="4:6" s="45" customFormat="1">
      <c r="D773" s="475"/>
      <c r="E773" s="710"/>
      <c r="F773" s="474"/>
    </row>
    <row r="774" spans="4:6" s="45" customFormat="1">
      <c r="D774" s="475"/>
      <c r="E774" s="710"/>
      <c r="F774" s="474"/>
    </row>
    <row r="775" spans="4:6" s="45" customFormat="1">
      <c r="D775" s="475"/>
      <c r="E775" s="710"/>
      <c r="F775" s="474"/>
    </row>
    <row r="776" spans="4:6" s="45" customFormat="1">
      <c r="D776" s="475"/>
      <c r="E776" s="710"/>
      <c r="F776" s="474"/>
    </row>
    <row r="777" spans="4:6" s="45" customFormat="1">
      <c r="D777" s="475"/>
      <c r="E777" s="710"/>
      <c r="F777" s="474"/>
    </row>
    <row r="778" spans="4:6" s="45" customFormat="1">
      <c r="D778" s="475"/>
      <c r="E778" s="710"/>
      <c r="F778" s="474"/>
    </row>
    <row r="779" spans="4:6" s="45" customFormat="1">
      <c r="D779" s="475"/>
      <c r="E779" s="710"/>
      <c r="F779" s="474"/>
    </row>
    <row r="780" spans="4:6" s="45" customFormat="1">
      <c r="D780" s="475"/>
      <c r="E780" s="710"/>
      <c r="F780" s="474"/>
    </row>
    <row r="781" spans="4:6" s="45" customFormat="1">
      <c r="D781" s="475"/>
      <c r="E781" s="710"/>
      <c r="F781" s="474"/>
    </row>
    <row r="782" spans="4:6" s="45" customFormat="1">
      <c r="D782" s="475"/>
      <c r="E782" s="710"/>
      <c r="F782" s="474"/>
    </row>
    <row r="783" spans="4:6" s="45" customFormat="1">
      <c r="D783" s="475"/>
      <c r="E783" s="710"/>
      <c r="F783" s="474"/>
    </row>
    <row r="784" spans="4:6" s="45" customFormat="1">
      <c r="D784" s="475"/>
      <c r="E784" s="710"/>
      <c r="F784" s="474"/>
    </row>
    <row r="785" spans="4:6" s="45" customFormat="1">
      <c r="D785" s="475"/>
      <c r="E785" s="710"/>
      <c r="F785" s="474"/>
    </row>
    <row r="786" spans="4:6" s="45" customFormat="1">
      <c r="D786" s="475"/>
      <c r="E786" s="710"/>
      <c r="F786" s="474"/>
    </row>
    <row r="787" spans="4:6" s="45" customFormat="1">
      <c r="D787" s="475"/>
      <c r="E787" s="710"/>
      <c r="F787" s="474"/>
    </row>
    <row r="788" spans="4:6" s="45" customFormat="1">
      <c r="D788" s="475"/>
      <c r="E788" s="710"/>
      <c r="F788" s="474"/>
    </row>
    <row r="789" spans="4:6" s="45" customFormat="1">
      <c r="D789" s="475"/>
      <c r="E789" s="710"/>
      <c r="F789" s="474"/>
    </row>
    <row r="790" spans="4:6" s="45" customFormat="1">
      <c r="D790" s="475"/>
      <c r="E790" s="710"/>
      <c r="F790" s="474"/>
    </row>
    <row r="791" spans="4:6" s="45" customFormat="1">
      <c r="D791" s="475"/>
      <c r="E791" s="710"/>
      <c r="F791" s="474"/>
    </row>
    <row r="792" spans="4:6" s="45" customFormat="1">
      <c r="D792" s="475"/>
      <c r="E792" s="710"/>
      <c r="F792" s="474"/>
    </row>
    <row r="793" spans="4:6" s="45" customFormat="1">
      <c r="D793" s="475"/>
      <c r="E793" s="710"/>
      <c r="F793" s="474"/>
    </row>
    <row r="794" spans="4:6" s="45" customFormat="1">
      <c r="D794" s="475"/>
      <c r="E794" s="710"/>
      <c r="F794" s="474"/>
    </row>
    <row r="795" spans="4:6" s="45" customFormat="1">
      <c r="D795" s="475"/>
      <c r="E795" s="710"/>
      <c r="F795" s="474"/>
    </row>
    <row r="796" spans="4:6" s="45" customFormat="1">
      <c r="D796" s="475"/>
      <c r="E796" s="710"/>
      <c r="F796" s="474"/>
    </row>
    <row r="797" spans="4:6" s="45" customFormat="1">
      <c r="D797" s="475"/>
      <c r="E797" s="710"/>
      <c r="F797" s="474"/>
    </row>
    <row r="798" spans="4:6" s="45" customFormat="1">
      <c r="D798" s="475"/>
      <c r="E798" s="710"/>
      <c r="F798" s="474"/>
    </row>
    <row r="799" spans="4:6" s="45" customFormat="1">
      <c r="D799" s="475"/>
      <c r="E799" s="710"/>
      <c r="F799" s="474"/>
    </row>
    <row r="800" spans="4:6" s="45" customFormat="1">
      <c r="D800" s="475"/>
      <c r="E800" s="710"/>
      <c r="F800" s="474"/>
    </row>
    <row r="801" spans="4:6" s="45" customFormat="1">
      <c r="D801" s="475"/>
      <c r="E801" s="710"/>
      <c r="F801" s="474"/>
    </row>
    <row r="802" spans="4:6" s="45" customFormat="1">
      <c r="D802" s="475"/>
      <c r="E802" s="710"/>
      <c r="F802" s="474"/>
    </row>
    <row r="803" spans="4:6" s="45" customFormat="1">
      <c r="D803" s="475"/>
      <c r="E803" s="710"/>
      <c r="F803" s="474"/>
    </row>
    <row r="804" spans="4:6" s="45" customFormat="1">
      <c r="D804" s="475"/>
      <c r="E804" s="710"/>
      <c r="F804" s="474"/>
    </row>
    <row r="805" spans="4:6" s="45" customFormat="1">
      <c r="D805" s="475"/>
      <c r="E805" s="710"/>
      <c r="F805" s="474"/>
    </row>
    <row r="806" spans="4:6" s="45" customFormat="1">
      <c r="D806" s="475"/>
      <c r="E806" s="710"/>
      <c r="F806" s="474"/>
    </row>
    <row r="807" spans="4:6" s="45" customFormat="1">
      <c r="D807" s="475"/>
      <c r="E807" s="710"/>
      <c r="F807" s="474"/>
    </row>
    <row r="808" spans="4:6" s="45" customFormat="1">
      <c r="D808" s="475"/>
      <c r="E808" s="710"/>
      <c r="F808" s="474"/>
    </row>
    <row r="809" spans="4:6" s="45" customFormat="1">
      <c r="D809" s="475"/>
      <c r="E809" s="710"/>
      <c r="F809" s="474"/>
    </row>
    <row r="810" spans="4:6" s="45" customFormat="1">
      <c r="D810" s="475"/>
      <c r="E810" s="710"/>
      <c r="F810" s="474"/>
    </row>
    <row r="811" spans="4:6" s="45" customFormat="1">
      <c r="D811" s="475"/>
      <c r="E811" s="710"/>
      <c r="F811" s="474"/>
    </row>
    <row r="812" spans="4:6" s="45" customFormat="1">
      <c r="D812" s="475"/>
      <c r="E812" s="710"/>
      <c r="F812" s="474"/>
    </row>
    <row r="813" spans="4:6" s="45" customFormat="1">
      <c r="D813" s="475"/>
      <c r="E813" s="710"/>
      <c r="F813" s="474"/>
    </row>
    <row r="814" spans="4:6" s="45" customFormat="1">
      <c r="D814" s="475"/>
      <c r="E814" s="710"/>
      <c r="F814" s="474"/>
    </row>
    <row r="815" spans="4:6" s="45" customFormat="1">
      <c r="D815" s="475"/>
      <c r="E815" s="710"/>
      <c r="F815" s="474"/>
    </row>
    <row r="816" spans="4:6" s="45" customFormat="1">
      <c r="D816" s="475"/>
      <c r="E816" s="710"/>
      <c r="F816" s="474"/>
    </row>
    <row r="817" spans="4:6" s="45" customFormat="1">
      <c r="D817" s="475"/>
      <c r="E817" s="710"/>
      <c r="F817" s="474"/>
    </row>
    <row r="818" spans="4:6" s="45" customFormat="1">
      <c r="D818" s="475"/>
      <c r="E818" s="710"/>
      <c r="F818" s="474"/>
    </row>
    <row r="819" spans="4:6" s="45" customFormat="1">
      <c r="D819" s="475"/>
      <c r="E819" s="710"/>
      <c r="F819" s="474"/>
    </row>
    <row r="820" spans="4:6" s="45" customFormat="1">
      <c r="D820" s="475"/>
      <c r="E820" s="710"/>
      <c r="F820" s="474"/>
    </row>
    <row r="821" spans="4:6" s="45" customFormat="1">
      <c r="D821" s="475"/>
      <c r="E821" s="710"/>
      <c r="F821" s="474"/>
    </row>
    <row r="822" spans="4:6" s="45" customFormat="1">
      <c r="D822" s="475"/>
      <c r="E822" s="710"/>
      <c r="F822" s="474"/>
    </row>
    <row r="823" spans="4:6" s="45" customFormat="1">
      <c r="D823" s="475"/>
      <c r="E823" s="710"/>
      <c r="F823" s="474"/>
    </row>
    <row r="824" spans="4:6" s="45" customFormat="1">
      <c r="D824" s="475"/>
      <c r="E824" s="710"/>
      <c r="F824" s="474"/>
    </row>
    <row r="825" spans="4:6" s="45" customFormat="1">
      <c r="D825" s="475"/>
      <c r="E825" s="710"/>
      <c r="F825" s="474"/>
    </row>
    <row r="826" spans="4:6" s="45" customFormat="1">
      <c r="D826" s="475"/>
      <c r="E826" s="710"/>
      <c r="F826" s="474"/>
    </row>
    <row r="827" spans="4:6" s="45" customFormat="1">
      <c r="D827" s="475"/>
      <c r="E827" s="710"/>
      <c r="F827" s="474"/>
    </row>
    <row r="828" spans="4:6" s="45" customFormat="1">
      <c r="D828" s="475"/>
      <c r="E828" s="710"/>
      <c r="F828" s="474"/>
    </row>
    <row r="829" spans="4:6" s="45" customFormat="1">
      <c r="D829" s="475"/>
      <c r="E829" s="710"/>
      <c r="F829" s="474"/>
    </row>
    <row r="830" spans="4:6" s="45" customFormat="1">
      <c r="D830" s="475"/>
      <c r="E830" s="710"/>
      <c r="F830" s="474"/>
    </row>
    <row r="831" spans="4:6" s="45" customFormat="1">
      <c r="D831" s="475"/>
      <c r="E831" s="710"/>
      <c r="F831" s="474"/>
    </row>
    <row r="832" spans="4:6" s="45" customFormat="1">
      <c r="D832" s="475"/>
      <c r="E832" s="710"/>
      <c r="F832" s="474"/>
    </row>
    <row r="833" spans="4:6" s="45" customFormat="1">
      <c r="D833" s="475"/>
      <c r="E833" s="710"/>
      <c r="F833" s="474"/>
    </row>
    <row r="834" spans="4:6" s="45" customFormat="1">
      <c r="D834" s="475"/>
      <c r="E834" s="710"/>
      <c r="F834" s="474"/>
    </row>
    <row r="835" spans="4:6" s="45" customFormat="1">
      <c r="D835" s="475"/>
      <c r="E835" s="710"/>
      <c r="F835" s="474"/>
    </row>
    <row r="836" spans="4:6" s="45" customFormat="1">
      <c r="D836" s="475"/>
      <c r="E836" s="710"/>
      <c r="F836" s="474"/>
    </row>
    <row r="837" spans="4:6" s="45" customFormat="1">
      <c r="D837" s="475"/>
      <c r="E837" s="710"/>
      <c r="F837" s="474"/>
    </row>
    <row r="838" spans="4:6" s="45" customFormat="1">
      <c r="D838" s="475"/>
      <c r="E838" s="710"/>
      <c r="F838" s="474"/>
    </row>
    <row r="839" spans="4:6" s="45" customFormat="1">
      <c r="D839" s="475"/>
      <c r="E839" s="710"/>
      <c r="F839" s="474"/>
    </row>
    <row r="840" spans="4:6" s="45" customFormat="1">
      <c r="D840" s="475"/>
      <c r="E840" s="710"/>
      <c r="F840" s="474"/>
    </row>
    <row r="841" spans="4:6" s="45" customFormat="1">
      <c r="D841" s="475"/>
      <c r="E841" s="710"/>
      <c r="F841" s="474"/>
    </row>
    <row r="842" spans="4:6" s="45" customFormat="1">
      <c r="D842" s="475"/>
      <c r="E842" s="710"/>
      <c r="F842" s="474"/>
    </row>
    <row r="843" spans="4:6" s="45" customFormat="1">
      <c r="D843" s="475"/>
      <c r="E843" s="710"/>
      <c r="F843" s="474"/>
    </row>
    <row r="844" spans="4:6" s="45" customFormat="1">
      <c r="D844" s="475"/>
      <c r="E844" s="710"/>
      <c r="F844" s="474"/>
    </row>
    <row r="845" spans="4:6" s="45" customFormat="1">
      <c r="D845" s="475"/>
      <c r="E845" s="710"/>
      <c r="F845" s="474"/>
    </row>
    <row r="846" spans="4:6" s="45" customFormat="1">
      <c r="D846" s="475"/>
      <c r="E846" s="710"/>
      <c r="F846" s="474"/>
    </row>
    <row r="847" spans="4:6" s="45" customFormat="1">
      <c r="D847" s="475"/>
      <c r="E847" s="710"/>
      <c r="F847" s="474"/>
    </row>
    <row r="848" spans="4:6" s="45" customFormat="1">
      <c r="D848" s="475"/>
      <c r="E848" s="710"/>
      <c r="F848" s="474"/>
    </row>
    <row r="849" spans="4:6" s="45" customFormat="1">
      <c r="D849" s="475"/>
      <c r="E849" s="710"/>
      <c r="F849" s="474"/>
    </row>
    <row r="850" spans="4:6" s="45" customFormat="1">
      <c r="D850" s="475"/>
      <c r="E850" s="710"/>
      <c r="F850" s="474"/>
    </row>
    <row r="851" spans="4:6" s="45" customFormat="1">
      <c r="D851" s="475"/>
      <c r="E851" s="710"/>
      <c r="F851" s="474"/>
    </row>
    <row r="852" spans="4:6" s="45" customFormat="1">
      <c r="D852" s="475"/>
      <c r="E852" s="710"/>
      <c r="F852" s="474"/>
    </row>
    <row r="853" spans="4:6" s="45" customFormat="1">
      <c r="D853" s="475"/>
      <c r="E853" s="710"/>
      <c r="F853" s="474"/>
    </row>
    <row r="854" spans="4:6" s="45" customFormat="1">
      <c r="D854" s="475"/>
      <c r="E854" s="710"/>
      <c r="F854" s="474"/>
    </row>
    <row r="855" spans="4:6" s="45" customFormat="1">
      <c r="D855" s="475"/>
      <c r="E855" s="710"/>
      <c r="F855" s="474"/>
    </row>
    <row r="856" spans="4:6" s="45" customFormat="1">
      <c r="D856" s="475"/>
      <c r="E856" s="710"/>
      <c r="F856" s="474"/>
    </row>
    <row r="857" spans="4:6" s="45" customFormat="1">
      <c r="D857" s="475"/>
      <c r="E857" s="710"/>
      <c r="F857" s="474"/>
    </row>
    <row r="858" spans="4:6" s="45" customFormat="1">
      <c r="D858" s="475"/>
      <c r="E858" s="710"/>
      <c r="F858" s="474"/>
    </row>
    <row r="859" spans="4:6" s="45" customFormat="1">
      <c r="D859" s="475"/>
      <c r="E859" s="710"/>
      <c r="F859" s="474"/>
    </row>
    <row r="860" spans="4:6" s="45" customFormat="1">
      <c r="D860" s="475"/>
      <c r="E860" s="710"/>
      <c r="F860" s="474"/>
    </row>
    <row r="861" spans="4:6" s="45" customFormat="1">
      <c r="D861" s="475"/>
      <c r="E861" s="710"/>
      <c r="F861" s="474"/>
    </row>
    <row r="862" spans="4:6" s="45" customFormat="1">
      <c r="D862" s="475"/>
      <c r="E862" s="710"/>
      <c r="F862" s="474"/>
    </row>
    <row r="863" spans="4:6" s="45" customFormat="1">
      <c r="D863" s="475"/>
      <c r="E863" s="710"/>
      <c r="F863" s="474"/>
    </row>
    <row r="864" spans="4:6" s="45" customFormat="1">
      <c r="D864" s="475"/>
      <c r="E864" s="710"/>
      <c r="F864" s="474"/>
    </row>
    <row r="865" spans="4:6" s="45" customFormat="1">
      <c r="D865" s="475"/>
      <c r="E865" s="710"/>
      <c r="F865" s="474"/>
    </row>
    <row r="866" spans="4:6" s="45" customFormat="1">
      <c r="D866" s="475"/>
      <c r="E866" s="710"/>
      <c r="F866" s="474"/>
    </row>
    <row r="867" spans="4:6" s="45" customFormat="1">
      <c r="D867" s="475"/>
      <c r="E867" s="710"/>
      <c r="F867" s="474"/>
    </row>
    <row r="868" spans="4:6" s="45" customFormat="1">
      <c r="D868" s="475"/>
      <c r="E868" s="710"/>
      <c r="F868" s="474"/>
    </row>
    <row r="869" spans="4:6" s="45" customFormat="1">
      <c r="D869" s="475"/>
      <c r="E869" s="710"/>
      <c r="F869" s="474"/>
    </row>
    <row r="870" spans="4:6" s="45" customFormat="1">
      <c r="D870" s="475"/>
      <c r="E870" s="710"/>
      <c r="F870" s="474"/>
    </row>
    <row r="871" spans="4:6" s="45" customFormat="1">
      <c r="D871" s="475"/>
      <c r="E871" s="710"/>
      <c r="F871" s="474"/>
    </row>
    <row r="872" spans="4:6" s="45" customFormat="1">
      <c r="D872" s="475"/>
      <c r="E872" s="710"/>
      <c r="F872" s="474"/>
    </row>
    <row r="873" spans="4:6" s="45" customFormat="1">
      <c r="D873" s="475"/>
      <c r="E873" s="710"/>
      <c r="F873" s="474"/>
    </row>
    <row r="874" spans="4:6" s="45" customFormat="1">
      <c r="D874" s="475"/>
      <c r="E874" s="710"/>
      <c r="F874" s="474"/>
    </row>
    <row r="875" spans="4:6" s="45" customFormat="1">
      <c r="D875" s="475"/>
      <c r="E875" s="710"/>
      <c r="F875" s="474"/>
    </row>
    <row r="876" spans="4:6" s="45" customFormat="1">
      <c r="D876" s="475"/>
      <c r="E876" s="710"/>
      <c r="F876" s="474"/>
    </row>
    <row r="877" spans="4:6" s="45" customFormat="1">
      <c r="D877" s="475"/>
      <c r="E877" s="710"/>
      <c r="F877" s="474"/>
    </row>
    <row r="878" spans="4:6" s="45" customFormat="1">
      <c r="D878" s="475"/>
      <c r="E878" s="710"/>
      <c r="F878" s="474"/>
    </row>
    <row r="879" spans="4:6" s="45" customFormat="1">
      <c r="D879" s="475"/>
      <c r="E879" s="710"/>
      <c r="F879" s="474"/>
    </row>
    <row r="880" spans="4:6" s="45" customFormat="1">
      <c r="D880" s="475"/>
      <c r="E880" s="710"/>
      <c r="F880" s="474"/>
    </row>
    <row r="881" spans="4:6" s="45" customFormat="1">
      <c r="D881" s="475"/>
      <c r="E881" s="710"/>
      <c r="F881" s="474"/>
    </row>
    <row r="882" spans="4:6" s="45" customFormat="1">
      <c r="D882" s="475"/>
      <c r="E882" s="710"/>
      <c r="F882" s="474"/>
    </row>
    <row r="883" spans="4:6" s="45" customFormat="1">
      <c r="D883" s="475"/>
      <c r="E883" s="710"/>
      <c r="F883" s="474"/>
    </row>
    <row r="884" spans="4:6" s="45" customFormat="1">
      <c r="D884" s="475"/>
      <c r="E884" s="710"/>
      <c r="F884" s="474"/>
    </row>
    <row r="885" spans="4:6" s="45" customFormat="1">
      <c r="D885" s="475"/>
      <c r="E885" s="710"/>
      <c r="F885" s="474"/>
    </row>
    <row r="886" spans="4:6" s="45" customFormat="1">
      <c r="D886" s="475"/>
      <c r="E886" s="710"/>
      <c r="F886" s="474"/>
    </row>
  </sheetData>
  <mergeCells count="9">
    <mergeCell ref="A121:E121"/>
    <mergeCell ref="A177:E177"/>
    <mergeCell ref="A255:E255"/>
    <mergeCell ref="A1:C1"/>
    <mergeCell ref="A2:F2"/>
    <mergeCell ref="A3:F3"/>
    <mergeCell ref="B4:D4"/>
    <mergeCell ref="A5:F5"/>
    <mergeCell ref="A70:E70"/>
  </mergeCells>
  <pageMargins left="0.7" right="0.7" top="0.75" bottom="0.75" header="0.3" footer="0.3"/>
  <pageSetup paperSize="9" scale="59" orientation="portrait" r:id="rId1"/>
  <headerFooter>
    <oddFooter>&amp;CPage &amp;P of &amp;N</oddFooter>
  </headerFooter>
  <rowBreaks count="4" manualBreakCount="4">
    <brk id="70" max="5" man="1"/>
    <brk id="121" max="5" man="1"/>
    <brk id="177" max="5" man="1"/>
    <brk id="255"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8"/>
  <sheetViews>
    <sheetView view="pageBreakPreview" topLeftCell="A16" zoomScaleNormal="100" zoomScaleSheetLayoutView="100" workbookViewId="0">
      <selection activeCell="B28" sqref="B28"/>
    </sheetView>
  </sheetViews>
  <sheetFormatPr defaultRowHeight="10"/>
  <cols>
    <col min="1" max="1" width="8.6328125" style="475" customWidth="1"/>
    <col min="2" max="2" width="40.6328125" style="55" customWidth="1"/>
    <col min="3" max="3" width="6.6328125" style="56" customWidth="1"/>
    <col min="4" max="4" width="8.6328125" style="377" customWidth="1"/>
    <col min="5" max="6" width="12.6328125" style="787" customWidth="1"/>
    <col min="7" max="7" width="12.08984375" style="335" customWidth="1"/>
    <col min="8" max="253" width="8.90625" style="335"/>
    <col min="254" max="254" width="8.6328125" style="335" customWidth="1"/>
    <col min="255" max="255" width="56.453125" style="335" customWidth="1"/>
    <col min="256" max="256" width="6.6328125" style="335" customWidth="1"/>
    <col min="257" max="257" width="10.6328125" style="335" customWidth="1"/>
    <col min="258" max="259" width="0" style="335" hidden="1" customWidth="1"/>
    <col min="260" max="260" width="12.6328125" style="335" customWidth="1"/>
    <col min="261" max="261" width="12.08984375" style="335" customWidth="1"/>
    <col min="262" max="262" width="8.90625" style="335"/>
    <col min="263" max="263" width="12.08984375" style="335" customWidth="1"/>
    <col min="264" max="509" width="8.90625" style="335"/>
    <col min="510" max="510" width="8.6328125" style="335" customWidth="1"/>
    <col min="511" max="511" width="56.453125" style="335" customWidth="1"/>
    <col min="512" max="512" width="6.6328125" style="335" customWidth="1"/>
    <col min="513" max="513" width="10.6328125" style="335" customWidth="1"/>
    <col min="514" max="515" width="0" style="335" hidden="1" customWidth="1"/>
    <col min="516" max="516" width="12.6328125" style="335" customWidth="1"/>
    <col min="517" max="517" width="12.08984375" style="335" customWidth="1"/>
    <col min="518" max="518" width="8.90625" style="335"/>
    <col min="519" max="519" width="12.08984375" style="335" customWidth="1"/>
    <col min="520" max="765" width="8.90625" style="335"/>
    <col min="766" max="766" width="8.6328125" style="335" customWidth="1"/>
    <col min="767" max="767" width="56.453125" style="335" customWidth="1"/>
    <col min="768" max="768" width="6.6328125" style="335" customWidth="1"/>
    <col min="769" max="769" width="10.6328125" style="335" customWidth="1"/>
    <col min="770" max="771" width="0" style="335" hidden="1" customWidth="1"/>
    <col min="772" max="772" width="12.6328125" style="335" customWidth="1"/>
    <col min="773" max="773" width="12.08984375" style="335" customWidth="1"/>
    <col min="774" max="774" width="8.90625" style="335"/>
    <col min="775" max="775" width="12.08984375" style="335" customWidth="1"/>
    <col min="776" max="1021" width="8.90625" style="335"/>
    <col min="1022" max="1022" width="8.6328125" style="335" customWidth="1"/>
    <col min="1023" max="1023" width="56.453125" style="335" customWidth="1"/>
    <col min="1024" max="1024" width="6.6328125" style="335" customWidth="1"/>
    <col min="1025" max="1025" width="10.6328125" style="335" customWidth="1"/>
    <col min="1026" max="1027" width="0" style="335" hidden="1" customWidth="1"/>
    <col min="1028" max="1028" width="12.6328125" style="335" customWidth="1"/>
    <col min="1029" max="1029" width="12.08984375" style="335" customWidth="1"/>
    <col min="1030" max="1030" width="8.90625" style="335"/>
    <col min="1031" max="1031" width="12.08984375" style="335" customWidth="1"/>
    <col min="1032" max="1277" width="8.90625" style="335"/>
    <col min="1278" max="1278" width="8.6328125" style="335" customWidth="1"/>
    <col min="1279" max="1279" width="56.453125" style="335" customWidth="1"/>
    <col min="1280" max="1280" width="6.6328125" style="335" customWidth="1"/>
    <col min="1281" max="1281" width="10.6328125" style="335" customWidth="1"/>
    <col min="1282" max="1283" width="0" style="335" hidden="1" customWidth="1"/>
    <col min="1284" max="1284" width="12.6328125" style="335" customWidth="1"/>
    <col min="1285" max="1285" width="12.08984375" style="335" customWidth="1"/>
    <col min="1286" max="1286" width="8.90625" style="335"/>
    <col min="1287" max="1287" width="12.08984375" style="335" customWidth="1"/>
    <col min="1288" max="1533" width="8.90625" style="335"/>
    <col min="1534" max="1534" width="8.6328125" style="335" customWidth="1"/>
    <col min="1535" max="1535" width="56.453125" style="335" customWidth="1"/>
    <col min="1536" max="1536" width="6.6328125" style="335" customWidth="1"/>
    <col min="1537" max="1537" width="10.6328125" style="335" customWidth="1"/>
    <col min="1538" max="1539" width="0" style="335" hidden="1" customWidth="1"/>
    <col min="1540" max="1540" width="12.6328125" style="335" customWidth="1"/>
    <col min="1541" max="1541" width="12.08984375" style="335" customWidth="1"/>
    <col min="1542" max="1542" width="8.90625" style="335"/>
    <col min="1543" max="1543" width="12.08984375" style="335" customWidth="1"/>
    <col min="1544" max="1789" width="8.90625" style="335"/>
    <col min="1790" max="1790" width="8.6328125" style="335" customWidth="1"/>
    <col min="1791" max="1791" width="56.453125" style="335" customWidth="1"/>
    <col min="1792" max="1792" width="6.6328125" style="335" customWidth="1"/>
    <col min="1793" max="1793" width="10.6328125" style="335" customWidth="1"/>
    <col min="1794" max="1795" width="0" style="335" hidden="1" customWidth="1"/>
    <col min="1796" max="1796" width="12.6328125" style="335" customWidth="1"/>
    <col min="1797" max="1797" width="12.08984375" style="335" customWidth="1"/>
    <col min="1798" max="1798" width="8.90625" style="335"/>
    <col min="1799" max="1799" width="12.08984375" style="335" customWidth="1"/>
    <col min="1800" max="2045" width="8.90625" style="335"/>
    <col min="2046" max="2046" width="8.6328125" style="335" customWidth="1"/>
    <col min="2047" max="2047" width="56.453125" style="335" customWidth="1"/>
    <col min="2048" max="2048" width="6.6328125" style="335" customWidth="1"/>
    <col min="2049" max="2049" width="10.6328125" style="335" customWidth="1"/>
    <col min="2050" max="2051" width="0" style="335" hidden="1" customWidth="1"/>
    <col min="2052" max="2052" width="12.6328125" style="335" customWidth="1"/>
    <col min="2053" max="2053" width="12.08984375" style="335" customWidth="1"/>
    <col min="2054" max="2054" width="8.90625" style="335"/>
    <col min="2055" max="2055" width="12.08984375" style="335" customWidth="1"/>
    <col min="2056" max="2301" width="8.90625" style="335"/>
    <col min="2302" max="2302" width="8.6328125" style="335" customWidth="1"/>
    <col min="2303" max="2303" width="56.453125" style="335" customWidth="1"/>
    <col min="2304" max="2304" width="6.6328125" style="335" customWidth="1"/>
    <col min="2305" max="2305" width="10.6328125" style="335" customWidth="1"/>
    <col min="2306" max="2307" width="0" style="335" hidden="1" customWidth="1"/>
    <col min="2308" max="2308" width="12.6328125" style="335" customWidth="1"/>
    <col min="2309" max="2309" width="12.08984375" style="335" customWidth="1"/>
    <col min="2310" max="2310" width="8.90625" style="335"/>
    <col min="2311" max="2311" width="12.08984375" style="335" customWidth="1"/>
    <col min="2312" max="2557" width="8.90625" style="335"/>
    <col min="2558" max="2558" width="8.6328125" style="335" customWidth="1"/>
    <col min="2559" max="2559" width="56.453125" style="335" customWidth="1"/>
    <col min="2560" max="2560" width="6.6328125" style="335" customWidth="1"/>
    <col min="2561" max="2561" width="10.6328125" style="335" customWidth="1"/>
    <col min="2562" max="2563" width="0" style="335" hidden="1" customWidth="1"/>
    <col min="2564" max="2564" width="12.6328125" style="335" customWidth="1"/>
    <col min="2565" max="2565" width="12.08984375" style="335" customWidth="1"/>
    <col min="2566" max="2566" width="8.90625" style="335"/>
    <col min="2567" max="2567" width="12.08984375" style="335" customWidth="1"/>
    <col min="2568" max="2813" width="8.90625" style="335"/>
    <col min="2814" max="2814" width="8.6328125" style="335" customWidth="1"/>
    <col min="2815" max="2815" width="56.453125" style="335" customWidth="1"/>
    <col min="2816" max="2816" width="6.6328125" style="335" customWidth="1"/>
    <col min="2817" max="2817" width="10.6328125" style="335" customWidth="1"/>
    <col min="2818" max="2819" width="0" style="335" hidden="1" customWidth="1"/>
    <col min="2820" max="2820" width="12.6328125" style="335" customWidth="1"/>
    <col min="2821" max="2821" width="12.08984375" style="335" customWidth="1"/>
    <col min="2822" max="2822" width="8.90625" style="335"/>
    <col min="2823" max="2823" width="12.08984375" style="335" customWidth="1"/>
    <col min="2824" max="3069" width="8.90625" style="335"/>
    <col min="3070" max="3070" width="8.6328125" style="335" customWidth="1"/>
    <col min="3071" max="3071" width="56.453125" style="335" customWidth="1"/>
    <col min="3072" max="3072" width="6.6328125" style="335" customWidth="1"/>
    <col min="3073" max="3073" width="10.6328125" style="335" customWidth="1"/>
    <col min="3074" max="3075" width="0" style="335" hidden="1" customWidth="1"/>
    <col min="3076" max="3076" width="12.6328125" style="335" customWidth="1"/>
    <col min="3077" max="3077" width="12.08984375" style="335" customWidth="1"/>
    <col min="3078" max="3078" width="8.90625" style="335"/>
    <col min="3079" max="3079" width="12.08984375" style="335" customWidth="1"/>
    <col min="3080" max="3325" width="8.90625" style="335"/>
    <col min="3326" max="3326" width="8.6328125" style="335" customWidth="1"/>
    <col min="3327" max="3327" width="56.453125" style="335" customWidth="1"/>
    <col min="3328" max="3328" width="6.6328125" style="335" customWidth="1"/>
    <col min="3329" max="3329" width="10.6328125" style="335" customWidth="1"/>
    <col min="3330" max="3331" width="0" style="335" hidden="1" customWidth="1"/>
    <col min="3332" max="3332" width="12.6328125" style="335" customWidth="1"/>
    <col min="3333" max="3333" width="12.08984375" style="335" customWidth="1"/>
    <col min="3334" max="3334" width="8.90625" style="335"/>
    <col min="3335" max="3335" width="12.08984375" style="335" customWidth="1"/>
    <col min="3336" max="3581" width="8.90625" style="335"/>
    <col min="3582" max="3582" width="8.6328125" style="335" customWidth="1"/>
    <col min="3583" max="3583" width="56.453125" style="335" customWidth="1"/>
    <col min="3584" max="3584" width="6.6328125" style="335" customWidth="1"/>
    <col min="3585" max="3585" width="10.6328125" style="335" customWidth="1"/>
    <col min="3586" max="3587" width="0" style="335" hidden="1" customWidth="1"/>
    <col min="3588" max="3588" width="12.6328125" style="335" customWidth="1"/>
    <col min="3589" max="3589" width="12.08984375" style="335" customWidth="1"/>
    <col min="3590" max="3590" width="8.90625" style="335"/>
    <col min="3591" max="3591" width="12.08984375" style="335" customWidth="1"/>
    <col min="3592" max="3837" width="8.90625" style="335"/>
    <col min="3838" max="3838" width="8.6328125" style="335" customWidth="1"/>
    <col min="3839" max="3839" width="56.453125" style="335" customWidth="1"/>
    <col min="3840" max="3840" width="6.6328125" style="335" customWidth="1"/>
    <col min="3841" max="3841" width="10.6328125" style="335" customWidth="1"/>
    <col min="3842" max="3843" width="0" style="335" hidden="1" customWidth="1"/>
    <col min="3844" max="3844" width="12.6328125" style="335" customWidth="1"/>
    <col min="3845" max="3845" width="12.08984375" style="335" customWidth="1"/>
    <col min="3846" max="3846" width="8.90625" style="335"/>
    <col min="3847" max="3847" width="12.08984375" style="335" customWidth="1"/>
    <col min="3848" max="4093" width="8.90625" style="335"/>
    <col min="4094" max="4094" width="8.6328125" style="335" customWidth="1"/>
    <col min="4095" max="4095" width="56.453125" style="335" customWidth="1"/>
    <col min="4096" max="4096" width="6.6328125" style="335" customWidth="1"/>
    <col min="4097" max="4097" width="10.6328125" style="335" customWidth="1"/>
    <col min="4098" max="4099" width="0" style="335" hidden="1" customWidth="1"/>
    <col min="4100" max="4100" width="12.6328125" style="335" customWidth="1"/>
    <col min="4101" max="4101" width="12.08984375" style="335" customWidth="1"/>
    <col min="4102" max="4102" width="8.90625" style="335"/>
    <col min="4103" max="4103" width="12.08984375" style="335" customWidth="1"/>
    <col min="4104" max="4349" width="8.90625" style="335"/>
    <col min="4350" max="4350" width="8.6328125" style="335" customWidth="1"/>
    <col min="4351" max="4351" width="56.453125" style="335" customWidth="1"/>
    <col min="4352" max="4352" width="6.6328125" style="335" customWidth="1"/>
    <col min="4353" max="4353" width="10.6328125" style="335" customWidth="1"/>
    <col min="4354" max="4355" width="0" style="335" hidden="1" customWidth="1"/>
    <col min="4356" max="4356" width="12.6328125" style="335" customWidth="1"/>
    <col min="4357" max="4357" width="12.08984375" style="335" customWidth="1"/>
    <col min="4358" max="4358" width="8.90625" style="335"/>
    <col min="4359" max="4359" width="12.08984375" style="335" customWidth="1"/>
    <col min="4360" max="4605" width="8.90625" style="335"/>
    <col min="4606" max="4606" width="8.6328125" style="335" customWidth="1"/>
    <col min="4607" max="4607" width="56.453125" style="335" customWidth="1"/>
    <col min="4608" max="4608" width="6.6328125" style="335" customWidth="1"/>
    <col min="4609" max="4609" width="10.6328125" style="335" customWidth="1"/>
    <col min="4610" max="4611" width="0" style="335" hidden="1" customWidth="1"/>
    <col min="4612" max="4612" width="12.6328125" style="335" customWidth="1"/>
    <col min="4613" max="4613" width="12.08984375" style="335" customWidth="1"/>
    <col min="4614" max="4614" width="8.90625" style="335"/>
    <col min="4615" max="4615" width="12.08984375" style="335" customWidth="1"/>
    <col min="4616" max="4861" width="8.90625" style="335"/>
    <col min="4862" max="4862" width="8.6328125" style="335" customWidth="1"/>
    <col min="4863" max="4863" width="56.453125" style="335" customWidth="1"/>
    <col min="4864" max="4864" width="6.6328125" style="335" customWidth="1"/>
    <col min="4865" max="4865" width="10.6328125" style="335" customWidth="1"/>
    <col min="4866" max="4867" width="0" style="335" hidden="1" customWidth="1"/>
    <col min="4868" max="4868" width="12.6328125" style="335" customWidth="1"/>
    <col min="4869" max="4869" width="12.08984375" style="335" customWidth="1"/>
    <col min="4870" max="4870" width="8.90625" style="335"/>
    <col min="4871" max="4871" width="12.08984375" style="335" customWidth="1"/>
    <col min="4872" max="5117" width="8.90625" style="335"/>
    <col min="5118" max="5118" width="8.6328125" style="335" customWidth="1"/>
    <col min="5119" max="5119" width="56.453125" style="335" customWidth="1"/>
    <col min="5120" max="5120" width="6.6328125" style="335" customWidth="1"/>
    <col min="5121" max="5121" width="10.6328125" style="335" customWidth="1"/>
    <col min="5122" max="5123" width="0" style="335" hidden="1" customWidth="1"/>
    <col min="5124" max="5124" width="12.6328125" style="335" customWidth="1"/>
    <col min="5125" max="5125" width="12.08984375" style="335" customWidth="1"/>
    <col min="5126" max="5126" width="8.90625" style="335"/>
    <col min="5127" max="5127" width="12.08984375" style="335" customWidth="1"/>
    <col min="5128" max="5373" width="8.90625" style="335"/>
    <col min="5374" max="5374" width="8.6328125" style="335" customWidth="1"/>
    <col min="5375" max="5375" width="56.453125" style="335" customWidth="1"/>
    <col min="5376" max="5376" width="6.6328125" style="335" customWidth="1"/>
    <col min="5377" max="5377" width="10.6328125" style="335" customWidth="1"/>
    <col min="5378" max="5379" width="0" style="335" hidden="1" customWidth="1"/>
    <col min="5380" max="5380" width="12.6328125" style="335" customWidth="1"/>
    <col min="5381" max="5381" width="12.08984375" style="335" customWidth="1"/>
    <col min="5382" max="5382" width="8.90625" style="335"/>
    <col min="5383" max="5383" width="12.08984375" style="335" customWidth="1"/>
    <col min="5384" max="5629" width="8.90625" style="335"/>
    <col min="5630" max="5630" width="8.6328125" style="335" customWidth="1"/>
    <col min="5631" max="5631" width="56.453125" style="335" customWidth="1"/>
    <col min="5632" max="5632" width="6.6328125" style="335" customWidth="1"/>
    <col min="5633" max="5633" width="10.6328125" style="335" customWidth="1"/>
    <col min="5634" max="5635" width="0" style="335" hidden="1" customWidth="1"/>
    <col min="5636" max="5636" width="12.6328125" style="335" customWidth="1"/>
    <col min="5637" max="5637" width="12.08984375" style="335" customWidth="1"/>
    <col min="5638" max="5638" width="8.90625" style="335"/>
    <col min="5639" max="5639" width="12.08984375" style="335" customWidth="1"/>
    <col min="5640" max="5885" width="8.90625" style="335"/>
    <col min="5886" max="5886" width="8.6328125" style="335" customWidth="1"/>
    <col min="5887" max="5887" width="56.453125" style="335" customWidth="1"/>
    <col min="5888" max="5888" width="6.6328125" style="335" customWidth="1"/>
    <col min="5889" max="5889" width="10.6328125" style="335" customWidth="1"/>
    <col min="5890" max="5891" width="0" style="335" hidden="1" customWidth="1"/>
    <col min="5892" max="5892" width="12.6328125" style="335" customWidth="1"/>
    <col min="5893" max="5893" width="12.08984375" style="335" customWidth="1"/>
    <col min="5894" max="5894" width="8.90625" style="335"/>
    <col min="5895" max="5895" width="12.08984375" style="335" customWidth="1"/>
    <col min="5896" max="6141" width="8.90625" style="335"/>
    <col min="6142" max="6142" width="8.6328125" style="335" customWidth="1"/>
    <col min="6143" max="6143" width="56.453125" style="335" customWidth="1"/>
    <col min="6144" max="6144" width="6.6328125" style="335" customWidth="1"/>
    <col min="6145" max="6145" width="10.6328125" style="335" customWidth="1"/>
    <col min="6146" max="6147" width="0" style="335" hidden="1" customWidth="1"/>
    <col min="6148" max="6148" width="12.6328125" style="335" customWidth="1"/>
    <col min="6149" max="6149" width="12.08984375" style="335" customWidth="1"/>
    <col min="6150" max="6150" width="8.90625" style="335"/>
    <col min="6151" max="6151" width="12.08984375" style="335" customWidth="1"/>
    <col min="6152" max="6397" width="8.90625" style="335"/>
    <col min="6398" max="6398" width="8.6328125" style="335" customWidth="1"/>
    <col min="6399" max="6399" width="56.453125" style="335" customWidth="1"/>
    <col min="6400" max="6400" width="6.6328125" style="335" customWidth="1"/>
    <col min="6401" max="6401" width="10.6328125" style="335" customWidth="1"/>
    <col min="6402" max="6403" width="0" style="335" hidden="1" customWidth="1"/>
    <col min="6404" max="6404" width="12.6328125" style="335" customWidth="1"/>
    <col min="6405" max="6405" width="12.08984375" style="335" customWidth="1"/>
    <col min="6406" max="6406" width="8.90625" style="335"/>
    <col min="6407" max="6407" width="12.08984375" style="335" customWidth="1"/>
    <col min="6408" max="6653" width="8.90625" style="335"/>
    <col min="6654" max="6654" width="8.6328125" style="335" customWidth="1"/>
    <col min="6655" max="6655" width="56.453125" style="335" customWidth="1"/>
    <col min="6656" max="6656" width="6.6328125" style="335" customWidth="1"/>
    <col min="6657" max="6657" width="10.6328125" style="335" customWidth="1"/>
    <col min="6658" max="6659" width="0" style="335" hidden="1" customWidth="1"/>
    <col min="6660" max="6660" width="12.6328125" style="335" customWidth="1"/>
    <col min="6661" max="6661" width="12.08984375" style="335" customWidth="1"/>
    <col min="6662" max="6662" width="8.90625" style="335"/>
    <col min="6663" max="6663" width="12.08984375" style="335" customWidth="1"/>
    <col min="6664" max="6909" width="8.90625" style="335"/>
    <col min="6910" max="6910" width="8.6328125" style="335" customWidth="1"/>
    <col min="6911" max="6911" width="56.453125" style="335" customWidth="1"/>
    <col min="6912" max="6912" width="6.6328125" style="335" customWidth="1"/>
    <col min="6913" max="6913" width="10.6328125" style="335" customWidth="1"/>
    <col min="6914" max="6915" width="0" style="335" hidden="1" customWidth="1"/>
    <col min="6916" max="6916" width="12.6328125" style="335" customWidth="1"/>
    <col min="6917" max="6917" width="12.08984375" style="335" customWidth="1"/>
    <col min="6918" max="6918" width="8.90625" style="335"/>
    <col min="6919" max="6919" width="12.08984375" style="335" customWidth="1"/>
    <col min="6920" max="7165" width="8.90625" style="335"/>
    <col min="7166" max="7166" width="8.6328125" style="335" customWidth="1"/>
    <col min="7167" max="7167" width="56.453125" style="335" customWidth="1"/>
    <col min="7168" max="7168" width="6.6328125" style="335" customWidth="1"/>
    <col min="7169" max="7169" width="10.6328125" style="335" customWidth="1"/>
    <col min="7170" max="7171" width="0" style="335" hidden="1" customWidth="1"/>
    <col min="7172" max="7172" width="12.6328125" style="335" customWidth="1"/>
    <col min="7173" max="7173" width="12.08984375" style="335" customWidth="1"/>
    <col min="7174" max="7174" width="8.90625" style="335"/>
    <col min="7175" max="7175" width="12.08984375" style="335" customWidth="1"/>
    <col min="7176" max="7421" width="8.90625" style="335"/>
    <col min="7422" max="7422" width="8.6328125" style="335" customWidth="1"/>
    <col min="7423" max="7423" width="56.453125" style="335" customWidth="1"/>
    <col min="7424" max="7424" width="6.6328125" style="335" customWidth="1"/>
    <col min="7425" max="7425" width="10.6328125" style="335" customWidth="1"/>
    <col min="7426" max="7427" width="0" style="335" hidden="1" customWidth="1"/>
    <col min="7428" max="7428" width="12.6328125" style="335" customWidth="1"/>
    <col min="7429" max="7429" width="12.08984375" style="335" customWidth="1"/>
    <col min="7430" max="7430" width="8.90625" style="335"/>
    <col min="7431" max="7431" width="12.08984375" style="335" customWidth="1"/>
    <col min="7432" max="7677" width="8.90625" style="335"/>
    <col min="7678" max="7678" width="8.6328125" style="335" customWidth="1"/>
    <col min="7679" max="7679" width="56.453125" style="335" customWidth="1"/>
    <col min="7680" max="7680" width="6.6328125" style="335" customWidth="1"/>
    <col min="7681" max="7681" width="10.6328125" style="335" customWidth="1"/>
    <col min="7682" max="7683" width="0" style="335" hidden="1" customWidth="1"/>
    <col min="7684" max="7684" width="12.6328125" style="335" customWidth="1"/>
    <col min="7685" max="7685" width="12.08984375" style="335" customWidth="1"/>
    <col min="7686" max="7686" width="8.90625" style="335"/>
    <col min="7687" max="7687" width="12.08984375" style="335" customWidth="1"/>
    <col min="7688" max="7933" width="8.90625" style="335"/>
    <col min="7934" max="7934" width="8.6328125" style="335" customWidth="1"/>
    <col min="7935" max="7935" width="56.453125" style="335" customWidth="1"/>
    <col min="7936" max="7936" width="6.6328125" style="335" customWidth="1"/>
    <col min="7937" max="7937" width="10.6328125" style="335" customWidth="1"/>
    <col min="7938" max="7939" width="0" style="335" hidden="1" customWidth="1"/>
    <col min="7940" max="7940" width="12.6328125" style="335" customWidth="1"/>
    <col min="7941" max="7941" width="12.08984375" style="335" customWidth="1"/>
    <col min="7942" max="7942" width="8.90625" style="335"/>
    <col min="7943" max="7943" width="12.08984375" style="335" customWidth="1"/>
    <col min="7944" max="8189" width="8.90625" style="335"/>
    <col min="8190" max="8190" width="8.6328125" style="335" customWidth="1"/>
    <col min="8191" max="8191" width="56.453125" style="335" customWidth="1"/>
    <col min="8192" max="8192" width="6.6328125" style="335" customWidth="1"/>
    <col min="8193" max="8193" width="10.6328125" style="335" customWidth="1"/>
    <col min="8194" max="8195" width="0" style="335" hidden="1" customWidth="1"/>
    <col min="8196" max="8196" width="12.6328125" style="335" customWidth="1"/>
    <col min="8197" max="8197" width="12.08984375" style="335" customWidth="1"/>
    <col min="8198" max="8198" width="8.90625" style="335"/>
    <col min="8199" max="8199" width="12.08984375" style="335" customWidth="1"/>
    <col min="8200" max="8445" width="8.90625" style="335"/>
    <col min="8446" max="8446" width="8.6328125" style="335" customWidth="1"/>
    <col min="8447" max="8447" width="56.453125" style="335" customWidth="1"/>
    <col min="8448" max="8448" width="6.6328125" style="335" customWidth="1"/>
    <col min="8449" max="8449" width="10.6328125" style="335" customWidth="1"/>
    <col min="8450" max="8451" width="0" style="335" hidden="1" customWidth="1"/>
    <col min="8452" max="8452" width="12.6328125" style="335" customWidth="1"/>
    <col min="8453" max="8453" width="12.08984375" style="335" customWidth="1"/>
    <col min="8454" max="8454" width="8.90625" style="335"/>
    <col min="8455" max="8455" width="12.08984375" style="335" customWidth="1"/>
    <col min="8456" max="8701" width="8.90625" style="335"/>
    <col min="8702" max="8702" width="8.6328125" style="335" customWidth="1"/>
    <col min="8703" max="8703" width="56.453125" style="335" customWidth="1"/>
    <col min="8704" max="8704" width="6.6328125" style="335" customWidth="1"/>
    <col min="8705" max="8705" width="10.6328125" style="335" customWidth="1"/>
    <col min="8706" max="8707" width="0" style="335" hidden="1" customWidth="1"/>
    <col min="8708" max="8708" width="12.6328125" style="335" customWidth="1"/>
    <col min="8709" max="8709" width="12.08984375" style="335" customWidth="1"/>
    <col min="8710" max="8710" width="8.90625" style="335"/>
    <col min="8711" max="8711" width="12.08984375" style="335" customWidth="1"/>
    <col min="8712" max="8957" width="8.90625" style="335"/>
    <col min="8958" max="8958" width="8.6328125" style="335" customWidth="1"/>
    <col min="8959" max="8959" width="56.453125" style="335" customWidth="1"/>
    <col min="8960" max="8960" width="6.6328125" style="335" customWidth="1"/>
    <col min="8961" max="8961" width="10.6328125" style="335" customWidth="1"/>
    <col min="8962" max="8963" width="0" style="335" hidden="1" customWidth="1"/>
    <col min="8964" max="8964" width="12.6328125" style="335" customWidth="1"/>
    <col min="8965" max="8965" width="12.08984375" style="335" customWidth="1"/>
    <col min="8966" max="8966" width="8.90625" style="335"/>
    <col min="8967" max="8967" width="12.08984375" style="335" customWidth="1"/>
    <col min="8968" max="9213" width="8.90625" style="335"/>
    <col min="9214" max="9214" width="8.6328125" style="335" customWidth="1"/>
    <col min="9215" max="9215" width="56.453125" style="335" customWidth="1"/>
    <col min="9216" max="9216" width="6.6328125" style="335" customWidth="1"/>
    <col min="9217" max="9217" width="10.6328125" style="335" customWidth="1"/>
    <col min="9218" max="9219" width="0" style="335" hidden="1" customWidth="1"/>
    <col min="9220" max="9220" width="12.6328125" style="335" customWidth="1"/>
    <col min="9221" max="9221" width="12.08984375" style="335" customWidth="1"/>
    <col min="9222" max="9222" width="8.90625" style="335"/>
    <col min="9223" max="9223" width="12.08984375" style="335" customWidth="1"/>
    <col min="9224" max="9469" width="8.90625" style="335"/>
    <col min="9470" max="9470" width="8.6328125" style="335" customWidth="1"/>
    <col min="9471" max="9471" width="56.453125" style="335" customWidth="1"/>
    <col min="9472" max="9472" width="6.6328125" style="335" customWidth="1"/>
    <col min="9473" max="9473" width="10.6328125" style="335" customWidth="1"/>
    <col min="9474" max="9475" width="0" style="335" hidden="1" customWidth="1"/>
    <col min="9476" max="9476" width="12.6328125" style="335" customWidth="1"/>
    <col min="9477" max="9477" width="12.08984375" style="335" customWidth="1"/>
    <col min="9478" max="9478" width="8.90625" style="335"/>
    <col min="9479" max="9479" width="12.08984375" style="335" customWidth="1"/>
    <col min="9480" max="9725" width="8.90625" style="335"/>
    <col min="9726" max="9726" width="8.6328125" style="335" customWidth="1"/>
    <col min="9727" max="9727" width="56.453125" style="335" customWidth="1"/>
    <col min="9728" max="9728" width="6.6328125" style="335" customWidth="1"/>
    <col min="9729" max="9729" width="10.6328125" style="335" customWidth="1"/>
    <col min="9730" max="9731" width="0" style="335" hidden="1" customWidth="1"/>
    <col min="9732" max="9732" width="12.6328125" style="335" customWidth="1"/>
    <col min="9733" max="9733" width="12.08984375" style="335" customWidth="1"/>
    <col min="9734" max="9734" width="8.90625" style="335"/>
    <col min="9735" max="9735" width="12.08984375" style="335" customWidth="1"/>
    <col min="9736" max="9981" width="8.90625" style="335"/>
    <col min="9982" max="9982" width="8.6328125" style="335" customWidth="1"/>
    <col min="9983" max="9983" width="56.453125" style="335" customWidth="1"/>
    <col min="9984" max="9984" width="6.6328125" style="335" customWidth="1"/>
    <col min="9985" max="9985" width="10.6328125" style="335" customWidth="1"/>
    <col min="9986" max="9987" width="0" style="335" hidden="1" customWidth="1"/>
    <col min="9988" max="9988" width="12.6328125" style="335" customWidth="1"/>
    <col min="9989" max="9989" width="12.08984375" style="335" customWidth="1"/>
    <col min="9990" max="9990" width="8.90625" style="335"/>
    <col min="9991" max="9991" width="12.08984375" style="335" customWidth="1"/>
    <col min="9992" max="10237" width="8.90625" style="335"/>
    <col min="10238" max="10238" width="8.6328125" style="335" customWidth="1"/>
    <col min="10239" max="10239" width="56.453125" style="335" customWidth="1"/>
    <col min="10240" max="10240" width="6.6328125" style="335" customWidth="1"/>
    <col min="10241" max="10241" width="10.6328125" style="335" customWidth="1"/>
    <col min="10242" max="10243" width="0" style="335" hidden="1" customWidth="1"/>
    <col min="10244" max="10244" width="12.6328125" style="335" customWidth="1"/>
    <col min="10245" max="10245" width="12.08984375" style="335" customWidth="1"/>
    <col min="10246" max="10246" width="8.90625" style="335"/>
    <col min="10247" max="10247" width="12.08984375" style="335" customWidth="1"/>
    <col min="10248" max="10493" width="8.90625" style="335"/>
    <col min="10494" max="10494" width="8.6328125" style="335" customWidth="1"/>
    <col min="10495" max="10495" width="56.453125" style="335" customWidth="1"/>
    <col min="10496" max="10496" width="6.6328125" style="335" customWidth="1"/>
    <col min="10497" max="10497" width="10.6328125" style="335" customWidth="1"/>
    <col min="10498" max="10499" width="0" style="335" hidden="1" customWidth="1"/>
    <col min="10500" max="10500" width="12.6328125" style="335" customWidth="1"/>
    <col min="10501" max="10501" width="12.08984375" style="335" customWidth="1"/>
    <col min="10502" max="10502" width="8.90625" style="335"/>
    <col min="10503" max="10503" width="12.08984375" style="335" customWidth="1"/>
    <col min="10504" max="10749" width="8.90625" style="335"/>
    <col min="10750" max="10750" width="8.6328125" style="335" customWidth="1"/>
    <col min="10751" max="10751" width="56.453125" style="335" customWidth="1"/>
    <col min="10752" max="10752" width="6.6328125" style="335" customWidth="1"/>
    <col min="10753" max="10753" width="10.6328125" style="335" customWidth="1"/>
    <col min="10754" max="10755" width="0" style="335" hidden="1" customWidth="1"/>
    <col min="10756" max="10756" width="12.6328125" style="335" customWidth="1"/>
    <col min="10757" max="10757" width="12.08984375" style="335" customWidth="1"/>
    <col min="10758" max="10758" width="8.90625" style="335"/>
    <col min="10759" max="10759" width="12.08984375" style="335" customWidth="1"/>
    <col min="10760" max="11005" width="8.90625" style="335"/>
    <col min="11006" max="11006" width="8.6328125" style="335" customWidth="1"/>
    <col min="11007" max="11007" width="56.453125" style="335" customWidth="1"/>
    <col min="11008" max="11008" width="6.6328125" style="335" customWidth="1"/>
    <col min="11009" max="11009" width="10.6328125" style="335" customWidth="1"/>
    <col min="11010" max="11011" width="0" style="335" hidden="1" customWidth="1"/>
    <col min="11012" max="11012" width="12.6328125" style="335" customWidth="1"/>
    <col min="11013" max="11013" width="12.08984375" style="335" customWidth="1"/>
    <col min="11014" max="11014" width="8.90625" style="335"/>
    <col min="11015" max="11015" width="12.08984375" style="335" customWidth="1"/>
    <col min="11016" max="11261" width="8.90625" style="335"/>
    <col min="11262" max="11262" width="8.6328125" style="335" customWidth="1"/>
    <col min="11263" max="11263" width="56.453125" style="335" customWidth="1"/>
    <col min="11264" max="11264" width="6.6328125" style="335" customWidth="1"/>
    <col min="11265" max="11265" width="10.6328125" style="335" customWidth="1"/>
    <col min="11266" max="11267" width="0" style="335" hidden="1" customWidth="1"/>
    <col min="11268" max="11268" width="12.6328125" style="335" customWidth="1"/>
    <col min="11269" max="11269" width="12.08984375" style="335" customWidth="1"/>
    <col min="11270" max="11270" width="8.90625" style="335"/>
    <col min="11271" max="11271" width="12.08984375" style="335" customWidth="1"/>
    <col min="11272" max="11517" width="8.90625" style="335"/>
    <col min="11518" max="11518" width="8.6328125" style="335" customWidth="1"/>
    <col min="11519" max="11519" width="56.453125" style="335" customWidth="1"/>
    <col min="11520" max="11520" width="6.6328125" style="335" customWidth="1"/>
    <col min="11521" max="11521" width="10.6328125" style="335" customWidth="1"/>
    <col min="11522" max="11523" width="0" style="335" hidden="1" customWidth="1"/>
    <col min="11524" max="11524" width="12.6328125" style="335" customWidth="1"/>
    <col min="11525" max="11525" width="12.08984375" style="335" customWidth="1"/>
    <col min="11526" max="11526" width="8.90625" style="335"/>
    <col min="11527" max="11527" width="12.08984375" style="335" customWidth="1"/>
    <col min="11528" max="11773" width="8.90625" style="335"/>
    <col min="11774" max="11774" width="8.6328125" style="335" customWidth="1"/>
    <col min="11775" max="11775" width="56.453125" style="335" customWidth="1"/>
    <col min="11776" max="11776" width="6.6328125" style="335" customWidth="1"/>
    <col min="11777" max="11777" width="10.6328125" style="335" customWidth="1"/>
    <col min="11778" max="11779" width="0" style="335" hidden="1" customWidth="1"/>
    <col min="11780" max="11780" width="12.6328125" style="335" customWidth="1"/>
    <col min="11781" max="11781" width="12.08984375" style="335" customWidth="1"/>
    <col min="11782" max="11782" width="8.90625" style="335"/>
    <col min="11783" max="11783" width="12.08984375" style="335" customWidth="1"/>
    <col min="11784" max="12029" width="8.90625" style="335"/>
    <col min="12030" max="12030" width="8.6328125" style="335" customWidth="1"/>
    <col min="12031" max="12031" width="56.453125" style="335" customWidth="1"/>
    <col min="12032" max="12032" width="6.6328125" style="335" customWidth="1"/>
    <col min="12033" max="12033" width="10.6328125" style="335" customWidth="1"/>
    <col min="12034" max="12035" width="0" style="335" hidden="1" customWidth="1"/>
    <col min="12036" max="12036" width="12.6328125" style="335" customWidth="1"/>
    <col min="12037" max="12037" width="12.08984375" style="335" customWidth="1"/>
    <col min="12038" max="12038" width="8.90625" style="335"/>
    <col min="12039" max="12039" width="12.08984375" style="335" customWidth="1"/>
    <col min="12040" max="12285" width="8.90625" style="335"/>
    <col min="12286" max="12286" width="8.6328125" style="335" customWidth="1"/>
    <col min="12287" max="12287" width="56.453125" style="335" customWidth="1"/>
    <col min="12288" max="12288" width="6.6328125" style="335" customWidth="1"/>
    <col min="12289" max="12289" width="10.6328125" style="335" customWidth="1"/>
    <col min="12290" max="12291" width="0" style="335" hidden="1" customWidth="1"/>
    <col min="12292" max="12292" width="12.6328125" style="335" customWidth="1"/>
    <col min="12293" max="12293" width="12.08984375" style="335" customWidth="1"/>
    <col min="12294" max="12294" width="8.90625" style="335"/>
    <col min="12295" max="12295" width="12.08984375" style="335" customWidth="1"/>
    <col min="12296" max="12541" width="8.90625" style="335"/>
    <col min="12542" max="12542" width="8.6328125" style="335" customWidth="1"/>
    <col min="12543" max="12543" width="56.453125" style="335" customWidth="1"/>
    <col min="12544" max="12544" width="6.6328125" style="335" customWidth="1"/>
    <col min="12545" max="12545" width="10.6328125" style="335" customWidth="1"/>
    <col min="12546" max="12547" width="0" style="335" hidden="1" customWidth="1"/>
    <col min="12548" max="12548" width="12.6328125" style="335" customWidth="1"/>
    <col min="12549" max="12549" width="12.08984375" style="335" customWidth="1"/>
    <col min="12550" max="12550" width="8.90625" style="335"/>
    <col min="12551" max="12551" width="12.08984375" style="335" customWidth="1"/>
    <col min="12552" max="12797" width="8.90625" style="335"/>
    <col min="12798" max="12798" width="8.6328125" style="335" customWidth="1"/>
    <col min="12799" max="12799" width="56.453125" style="335" customWidth="1"/>
    <col min="12800" max="12800" width="6.6328125" style="335" customWidth="1"/>
    <col min="12801" max="12801" width="10.6328125" style="335" customWidth="1"/>
    <col min="12802" max="12803" width="0" style="335" hidden="1" customWidth="1"/>
    <col min="12804" max="12804" width="12.6328125" style="335" customWidth="1"/>
    <col min="12805" max="12805" width="12.08984375" style="335" customWidth="1"/>
    <col min="12806" max="12806" width="8.90625" style="335"/>
    <col min="12807" max="12807" width="12.08984375" style="335" customWidth="1"/>
    <col min="12808" max="13053" width="8.90625" style="335"/>
    <col min="13054" max="13054" width="8.6328125" style="335" customWidth="1"/>
    <col min="13055" max="13055" width="56.453125" style="335" customWidth="1"/>
    <col min="13056" max="13056" width="6.6328125" style="335" customWidth="1"/>
    <col min="13057" max="13057" width="10.6328125" style="335" customWidth="1"/>
    <col min="13058" max="13059" width="0" style="335" hidden="1" customWidth="1"/>
    <col min="13060" max="13060" width="12.6328125" style="335" customWidth="1"/>
    <col min="13061" max="13061" width="12.08984375" style="335" customWidth="1"/>
    <col min="13062" max="13062" width="8.90625" style="335"/>
    <col min="13063" max="13063" width="12.08984375" style="335" customWidth="1"/>
    <col min="13064" max="13309" width="8.90625" style="335"/>
    <col min="13310" max="13310" width="8.6328125" style="335" customWidth="1"/>
    <col min="13311" max="13311" width="56.453125" style="335" customWidth="1"/>
    <col min="13312" max="13312" width="6.6328125" style="335" customWidth="1"/>
    <col min="13313" max="13313" width="10.6328125" style="335" customWidth="1"/>
    <col min="13314" max="13315" width="0" style="335" hidden="1" customWidth="1"/>
    <col min="13316" max="13316" width="12.6328125" style="335" customWidth="1"/>
    <col min="13317" max="13317" width="12.08984375" style="335" customWidth="1"/>
    <col min="13318" max="13318" width="8.90625" style="335"/>
    <col min="13319" max="13319" width="12.08984375" style="335" customWidth="1"/>
    <col min="13320" max="13565" width="8.90625" style="335"/>
    <col min="13566" max="13566" width="8.6328125" style="335" customWidth="1"/>
    <col min="13567" max="13567" width="56.453125" style="335" customWidth="1"/>
    <col min="13568" max="13568" width="6.6328125" style="335" customWidth="1"/>
    <col min="13569" max="13569" width="10.6328125" style="335" customWidth="1"/>
    <col min="13570" max="13571" width="0" style="335" hidden="1" customWidth="1"/>
    <col min="13572" max="13572" width="12.6328125" style="335" customWidth="1"/>
    <col min="13573" max="13573" width="12.08984375" style="335" customWidth="1"/>
    <col min="13574" max="13574" width="8.90625" style="335"/>
    <col min="13575" max="13575" width="12.08984375" style="335" customWidth="1"/>
    <col min="13576" max="13821" width="8.90625" style="335"/>
    <col min="13822" max="13822" width="8.6328125" style="335" customWidth="1"/>
    <col min="13823" max="13823" width="56.453125" style="335" customWidth="1"/>
    <col min="13824" max="13824" width="6.6328125" style="335" customWidth="1"/>
    <col min="13825" max="13825" width="10.6328125" style="335" customWidth="1"/>
    <col min="13826" max="13827" width="0" style="335" hidden="1" customWidth="1"/>
    <col min="13828" max="13828" width="12.6328125" style="335" customWidth="1"/>
    <col min="13829" max="13829" width="12.08984375" style="335" customWidth="1"/>
    <col min="13830" max="13830" width="8.90625" style="335"/>
    <col min="13831" max="13831" width="12.08984375" style="335" customWidth="1"/>
    <col min="13832" max="14077" width="8.90625" style="335"/>
    <col min="14078" max="14078" width="8.6328125" style="335" customWidth="1"/>
    <col min="14079" max="14079" width="56.453125" style="335" customWidth="1"/>
    <col min="14080" max="14080" width="6.6328125" style="335" customWidth="1"/>
    <col min="14081" max="14081" width="10.6328125" style="335" customWidth="1"/>
    <col min="14082" max="14083" width="0" style="335" hidden="1" customWidth="1"/>
    <col min="14084" max="14084" width="12.6328125" style="335" customWidth="1"/>
    <col min="14085" max="14085" width="12.08984375" style="335" customWidth="1"/>
    <col min="14086" max="14086" width="8.90625" style="335"/>
    <col min="14087" max="14087" width="12.08984375" style="335" customWidth="1"/>
    <col min="14088" max="14333" width="8.90625" style="335"/>
    <col min="14334" max="14334" width="8.6328125" style="335" customWidth="1"/>
    <col min="14335" max="14335" width="56.453125" style="335" customWidth="1"/>
    <col min="14336" max="14336" width="6.6328125" style="335" customWidth="1"/>
    <col min="14337" max="14337" width="10.6328125" style="335" customWidth="1"/>
    <col min="14338" max="14339" width="0" style="335" hidden="1" customWidth="1"/>
    <col min="14340" max="14340" width="12.6328125" style="335" customWidth="1"/>
    <col min="14341" max="14341" width="12.08984375" style="335" customWidth="1"/>
    <col min="14342" max="14342" width="8.90625" style="335"/>
    <col min="14343" max="14343" width="12.08984375" style="335" customWidth="1"/>
    <col min="14344" max="14589" width="8.90625" style="335"/>
    <col min="14590" max="14590" width="8.6328125" style="335" customWidth="1"/>
    <col min="14591" max="14591" width="56.453125" style="335" customWidth="1"/>
    <col min="14592" max="14592" width="6.6328125" style="335" customWidth="1"/>
    <col min="14593" max="14593" width="10.6328125" style="335" customWidth="1"/>
    <col min="14594" max="14595" width="0" style="335" hidden="1" customWidth="1"/>
    <col min="14596" max="14596" width="12.6328125" style="335" customWidth="1"/>
    <col min="14597" max="14597" width="12.08984375" style="335" customWidth="1"/>
    <col min="14598" max="14598" width="8.90625" style="335"/>
    <col min="14599" max="14599" width="12.08984375" style="335" customWidth="1"/>
    <col min="14600" max="14845" width="8.90625" style="335"/>
    <col min="14846" max="14846" width="8.6328125" style="335" customWidth="1"/>
    <col min="14847" max="14847" width="56.453125" style="335" customWidth="1"/>
    <col min="14848" max="14848" width="6.6328125" style="335" customWidth="1"/>
    <col min="14849" max="14849" width="10.6328125" style="335" customWidth="1"/>
    <col min="14850" max="14851" width="0" style="335" hidden="1" customWidth="1"/>
    <col min="14852" max="14852" width="12.6328125" style="335" customWidth="1"/>
    <col min="14853" max="14853" width="12.08984375" style="335" customWidth="1"/>
    <col min="14854" max="14854" width="8.90625" style="335"/>
    <col min="14855" max="14855" width="12.08984375" style="335" customWidth="1"/>
    <col min="14856" max="15101" width="8.90625" style="335"/>
    <col min="15102" max="15102" width="8.6328125" style="335" customWidth="1"/>
    <col min="15103" max="15103" width="56.453125" style="335" customWidth="1"/>
    <col min="15104" max="15104" width="6.6328125" style="335" customWidth="1"/>
    <col min="15105" max="15105" width="10.6328125" style="335" customWidth="1"/>
    <col min="15106" max="15107" width="0" style="335" hidden="1" customWidth="1"/>
    <col min="15108" max="15108" width="12.6328125" style="335" customWidth="1"/>
    <col min="15109" max="15109" width="12.08984375" style="335" customWidth="1"/>
    <col min="15110" max="15110" width="8.90625" style="335"/>
    <col min="15111" max="15111" width="12.08984375" style="335" customWidth="1"/>
    <col min="15112" max="15357" width="8.90625" style="335"/>
    <col min="15358" max="15358" width="8.6328125" style="335" customWidth="1"/>
    <col min="15359" max="15359" width="56.453125" style="335" customWidth="1"/>
    <col min="15360" max="15360" width="6.6328125" style="335" customWidth="1"/>
    <col min="15361" max="15361" width="10.6328125" style="335" customWidth="1"/>
    <col min="15362" max="15363" width="0" style="335" hidden="1" customWidth="1"/>
    <col min="15364" max="15364" width="12.6328125" style="335" customWidth="1"/>
    <col min="15365" max="15365" width="12.08984375" style="335" customWidth="1"/>
    <col min="15366" max="15366" width="8.90625" style="335"/>
    <col min="15367" max="15367" width="12.08984375" style="335" customWidth="1"/>
    <col min="15368" max="15613" width="8.90625" style="335"/>
    <col min="15614" max="15614" width="8.6328125" style="335" customWidth="1"/>
    <col min="15615" max="15615" width="56.453125" style="335" customWidth="1"/>
    <col min="15616" max="15616" width="6.6328125" style="335" customWidth="1"/>
    <col min="15617" max="15617" width="10.6328125" style="335" customWidth="1"/>
    <col min="15618" max="15619" width="0" style="335" hidden="1" customWidth="1"/>
    <col min="15620" max="15620" width="12.6328125" style="335" customWidth="1"/>
    <col min="15621" max="15621" width="12.08984375" style="335" customWidth="1"/>
    <col min="15622" max="15622" width="8.90625" style="335"/>
    <col min="15623" max="15623" width="12.08984375" style="335" customWidth="1"/>
    <col min="15624" max="15869" width="8.90625" style="335"/>
    <col min="15870" max="15870" width="8.6328125" style="335" customWidth="1"/>
    <col min="15871" max="15871" width="56.453125" style="335" customWidth="1"/>
    <col min="15872" max="15872" width="6.6328125" style="335" customWidth="1"/>
    <col min="15873" max="15873" width="10.6328125" style="335" customWidth="1"/>
    <col min="15874" max="15875" width="0" style="335" hidden="1" customWidth="1"/>
    <col min="15876" max="15876" width="12.6328125" style="335" customWidth="1"/>
    <col min="15877" max="15877" width="12.08984375" style="335" customWidth="1"/>
    <col min="15878" max="15878" width="8.90625" style="335"/>
    <col min="15879" max="15879" width="12.08984375" style="335" customWidth="1"/>
    <col min="15880" max="16125" width="8.90625" style="335"/>
    <col min="16126" max="16126" width="8.6328125" style="335" customWidth="1"/>
    <col min="16127" max="16127" width="56.453125" style="335" customWidth="1"/>
    <col min="16128" max="16128" width="6.6328125" style="335" customWidth="1"/>
    <col min="16129" max="16129" width="10.6328125" style="335" customWidth="1"/>
    <col min="16130" max="16131" width="0" style="335" hidden="1" customWidth="1"/>
    <col min="16132" max="16132" width="12.6328125" style="335" customWidth="1"/>
    <col min="16133" max="16133" width="12.08984375" style="335" customWidth="1"/>
    <col min="16134" max="16134" width="8.90625" style="335"/>
    <col min="16135" max="16135" width="12.08984375" style="335" customWidth="1"/>
    <col min="16136" max="16380" width="8.90625" style="335"/>
    <col min="16381" max="16384" width="10.36328125" style="335" customWidth="1"/>
  </cols>
  <sheetData>
    <row r="1" spans="1:9" ht="10.5">
      <c r="A1" s="2031"/>
      <c r="B1" s="2031"/>
      <c r="C1" s="2031"/>
      <c r="D1" s="45"/>
      <c r="E1" s="487"/>
      <c r="F1" s="487"/>
    </row>
    <row r="2" spans="1:9" ht="10.5">
      <c r="A2" s="2034" t="str">
        <f>'[2]Clear Water Tank'!A2:F2</f>
        <v>MINISTRY OF WATER AND ENVIRONMENT</v>
      </c>
      <c r="B2" s="2034"/>
      <c r="C2" s="2034"/>
      <c r="D2" s="2034"/>
      <c r="E2" s="2034"/>
      <c r="F2" s="2034"/>
    </row>
    <row r="3" spans="1:9" ht="10.5">
      <c r="A3" s="2034" t="str">
        <f>'[2]Clear Water Tank'!A3:F3</f>
        <v>NYAMUGASANI WATER SUPPLY &amp; SANITATION SYSTEM</v>
      </c>
      <c r="B3" s="2034"/>
      <c r="C3" s="2034"/>
      <c r="D3" s="2034"/>
      <c r="E3" s="2034"/>
      <c r="F3" s="2034"/>
      <c r="G3" s="55"/>
    </row>
    <row r="4" spans="1:9">
      <c r="A4" s="45"/>
      <c r="C4" s="55"/>
      <c r="D4" s="55"/>
      <c r="E4" s="712"/>
      <c r="F4" s="712"/>
    </row>
    <row r="5" spans="1:9" ht="10.5">
      <c r="A5" s="2037" t="s">
        <v>1168</v>
      </c>
      <c r="B5" s="2037"/>
      <c r="C5" s="2037"/>
      <c r="D5" s="2037"/>
      <c r="E5" s="2037"/>
      <c r="F5" s="2037"/>
    </row>
    <row r="6" spans="1:9">
      <c r="A6" s="45"/>
      <c r="B6" s="56"/>
      <c r="D6" s="672"/>
      <c r="E6" s="306"/>
      <c r="F6" s="713"/>
      <c r="G6" s="55"/>
      <c r="H6" s="55"/>
      <c r="I6" s="55"/>
    </row>
    <row r="7" spans="1:9" ht="10.5">
      <c r="A7" s="648" t="s">
        <v>1167</v>
      </c>
      <c r="B7" s="56"/>
      <c r="D7" s="672"/>
      <c r="E7" s="306"/>
      <c r="F7" s="713"/>
    </row>
    <row r="8" spans="1:9" ht="10.5" thickBot="1">
      <c r="A8" s="45"/>
      <c r="B8" s="56"/>
      <c r="D8" s="672"/>
      <c r="E8" s="306"/>
      <c r="F8" s="713"/>
      <c r="G8" s="55"/>
      <c r="H8" s="55"/>
      <c r="I8" s="55"/>
    </row>
    <row r="9" spans="1:9" ht="11" thickBot="1">
      <c r="A9" s="379" t="s">
        <v>320</v>
      </c>
      <c r="B9" s="380" t="s">
        <v>161</v>
      </c>
      <c r="C9" s="380" t="s">
        <v>319</v>
      </c>
      <c r="D9" s="380" t="s">
        <v>318</v>
      </c>
      <c r="E9" s="224" t="s">
        <v>552</v>
      </c>
      <c r="F9" s="319" t="s">
        <v>551</v>
      </c>
    </row>
    <row r="10" spans="1:9" ht="11" thickBot="1">
      <c r="A10" s="714"/>
      <c r="B10" s="715"/>
      <c r="C10" s="716"/>
      <c r="D10" s="716"/>
      <c r="E10" s="356"/>
      <c r="F10" s="717"/>
    </row>
    <row r="11" spans="1:9" s="85" customFormat="1" ht="16.25" customHeight="1">
      <c r="A11" s="321"/>
      <c r="B11" s="54" t="s">
        <v>596</v>
      </c>
      <c r="C11" s="43"/>
      <c r="D11" s="42"/>
      <c r="E11" s="41"/>
      <c r="F11" s="40"/>
    </row>
    <row r="12" spans="1:9" s="85" customFormat="1" ht="40.25" customHeight="1">
      <c r="A12" s="321"/>
      <c r="B12" s="53" t="s">
        <v>1166</v>
      </c>
      <c r="C12" s="22"/>
      <c r="D12" s="21"/>
      <c r="E12" s="20"/>
      <c r="F12" s="19"/>
    </row>
    <row r="13" spans="1:9" s="85" customFormat="1" ht="8.4" customHeight="1">
      <c r="A13" s="321"/>
      <c r="B13" s="53"/>
      <c r="C13" s="22"/>
      <c r="D13" s="21"/>
      <c r="E13" s="20"/>
      <c r="F13" s="19"/>
    </row>
    <row r="14" spans="1:9" ht="10.5">
      <c r="A14" s="718" t="s">
        <v>726</v>
      </c>
      <c r="B14" s="719" t="s">
        <v>1165</v>
      </c>
      <c r="C14" s="720"/>
      <c r="D14" s="721"/>
      <c r="E14" s="722"/>
      <c r="F14" s="723"/>
    </row>
    <row r="15" spans="1:9" ht="10.5">
      <c r="A15" s="724"/>
      <c r="B15" s="725"/>
      <c r="C15" s="726"/>
      <c r="D15" s="727"/>
      <c r="E15" s="360"/>
      <c r="F15" s="728"/>
    </row>
    <row r="16" spans="1:9" ht="20">
      <c r="A16" s="729" t="s">
        <v>798</v>
      </c>
      <c r="B16" s="730" t="s">
        <v>1164</v>
      </c>
      <c r="C16" s="731" t="s">
        <v>679</v>
      </c>
      <c r="D16" s="397">
        <v>180</v>
      </c>
      <c r="E16" s="9"/>
      <c r="F16" s="58">
        <f>D16*E16</f>
        <v>0</v>
      </c>
    </row>
    <row r="17" spans="1:8" ht="10.5">
      <c r="A17" s="724"/>
      <c r="B17" s="732"/>
      <c r="C17" s="731"/>
      <c r="D17" s="397"/>
      <c r="E17" s="9"/>
      <c r="F17" s="58">
        <f t="shared" ref="F17:F62" si="0">D17*E17</f>
        <v>0</v>
      </c>
    </row>
    <row r="18" spans="1:8" ht="10.5">
      <c r="A18" s="724" t="s">
        <v>726</v>
      </c>
      <c r="B18" s="733" t="s">
        <v>1163</v>
      </c>
      <c r="C18" s="731"/>
      <c r="D18" s="397"/>
      <c r="E18" s="9"/>
      <c r="F18" s="58">
        <f t="shared" si="0"/>
        <v>0</v>
      </c>
    </row>
    <row r="19" spans="1:8" ht="10.5">
      <c r="A19" s="724"/>
      <c r="B19" s="733"/>
      <c r="C19" s="731"/>
      <c r="D19" s="397"/>
      <c r="E19" s="9"/>
      <c r="F19" s="58">
        <f t="shared" si="0"/>
        <v>0</v>
      </c>
    </row>
    <row r="20" spans="1:8" ht="10.5">
      <c r="A20" s="724" t="s">
        <v>726</v>
      </c>
      <c r="B20" s="733" t="s">
        <v>1162</v>
      </c>
      <c r="C20" s="731"/>
      <c r="D20" s="397"/>
      <c r="E20" s="9"/>
      <c r="F20" s="58">
        <f t="shared" si="0"/>
        <v>0</v>
      </c>
    </row>
    <row r="21" spans="1:8" ht="10.5">
      <c r="A21" s="724"/>
      <c r="B21" s="733"/>
      <c r="C21" s="731"/>
      <c r="D21" s="397"/>
      <c r="E21" s="9"/>
      <c r="F21" s="58">
        <f t="shared" si="0"/>
        <v>0</v>
      </c>
    </row>
    <row r="22" spans="1:8" ht="12">
      <c r="A22" s="729" t="s">
        <v>794</v>
      </c>
      <c r="B22" s="734" t="s">
        <v>727</v>
      </c>
      <c r="C22" s="731" t="s">
        <v>679</v>
      </c>
      <c r="D22" s="397">
        <v>132</v>
      </c>
      <c r="E22" s="9"/>
      <c r="F22" s="58">
        <f t="shared" si="0"/>
        <v>0</v>
      </c>
    </row>
    <row r="23" spans="1:8">
      <c r="A23" s="729"/>
      <c r="B23" s="734"/>
      <c r="C23" s="731"/>
      <c r="D23" s="397"/>
      <c r="E23" s="9"/>
      <c r="F23" s="58">
        <f t="shared" si="0"/>
        <v>0</v>
      </c>
    </row>
    <row r="24" spans="1:8" ht="12">
      <c r="A24" s="729" t="s">
        <v>788</v>
      </c>
      <c r="B24" s="734" t="s">
        <v>1161</v>
      </c>
      <c r="C24" s="731" t="s">
        <v>691</v>
      </c>
      <c r="D24" s="397">
        <v>108</v>
      </c>
      <c r="E24" s="9"/>
      <c r="F24" s="58">
        <f t="shared" si="0"/>
        <v>0</v>
      </c>
    </row>
    <row r="25" spans="1:8">
      <c r="A25" s="729"/>
      <c r="B25" s="734"/>
      <c r="C25" s="731"/>
      <c r="D25" s="397"/>
      <c r="E25" s="9"/>
      <c r="F25" s="58">
        <f t="shared" si="0"/>
        <v>0</v>
      </c>
    </row>
    <row r="26" spans="1:8" ht="12">
      <c r="A26" s="729" t="s">
        <v>786</v>
      </c>
      <c r="B26" s="730" t="s">
        <v>1160</v>
      </c>
      <c r="C26" s="731" t="s">
        <v>691</v>
      </c>
      <c r="D26" s="397">
        <v>330</v>
      </c>
      <c r="E26" s="9"/>
      <c r="F26" s="58">
        <f t="shared" si="0"/>
        <v>0</v>
      </c>
    </row>
    <row r="27" spans="1:8">
      <c r="A27" s="729"/>
      <c r="B27" s="730"/>
      <c r="C27" s="731"/>
      <c r="D27" s="397"/>
      <c r="E27" s="9"/>
      <c r="F27" s="58">
        <f t="shared" si="0"/>
        <v>0</v>
      </c>
    </row>
    <row r="28" spans="1:8" ht="20">
      <c r="A28" s="506" t="s">
        <v>717</v>
      </c>
      <c r="B28" s="390" t="s">
        <v>719</v>
      </c>
      <c r="C28" s="388" t="s">
        <v>691</v>
      </c>
      <c r="D28" s="396">
        <v>231</v>
      </c>
      <c r="E28" s="9"/>
      <c r="F28" s="58">
        <f t="shared" si="0"/>
        <v>0</v>
      </c>
      <c r="H28" s="1979"/>
    </row>
    <row r="29" spans="1:8" s="454" customFormat="1">
      <c r="A29" s="389"/>
      <c r="B29" s="390"/>
      <c r="C29" s="388"/>
      <c r="D29" s="388"/>
      <c r="E29" s="51"/>
      <c r="F29" s="58">
        <f t="shared" si="0"/>
        <v>0</v>
      </c>
      <c r="H29" s="1980"/>
    </row>
    <row r="30" spans="1:8" s="454" customFormat="1" ht="20">
      <c r="A30" s="506" t="s">
        <v>717</v>
      </c>
      <c r="B30" s="390" t="s">
        <v>779</v>
      </c>
      <c r="C30" s="388" t="s">
        <v>691</v>
      </c>
      <c r="D30" s="396">
        <v>139</v>
      </c>
      <c r="E30" s="9"/>
      <c r="F30" s="58">
        <f t="shared" si="0"/>
        <v>0</v>
      </c>
      <c r="H30" s="1980"/>
    </row>
    <row r="31" spans="1:8" s="454" customFormat="1">
      <c r="A31" s="389"/>
      <c r="B31" s="390"/>
      <c r="C31" s="388"/>
      <c r="D31" s="396"/>
      <c r="E31" s="51"/>
      <c r="F31" s="58">
        <f t="shared" si="0"/>
        <v>0</v>
      </c>
      <c r="H31" s="1980"/>
    </row>
    <row r="32" spans="1:8" s="454" customFormat="1" ht="20">
      <c r="A32" s="507" t="s">
        <v>717</v>
      </c>
      <c r="B32" s="390" t="s">
        <v>778</v>
      </c>
      <c r="C32" s="388" t="s">
        <v>691</v>
      </c>
      <c r="D32" s="396">
        <v>93</v>
      </c>
      <c r="E32" s="9"/>
      <c r="F32" s="58">
        <f t="shared" si="0"/>
        <v>0</v>
      </c>
      <c r="H32" s="1980"/>
    </row>
    <row r="33" spans="1:6" ht="10.5">
      <c r="A33" s="729"/>
      <c r="B33" s="733"/>
      <c r="C33" s="731"/>
      <c r="D33" s="397"/>
      <c r="E33" s="9"/>
      <c r="F33" s="58">
        <f t="shared" si="0"/>
        <v>0</v>
      </c>
    </row>
    <row r="34" spans="1:6" ht="10.5">
      <c r="A34" s="735"/>
      <c r="B34" s="406" t="s">
        <v>715</v>
      </c>
      <c r="C34" s="583"/>
      <c r="D34" s="585"/>
      <c r="E34" s="64"/>
      <c r="F34" s="58">
        <f t="shared" si="0"/>
        <v>0</v>
      </c>
    </row>
    <row r="35" spans="1:6">
      <c r="A35" s="735"/>
      <c r="B35" s="417"/>
      <c r="C35" s="583"/>
      <c r="D35" s="585"/>
      <c r="E35" s="64"/>
      <c r="F35" s="58">
        <f t="shared" si="0"/>
        <v>0</v>
      </c>
    </row>
    <row r="36" spans="1:6" ht="12">
      <c r="A36" s="735" t="s">
        <v>829</v>
      </c>
      <c r="B36" s="417" t="s">
        <v>964</v>
      </c>
      <c r="C36" s="583" t="s">
        <v>679</v>
      </c>
      <c r="D36" s="585">
        <v>108</v>
      </c>
      <c r="E36" s="64"/>
      <c r="F36" s="58">
        <f t="shared" si="0"/>
        <v>0</v>
      </c>
    </row>
    <row r="37" spans="1:6">
      <c r="A37" s="735"/>
      <c r="B37" s="417"/>
      <c r="C37" s="583"/>
      <c r="D37" s="585"/>
      <c r="E37" s="64"/>
      <c r="F37" s="58">
        <f t="shared" si="0"/>
        <v>0</v>
      </c>
    </row>
    <row r="38" spans="1:6">
      <c r="A38" s="735"/>
      <c r="B38" s="417"/>
      <c r="C38" s="583"/>
      <c r="D38" s="585"/>
      <c r="E38" s="64"/>
      <c r="F38" s="58">
        <f t="shared" si="0"/>
        <v>0</v>
      </c>
    </row>
    <row r="39" spans="1:6" ht="10.5">
      <c r="A39" s="724" t="s">
        <v>726</v>
      </c>
      <c r="B39" s="736" t="s">
        <v>1159</v>
      </c>
      <c r="C39" s="731"/>
      <c r="D39" s="397"/>
      <c r="E39" s="9"/>
      <c r="F39" s="58">
        <f t="shared" si="0"/>
        <v>0</v>
      </c>
    </row>
    <row r="40" spans="1:6" ht="10.5">
      <c r="A40" s="724"/>
      <c r="B40" s="736"/>
      <c r="C40" s="731"/>
      <c r="D40" s="397"/>
      <c r="E40" s="9"/>
      <c r="F40" s="58">
        <f t="shared" si="0"/>
        <v>0</v>
      </c>
    </row>
    <row r="41" spans="1:6" ht="21">
      <c r="A41" s="724" t="s">
        <v>726</v>
      </c>
      <c r="B41" s="737" t="s">
        <v>1158</v>
      </c>
      <c r="C41" s="731"/>
      <c r="D41" s="397"/>
      <c r="E41" s="9"/>
      <c r="F41" s="58">
        <f t="shared" si="0"/>
        <v>0</v>
      </c>
    </row>
    <row r="42" spans="1:6" ht="10.5">
      <c r="A42" s="724"/>
      <c r="B42" s="738"/>
      <c r="C42" s="731"/>
      <c r="D42" s="397"/>
      <c r="E42" s="9"/>
      <c r="F42" s="58">
        <f t="shared" si="0"/>
        <v>0</v>
      </c>
    </row>
    <row r="43" spans="1:6" ht="10.5">
      <c r="A43" s="729"/>
      <c r="B43" s="739" t="s">
        <v>1157</v>
      </c>
      <c r="C43" s="731"/>
      <c r="D43" s="397"/>
      <c r="E43" s="9"/>
      <c r="F43" s="58">
        <f t="shared" si="0"/>
        <v>0</v>
      </c>
    </row>
    <row r="44" spans="1:6" ht="10.5">
      <c r="A44" s="729"/>
      <c r="B44" s="739"/>
      <c r="C44" s="731"/>
      <c r="D44" s="397"/>
      <c r="E44" s="9"/>
      <c r="F44" s="58">
        <f t="shared" si="0"/>
        <v>0</v>
      </c>
    </row>
    <row r="45" spans="1:6" ht="12">
      <c r="A45" s="735" t="s">
        <v>826</v>
      </c>
      <c r="B45" s="417" t="s">
        <v>1156</v>
      </c>
      <c r="C45" s="583" t="s">
        <v>691</v>
      </c>
      <c r="D45" s="585">
        <v>7</v>
      </c>
      <c r="E45" s="64"/>
      <c r="F45" s="58">
        <f t="shared" si="0"/>
        <v>0</v>
      </c>
    </row>
    <row r="46" spans="1:6">
      <c r="A46" s="735"/>
      <c r="B46" s="417"/>
      <c r="C46" s="583"/>
      <c r="D46" s="585"/>
      <c r="E46" s="64"/>
      <c r="F46" s="58">
        <f t="shared" si="0"/>
        <v>0</v>
      </c>
    </row>
    <row r="47" spans="1:6" ht="10.5">
      <c r="A47" s="735"/>
      <c r="B47" s="739" t="s">
        <v>1155</v>
      </c>
      <c r="C47" s="583"/>
      <c r="D47" s="585"/>
      <c r="E47" s="64"/>
      <c r="F47" s="58">
        <f t="shared" si="0"/>
        <v>0</v>
      </c>
    </row>
    <row r="48" spans="1:6">
      <c r="A48" s="735"/>
      <c r="B48" s="417"/>
      <c r="C48" s="583"/>
      <c r="D48" s="585"/>
      <c r="E48" s="64"/>
      <c r="F48" s="58">
        <f t="shared" si="0"/>
        <v>0</v>
      </c>
    </row>
    <row r="49" spans="1:12" ht="20">
      <c r="A49" s="735" t="s">
        <v>824</v>
      </c>
      <c r="B49" s="417" t="s">
        <v>1154</v>
      </c>
      <c r="C49" s="583" t="s">
        <v>691</v>
      </c>
      <c r="D49" s="585">
        <v>64.599999999999994</v>
      </c>
      <c r="E49" s="64"/>
      <c r="F49" s="58">
        <f t="shared" si="0"/>
        <v>0</v>
      </c>
    </row>
    <row r="50" spans="1:12">
      <c r="A50" s="735"/>
      <c r="B50" s="417"/>
      <c r="C50" s="583"/>
      <c r="D50" s="585"/>
      <c r="E50" s="64"/>
      <c r="F50" s="58">
        <f t="shared" si="0"/>
        <v>0</v>
      </c>
    </row>
    <row r="51" spans="1:12">
      <c r="A51" s="735"/>
      <c r="B51" s="417"/>
      <c r="C51" s="583"/>
      <c r="D51" s="585"/>
      <c r="E51" s="64"/>
      <c r="F51" s="58">
        <f t="shared" si="0"/>
        <v>0</v>
      </c>
    </row>
    <row r="52" spans="1:12" ht="10.5">
      <c r="A52" s="724" t="s">
        <v>726</v>
      </c>
      <c r="B52" s="733" t="s">
        <v>1153</v>
      </c>
      <c r="C52" s="731"/>
      <c r="D52" s="397"/>
      <c r="E52" s="9"/>
      <c r="F52" s="58">
        <f t="shared" si="0"/>
        <v>0</v>
      </c>
    </row>
    <row r="53" spans="1:12" ht="10.5">
      <c r="A53" s="724"/>
      <c r="B53" s="733"/>
      <c r="C53" s="731"/>
      <c r="D53" s="397"/>
      <c r="E53" s="9"/>
      <c r="F53" s="58">
        <f t="shared" si="0"/>
        <v>0</v>
      </c>
    </row>
    <row r="54" spans="1:12">
      <c r="A54" s="729"/>
      <c r="B54" s="740" t="s">
        <v>1152</v>
      </c>
      <c r="C54" s="731"/>
      <c r="D54" s="397"/>
      <c r="E54" s="9"/>
      <c r="F54" s="58">
        <f t="shared" si="0"/>
        <v>0</v>
      </c>
    </row>
    <row r="55" spans="1:12">
      <c r="A55" s="729"/>
      <c r="B55" s="740"/>
      <c r="C55" s="731"/>
      <c r="D55" s="397"/>
      <c r="E55" s="9"/>
      <c r="F55" s="58">
        <f t="shared" si="0"/>
        <v>0</v>
      </c>
    </row>
    <row r="56" spans="1:12" ht="12">
      <c r="A56" s="729" t="s">
        <v>821</v>
      </c>
      <c r="B56" s="730" t="s">
        <v>1151</v>
      </c>
      <c r="C56" s="731" t="s">
        <v>691</v>
      </c>
      <c r="D56" s="397">
        <v>34</v>
      </c>
      <c r="E56" s="9"/>
      <c r="F56" s="58">
        <f t="shared" si="0"/>
        <v>0</v>
      </c>
    </row>
    <row r="57" spans="1:12">
      <c r="A57" s="729"/>
      <c r="B57" s="740"/>
      <c r="C57" s="731"/>
      <c r="D57" s="397"/>
      <c r="E57" s="9"/>
      <c r="F57" s="58">
        <f t="shared" si="0"/>
        <v>0</v>
      </c>
    </row>
    <row r="58" spans="1:12" ht="10.5">
      <c r="A58" s="729"/>
      <c r="B58" s="739" t="s">
        <v>1069</v>
      </c>
      <c r="C58" s="731"/>
      <c r="D58" s="397"/>
      <c r="E58" s="9"/>
      <c r="F58" s="58">
        <f t="shared" si="0"/>
        <v>0</v>
      </c>
    </row>
    <row r="59" spans="1:12" ht="12">
      <c r="A59" s="729" t="s">
        <v>819</v>
      </c>
      <c r="B59" s="730" t="s">
        <v>1148</v>
      </c>
      <c r="C59" s="731" t="s">
        <v>691</v>
      </c>
      <c r="D59" s="397">
        <v>17</v>
      </c>
      <c r="E59" s="9"/>
      <c r="F59" s="58">
        <f t="shared" si="0"/>
        <v>0</v>
      </c>
    </row>
    <row r="60" spans="1:12" ht="10.5">
      <c r="A60" s="729"/>
      <c r="B60" s="730"/>
      <c r="C60" s="731"/>
      <c r="D60" s="397"/>
      <c r="E60" s="9"/>
      <c r="F60" s="58">
        <f t="shared" si="0"/>
        <v>0</v>
      </c>
      <c r="L60" s="741"/>
    </row>
    <row r="61" spans="1:12" ht="10.5">
      <c r="A61" s="729"/>
      <c r="B61" s="739" t="s">
        <v>694</v>
      </c>
      <c r="C61" s="731"/>
      <c r="D61" s="397"/>
      <c r="E61" s="9"/>
      <c r="F61" s="58">
        <f t="shared" si="0"/>
        <v>0</v>
      </c>
    </row>
    <row r="62" spans="1:12" ht="12">
      <c r="A62" s="729" t="s">
        <v>817</v>
      </c>
      <c r="B62" s="730" t="s">
        <v>1150</v>
      </c>
      <c r="C62" s="731" t="s">
        <v>691</v>
      </c>
      <c r="D62" s="397">
        <v>5</v>
      </c>
      <c r="E62" s="9"/>
      <c r="F62" s="58">
        <f t="shared" si="0"/>
        <v>0</v>
      </c>
    </row>
    <row r="63" spans="1:12" ht="10.5">
      <c r="A63" s="729"/>
      <c r="B63" s="730"/>
      <c r="C63" s="731"/>
      <c r="D63" s="397"/>
      <c r="E63" s="9"/>
      <c r="F63" s="728"/>
    </row>
    <row r="64" spans="1:12" ht="10.5">
      <c r="A64" s="729"/>
      <c r="B64" s="730"/>
      <c r="C64" s="731"/>
      <c r="D64" s="397"/>
      <c r="E64" s="9"/>
      <c r="F64" s="728"/>
    </row>
    <row r="65" spans="1:6" ht="10.5">
      <c r="A65" s="729"/>
      <c r="B65" s="730"/>
      <c r="C65" s="731"/>
      <c r="D65" s="397"/>
      <c r="E65" s="9"/>
      <c r="F65" s="728"/>
    </row>
    <row r="66" spans="1:6" ht="10.5">
      <c r="A66" s="729"/>
      <c r="B66" s="730"/>
      <c r="C66" s="731"/>
      <c r="D66" s="397"/>
      <c r="E66" s="9"/>
      <c r="F66" s="728"/>
    </row>
    <row r="67" spans="1:6" ht="10.5" thickBot="1">
      <c r="A67" s="742"/>
      <c r="B67" s="392"/>
      <c r="C67" s="388"/>
      <c r="D67" s="388"/>
      <c r="E67" s="51"/>
      <c r="F67" s="50"/>
    </row>
    <row r="68" spans="1:6" ht="11" thickBot="1">
      <c r="A68" s="2019" t="s">
        <v>325</v>
      </c>
      <c r="B68" s="2020"/>
      <c r="C68" s="2020"/>
      <c r="D68" s="2020"/>
      <c r="E68" s="2020"/>
      <c r="F68" s="413">
        <f>SUM(F16:F64)</f>
        <v>0</v>
      </c>
    </row>
    <row r="69" spans="1:6">
      <c r="A69" s="448"/>
      <c r="B69" s="266"/>
      <c r="C69" s="449"/>
      <c r="D69" s="83"/>
      <c r="E69" s="82"/>
      <c r="F69" s="450"/>
    </row>
    <row r="70" spans="1:6" ht="10.5">
      <c r="A70" s="729"/>
      <c r="B70" s="730"/>
      <c r="C70" s="731"/>
      <c r="D70" s="397"/>
      <c r="E70" s="9"/>
      <c r="F70" s="728"/>
    </row>
    <row r="71" spans="1:6" ht="10.5">
      <c r="A71" s="729"/>
      <c r="B71" s="739" t="s">
        <v>1149</v>
      </c>
      <c r="C71" s="731"/>
      <c r="D71" s="397"/>
      <c r="E71" s="9"/>
      <c r="F71" s="728"/>
    </row>
    <row r="72" spans="1:6" ht="10.5">
      <c r="A72" s="729"/>
      <c r="B72" s="739"/>
      <c r="C72" s="731"/>
      <c r="D72" s="397"/>
      <c r="E72" s="9"/>
      <c r="F72" s="728"/>
    </row>
    <row r="73" spans="1:6" ht="12">
      <c r="A73" s="729" t="s">
        <v>798</v>
      </c>
      <c r="B73" s="730" t="s">
        <v>1148</v>
      </c>
      <c r="C73" s="731" t="s">
        <v>691</v>
      </c>
      <c r="D73" s="397">
        <v>4</v>
      </c>
      <c r="E73" s="9"/>
      <c r="F73" s="58">
        <f t="shared" ref="F73:F117" si="1">D73*E73</f>
        <v>0</v>
      </c>
    </row>
    <row r="74" spans="1:6">
      <c r="A74" s="729"/>
      <c r="B74" s="730"/>
      <c r="C74" s="731"/>
      <c r="D74" s="397"/>
      <c r="E74" s="9"/>
      <c r="F74" s="58">
        <f t="shared" si="1"/>
        <v>0</v>
      </c>
    </row>
    <row r="75" spans="1:6" ht="10.5">
      <c r="A75" s="729"/>
      <c r="B75" s="739" t="s">
        <v>692</v>
      </c>
      <c r="C75" s="731"/>
      <c r="D75" s="397"/>
      <c r="E75" s="9"/>
      <c r="F75" s="58">
        <f t="shared" si="1"/>
        <v>0</v>
      </c>
    </row>
    <row r="76" spans="1:6" ht="12">
      <c r="A76" s="729" t="s">
        <v>794</v>
      </c>
      <c r="B76" s="730" t="s">
        <v>1147</v>
      </c>
      <c r="C76" s="731" t="s">
        <v>691</v>
      </c>
      <c r="D76" s="397">
        <v>3.6</v>
      </c>
      <c r="E76" s="9"/>
      <c r="F76" s="58">
        <f t="shared" si="1"/>
        <v>0</v>
      </c>
    </row>
    <row r="77" spans="1:6">
      <c r="A77" s="729"/>
      <c r="B77" s="730"/>
      <c r="C77" s="731"/>
      <c r="D77" s="397"/>
      <c r="E77" s="9"/>
      <c r="F77" s="58">
        <f t="shared" si="1"/>
        <v>0</v>
      </c>
    </row>
    <row r="78" spans="1:6" ht="10.5">
      <c r="A78" s="729"/>
      <c r="B78" s="739" t="s">
        <v>1146</v>
      </c>
      <c r="C78" s="731"/>
      <c r="D78" s="397"/>
      <c r="E78" s="9"/>
      <c r="F78" s="58">
        <f t="shared" si="1"/>
        <v>0</v>
      </c>
    </row>
    <row r="79" spans="1:6" ht="12">
      <c r="A79" s="729" t="s">
        <v>788</v>
      </c>
      <c r="B79" s="730" t="s">
        <v>1145</v>
      </c>
      <c r="C79" s="731" t="s">
        <v>691</v>
      </c>
      <c r="D79" s="397">
        <v>1</v>
      </c>
      <c r="E79" s="9"/>
      <c r="F79" s="58">
        <f t="shared" si="1"/>
        <v>0</v>
      </c>
    </row>
    <row r="80" spans="1:6">
      <c r="A80" s="729"/>
      <c r="B80" s="730"/>
      <c r="C80" s="731"/>
      <c r="D80" s="731"/>
      <c r="E80" s="9"/>
      <c r="F80" s="58">
        <f t="shared" si="1"/>
        <v>0</v>
      </c>
    </row>
    <row r="81" spans="1:6" ht="10.5">
      <c r="A81" s="724" t="s">
        <v>726</v>
      </c>
      <c r="B81" s="739" t="s">
        <v>1144</v>
      </c>
      <c r="C81" s="720"/>
      <c r="D81" s="397"/>
      <c r="E81" s="9"/>
      <c r="F81" s="58">
        <f t="shared" si="1"/>
        <v>0</v>
      </c>
    </row>
    <row r="82" spans="1:6" ht="10.5">
      <c r="A82" s="724"/>
      <c r="B82" s="739"/>
      <c r="C82" s="720"/>
      <c r="D82" s="397"/>
      <c r="E82" s="9"/>
      <c r="F82" s="58">
        <f t="shared" si="1"/>
        <v>0</v>
      </c>
    </row>
    <row r="83" spans="1:6" ht="20">
      <c r="A83" s="743"/>
      <c r="B83" s="431" t="s">
        <v>1143</v>
      </c>
      <c r="C83" s="432"/>
      <c r="D83" s="744"/>
      <c r="E83" s="57"/>
      <c r="F83" s="58">
        <f t="shared" si="1"/>
        <v>0</v>
      </c>
    </row>
    <row r="84" spans="1:6" ht="10.5">
      <c r="A84" s="743"/>
      <c r="B84" s="406"/>
      <c r="C84" s="432"/>
      <c r="D84" s="744"/>
      <c r="E84" s="57"/>
      <c r="F84" s="58">
        <f t="shared" si="1"/>
        <v>0</v>
      </c>
    </row>
    <row r="85" spans="1:6" ht="10.5">
      <c r="A85" s="743"/>
      <c r="B85" s="508" t="s">
        <v>768</v>
      </c>
      <c r="C85" s="432"/>
      <c r="D85" s="744"/>
      <c r="E85" s="57"/>
      <c r="F85" s="58">
        <f t="shared" si="1"/>
        <v>0</v>
      </c>
    </row>
    <row r="86" spans="1:6" ht="10.5">
      <c r="A86" s="743"/>
      <c r="B86" s="406"/>
      <c r="C86" s="432"/>
      <c r="D86" s="744"/>
      <c r="E86" s="57"/>
      <c r="F86" s="58">
        <f t="shared" si="1"/>
        <v>0</v>
      </c>
    </row>
    <row r="87" spans="1:6" ht="12">
      <c r="A87" s="743" t="s">
        <v>786</v>
      </c>
      <c r="B87" s="431" t="s">
        <v>1142</v>
      </c>
      <c r="C87" s="432" t="s">
        <v>679</v>
      </c>
      <c r="D87" s="397">
        <v>14</v>
      </c>
      <c r="E87" s="9"/>
      <c r="F87" s="58">
        <f t="shared" si="1"/>
        <v>0</v>
      </c>
    </row>
    <row r="88" spans="1:6" ht="10.5">
      <c r="A88" s="743"/>
      <c r="B88" s="406"/>
      <c r="C88" s="432"/>
      <c r="D88" s="744"/>
      <c r="E88" s="57"/>
      <c r="F88" s="58">
        <f t="shared" si="1"/>
        <v>0</v>
      </c>
    </row>
    <row r="89" spans="1:6" ht="10.5">
      <c r="A89" s="743"/>
      <c r="B89" s="508" t="s">
        <v>764</v>
      </c>
      <c r="C89" s="432"/>
      <c r="D89" s="744"/>
      <c r="E89" s="57"/>
      <c r="F89" s="58">
        <f t="shared" si="1"/>
        <v>0</v>
      </c>
    </row>
    <row r="90" spans="1:6" ht="10.5">
      <c r="A90" s="743"/>
      <c r="B90" s="406"/>
      <c r="C90" s="432"/>
      <c r="D90" s="744"/>
      <c r="E90" s="57"/>
      <c r="F90" s="58">
        <f t="shared" si="1"/>
        <v>0</v>
      </c>
    </row>
    <row r="91" spans="1:6" ht="12">
      <c r="A91" s="743" t="s">
        <v>829</v>
      </c>
      <c r="B91" s="431" t="s">
        <v>1141</v>
      </c>
      <c r="C91" s="432" t="s">
        <v>679</v>
      </c>
      <c r="D91" s="397">
        <v>287</v>
      </c>
      <c r="E91" s="9"/>
      <c r="F91" s="58">
        <f t="shared" si="1"/>
        <v>0</v>
      </c>
    </row>
    <row r="92" spans="1:6" ht="10.5">
      <c r="A92" s="743"/>
      <c r="B92" s="406"/>
      <c r="C92" s="432"/>
      <c r="D92" s="744"/>
      <c r="E92" s="57"/>
      <c r="F92" s="58">
        <f t="shared" si="1"/>
        <v>0</v>
      </c>
    </row>
    <row r="93" spans="1:6" ht="12">
      <c r="A93" s="743" t="s">
        <v>826</v>
      </c>
      <c r="B93" s="518" t="s">
        <v>1140</v>
      </c>
      <c r="C93" s="432" t="s">
        <v>679</v>
      </c>
      <c r="D93" s="397">
        <v>75</v>
      </c>
      <c r="E93" s="9"/>
      <c r="F93" s="58">
        <f t="shared" si="1"/>
        <v>0</v>
      </c>
    </row>
    <row r="94" spans="1:6">
      <c r="A94" s="729"/>
      <c r="B94" s="740"/>
      <c r="C94" s="731"/>
      <c r="D94" s="397"/>
      <c r="E94" s="9"/>
      <c r="F94" s="58">
        <f t="shared" si="1"/>
        <v>0</v>
      </c>
    </row>
    <row r="95" spans="1:6" ht="10.5">
      <c r="A95" s="724" t="s">
        <v>726</v>
      </c>
      <c r="B95" s="745" t="s">
        <v>1139</v>
      </c>
      <c r="C95" s="626"/>
      <c r="D95" s="627"/>
      <c r="E95" s="67"/>
      <c r="F95" s="58">
        <f t="shared" si="1"/>
        <v>0</v>
      </c>
    </row>
    <row r="96" spans="1:6" ht="10.5">
      <c r="A96" s="724"/>
      <c r="B96" s="745"/>
      <c r="C96" s="626"/>
      <c r="D96" s="627"/>
      <c r="E96" s="67"/>
      <c r="F96" s="58">
        <f t="shared" si="1"/>
        <v>0</v>
      </c>
    </row>
    <row r="97" spans="1:6">
      <c r="A97" s="729"/>
      <c r="B97" s="740" t="s">
        <v>1138</v>
      </c>
      <c r="C97" s="731"/>
      <c r="D97" s="397"/>
      <c r="E97" s="9"/>
      <c r="F97" s="58">
        <f t="shared" si="1"/>
        <v>0</v>
      </c>
    </row>
    <row r="98" spans="1:6">
      <c r="A98" s="729"/>
      <c r="B98" s="740"/>
      <c r="C98" s="731"/>
      <c r="D98" s="397"/>
      <c r="E98" s="9"/>
      <c r="F98" s="58">
        <f t="shared" si="1"/>
        <v>0</v>
      </c>
    </row>
    <row r="99" spans="1:6">
      <c r="A99" s="729" t="s">
        <v>824</v>
      </c>
      <c r="B99" s="658" t="s">
        <v>1137</v>
      </c>
      <c r="C99" s="652" t="s">
        <v>448</v>
      </c>
      <c r="D99" s="423">
        <v>120</v>
      </c>
      <c r="E99" s="51"/>
      <c r="F99" s="58">
        <f t="shared" si="1"/>
        <v>0</v>
      </c>
    </row>
    <row r="100" spans="1:6">
      <c r="A100" s="729"/>
      <c r="B100" s="740"/>
      <c r="C100" s="731"/>
      <c r="D100" s="397"/>
      <c r="E100" s="9"/>
      <c r="F100" s="58">
        <f t="shared" si="1"/>
        <v>0</v>
      </c>
    </row>
    <row r="101" spans="1:6">
      <c r="A101" s="729" t="s">
        <v>821</v>
      </c>
      <c r="B101" s="658" t="s">
        <v>1136</v>
      </c>
      <c r="C101" s="652" t="s">
        <v>448</v>
      </c>
      <c r="D101" s="423">
        <v>356.5</v>
      </c>
      <c r="E101" s="51"/>
      <c r="F101" s="58">
        <f t="shared" si="1"/>
        <v>0</v>
      </c>
    </row>
    <row r="102" spans="1:6">
      <c r="A102" s="729"/>
      <c r="B102" s="740"/>
      <c r="C102" s="731"/>
      <c r="D102" s="397"/>
      <c r="E102" s="9"/>
      <c r="F102" s="58">
        <f t="shared" si="1"/>
        <v>0</v>
      </c>
    </row>
    <row r="103" spans="1:6">
      <c r="A103" s="729" t="s">
        <v>819</v>
      </c>
      <c r="B103" s="658" t="s">
        <v>1135</v>
      </c>
      <c r="C103" s="652" t="s">
        <v>448</v>
      </c>
      <c r="D103" s="423">
        <v>2511.6</v>
      </c>
      <c r="E103" s="51"/>
      <c r="F103" s="58">
        <f t="shared" si="1"/>
        <v>0</v>
      </c>
    </row>
    <row r="104" spans="1:6">
      <c r="A104" s="729"/>
      <c r="B104" s="730"/>
      <c r="C104" s="731"/>
      <c r="D104" s="397"/>
      <c r="E104" s="9"/>
      <c r="F104" s="58">
        <f t="shared" si="1"/>
        <v>0</v>
      </c>
    </row>
    <row r="105" spans="1:6">
      <c r="A105" s="729" t="s">
        <v>817</v>
      </c>
      <c r="B105" s="658" t="s">
        <v>1134</v>
      </c>
      <c r="C105" s="652" t="s">
        <v>448</v>
      </c>
      <c r="D105" s="423">
        <v>522.6</v>
      </c>
      <c r="E105" s="51"/>
      <c r="F105" s="58">
        <f t="shared" si="1"/>
        <v>0</v>
      </c>
    </row>
    <row r="106" spans="1:6">
      <c r="A106" s="729"/>
      <c r="B106" s="740"/>
      <c r="C106" s="731"/>
      <c r="D106" s="397"/>
      <c r="E106" s="9"/>
      <c r="F106" s="58">
        <f t="shared" si="1"/>
        <v>0</v>
      </c>
    </row>
    <row r="107" spans="1:6">
      <c r="A107" s="742"/>
      <c r="B107" s="422" t="s">
        <v>669</v>
      </c>
      <c r="C107" s="388"/>
      <c r="D107" s="423"/>
      <c r="E107" s="51"/>
      <c r="F107" s="58">
        <f t="shared" si="1"/>
        <v>0</v>
      </c>
    </row>
    <row r="108" spans="1:6" ht="10.5">
      <c r="A108" s="386"/>
      <c r="B108" s="402"/>
      <c r="C108" s="388"/>
      <c r="D108" s="423"/>
      <c r="E108" s="51"/>
      <c r="F108" s="58">
        <f t="shared" si="1"/>
        <v>0</v>
      </c>
    </row>
    <row r="109" spans="1:6" ht="20">
      <c r="A109" s="742"/>
      <c r="B109" s="392" t="s">
        <v>1133</v>
      </c>
      <c r="C109" s="388"/>
      <c r="D109" s="423"/>
      <c r="E109" s="51"/>
      <c r="F109" s="58">
        <f t="shared" si="1"/>
        <v>0</v>
      </c>
    </row>
    <row r="110" spans="1:6">
      <c r="A110" s="742"/>
      <c r="B110" s="390"/>
      <c r="C110" s="388"/>
      <c r="D110" s="423"/>
      <c r="E110" s="51"/>
      <c r="F110" s="58">
        <f t="shared" si="1"/>
        <v>0</v>
      </c>
    </row>
    <row r="111" spans="1:6" ht="20">
      <c r="A111" s="742" t="s">
        <v>844</v>
      </c>
      <c r="B111" s="392" t="s">
        <v>666</v>
      </c>
      <c r="C111" s="424" t="s">
        <v>513</v>
      </c>
      <c r="D111" s="423">
        <v>83</v>
      </c>
      <c r="E111" s="9"/>
      <c r="F111" s="58">
        <f t="shared" si="1"/>
        <v>0</v>
      </c>
    </row>
    <row r="112" spans="1:6">
      <c r="A112" s="742"/>
      <c r="B112" s="390"/>
      <c r="C112" s="388"/>
      <c r="D112" s="423"/>
      <c r="E112" s="51"/>
      <c r="F112" s="58">
        <f t="shared" si="1"/>
        <v>0</v>
      </c>
    </row>
    <row r="113" spans="1:6" ht="10.5">
      <c r="A113" s="724" t="s">
        <v>726</v>
      </c>
      <c r="B113" s="736" t="s">
        <v>1132</v>
      </c>
      <c r="C113" s="731"/>
      <c r="D113" s="397"/>
      <c r="E113" s="9"/>
      <c r="F113" s="58">
        <f t="shared" si="1"/>
        <v>0</v>
      </c>
    </row>
    <row r="114" spans="1:6" ht="10.5">
      <c r="A114" s="724"/>
      <c r="B114" s="736"/>
      <c r="C114" s="731"/>
      <c r="D114" s="397"/>
      <c r="E114" s="9"/>
      <c r="F114" s="58">
        <f t="shared" si="1"/>
        <v>0</v>
      </c>
    </row>
    <row r="115" spans="1:6" ht="10.5">
      <c r="A115" s="724" t="s">
        <v>726</v>
      </c>
      <c r="B115" s="740" t="s">
        <v>1131</v>
      </c>
      <c r="C115" s="731"/>
      <c r="D115" s="397"/>
      <c r="E115" s="9"/>
      <c r="F115" s="58">
        <f t="shared" si="1"/>
        <v>0</v>
      </c>
    </row>
    <row r="116" spans="1:6" ht="10.5">
      <c r="A116" s="724"/>
      <c r="B116" s="739"/>
      <c r="C116" s="731"/>
      <c r="D116" s="397"/>
      <c r="E116" s="9"/>
      <c r="F116" s="58">
        <f t="shared" si="1"/>
        <v>0</v>
      </c>
    </row>
    <row r="117" spans="1:6">
      <c r="A117" s="729" t="s">
        <v>814</v>
      </c>
      <c r="B117" s="730" t="s">
        <v>1130</v>
      </c>
      <c r="C117" s="731" t="s">
        <v>513</v>
      </c>
      <c r="D117" s="397">
        <v>156</v>
      </c>
      <c r="E117" s="9"/>
      <c r="F117" s="58">
        <f t="shared" si="1"/>
        <v>0</v>
      </c>
    </row>
    <row r="118" spans="1:6">
      <c r="A118" s="729"/>
      <c r="B118" s="730"/>
      <c r="C118" s="731"/>
      <c r="D118" s="397"/>
      <c r="E118" s="9"/>
      <c r="F118" s="58"/>
    </row>
    <row r="119" spans="1:6">
      <c r="A119" s="729"/>
      <c r="B119" s="730"/>
      <c r="C119" s="731"/>
      <c r="D119" s="397"/>
      <c r="E119" s="9"/>
      <c r="F119" s="58"/>
    </row>
    <row r="120" spans="1:6">
      <c r="A120" s="742"/>
      <c r="B120" s="392"/>
      <c r="C120" s="388"/>
      <c r="D120" s="388"/>
      <c r="E120" s="51"/>
      <c r="F120" s="50"/>
    </row>
    <row r="121" spans="1:6" ht="10.5">
      <c r="A121" s="2047" t="s">
        <v>325</v>
      </c>
      <c r="B121" s="2048"/>
      <c r="C121" s="2048"/>
      <c r="D121" s="2048"/>
      <c r="E121" s="2048"/>
      <c r="F121" s="746">
        <f>SUM(F72:F119)</f>
        <v>0</v>
      </c>
    </row>
    <row r="122" spans="1:6">
      <c r="A122" s="448"/>
      <c r="B122" s="266"/>
      <c r="C122" s="449"/>
      <c r="D122" s="83"/>
      <c r="E122" s="82"/>
      <c r="F122" s="450"/>
    </row>
    <row r="123" spans="1:6">
      <c r="A123" s="729"/>
      <c r="B123" s="730"/>
      <c r="C123" s="652"/>
      <c r="D123" s="747"/>
      <c r="E123" s="67"/>
      <c r="F123" s="58"/>
    </row>
    <row r="124" spans="1:6">
      <c r="A124" s="729" t="s">
        <v>798</v>
      </c>
      <c r="B124" s="730" t="s">
        <v>1129</v>
      </c>
      <c r="C124" s="731" t="s">
        <v>513</v>
      </c>
      <c r="D124" s="397">
        <v>86</v>
      </c>
      <c r="E124" s="9"/>
      <c r="F124" s="58">
        <f t="shared" ref="F124:F174" si="2">D124*E124</f>
        <v>0</v>
      </c>
    </row>
    <row r="125" spans="1:6">
      <c r="A125" s="729"/>
      <c r="B125" s="730"/>
      <c r="C125" s="731"/>
      <c r="D125" s="397"/>
      <c r="E125" s="9"/>
      <c r="F125" s="58">
        <f t="shared" si="2"/>
        <v>0</v>
      </c>
    </row>
    <row r="126" spans="1:6">
      <c r="A126" s="729" t="s">
        <v>794</v>
      </c>
      <c r="B126" s="730" t="s">
        <v>1128</v>
      </c>
      <c r="C126" s="731" t="s">
        <v>513</v>
      </c>
      <c r="D126" s="397">
        <v>86</v>
      </c>
      <c r="E126" s="9"/>
      <c r="F126" s="58">
        <f t="shared" si="2"/>
        <v>0</v>
      </c>
    </row>
    <row r="127" spans="1:6">
      <c r="A127" s="729"/>
      <c r="B127" s="730"/>
      <c r="C127" s="731"/>
      <c r="D127" s="397"/>
      <c r="E127" s="9"/>
      <c r="F127" s="58">
        <f t="shared" si="2"/>
        <v>0</v>
      </c>
    </row>
    <row r="128" spans="1:6">
      <c r="A128" s="729" t="s">
        <v>788</v>
      </c>
      <c r="B128" s="730" t="s">
        <v>890</v>
      </c>
      <c r="C128" s="652" t="s">
        <v>513</v>
      </c>
      <c r="D128" s="397">
        <v>41</v>
      </c>
      <c r="E128" s="9"/>
      <c r="F128" s="58">
        <f t="shared" si="2"/>
        <v>0</v>
      </c>
    </row>
    <row r="129" spans="1:6">
      <c r="A129" s="729"/>
      <c r="B129" s="730"/>
      <c r="C129" s="652"/>
      <c r="D129" s="747"/>
      <c r="E129" s="67"/>
      <c r="F129" s="58">
        <f t="shared" si="2"/>
        <v>0</v>
      </c>
    </row>
    <row r="130" spans="1:6">
      <c r="A130" s="729" t="s">
        <v>786</v>
      </c>
      <c r="B130" s="730" t="s">
        <v>1127</v>
      </c>
      <c r="C130" s="731" t="s">
        <v>513</v>
      </c>
      <c r="D130" s="397">
        <v>41</v>
      </c>
      <c r="E130" s="9"/>
      <c r="F130" s="58">
        <f t="shared" si="2"/>
        <v>0</v>
      </c>
    </row>
    <row r="131" spans="1:6">
      <c r="A131" s="729"/>
      <c r="B131" s="748"/>
      <c r="C131" s="652"/>
      <c r="D131" s="747"/>
      <c r="E131" s="67"/>
      <c r="F131" s="58">
        <f t="shared" si="2"/>
        <v>0</v>
      </c>
    </row>
    <row r="132" spans="1:6" ht="10.5">
      <c r="A132" s="729"/>
      <c r="B132" s="739" t="s">
        <v>887</v>
      </c>
      <c r="C132" s="731"/>
      <c r="D132" s="749"/>
      <c r="E132" s="9"/>
      <c r="F132" s="58">
        <f t="shared" si="2"/>
        <v>0</v>
      </c>
    </row>
    <row r="133" spans="1:6" ht="10.5">
      <c r="A133" s="729"/>
      <c r="B133" s="733"/>
      <c r="C133" s="731"/>
      <c r="D133" s="749"/>
      <c r="E133" s="9"/>
      <c r="F133" s="58">
        <f t="shared" si="2"/>
        <v>0</v>
      </c>
    </row>
    <row r="134" spans="1:6" ht="12">
      <c r="A134" s="729" t="s">
        <v>829</v>
      </c>
      <c r="B134" s="730" t="s">
        <v>886</v>
      </c>
      <c r="C134" s="731" t="s">
        <v>679</v>
      </c>
      <c r="D134" s="397">
        <v>100</v>
      </c>
      <c r="E134" s="9"/>
      <c r="F134" s="58">
        <f t="shared" si="2"/>
        <v>0</v>
      </c>
    </row>
    <row r="135" spans="1:6">
      <c r="A135" s="729"/>
      <c r="B135" s="730"/>
      <c r="C135" s="731"/>
      <c r="D135" s="397"/>
      <c r="E135" s="9"/>
      <c r="F135" s="58">
        <f t="shared" si="2"/>
        <v>0</v>
      </c>
    </row>
    <row r="136" spans="1:6">
      <c r="A136" s="729" t="s">
        <v>826</v>
      </c>
      <c r="B136" s="730" t="s">
        <v>885</v>
      </c>
      <c r="C136" s="731" t="s">
        <v>513</v>
      </c>
      <c r="D136" s="397">
        <v>13</v>
      </c>
      <c r="E136" s="9"/>
      <c r="F136" s="58">
        <f t="shared" si="2"/>
        <v>0</v>
      </c>
    </row>
    <row r="137" spans="1:6" ht="10.5">
      <c r="A137" s="724"/>
      <c r="B137" s="750"/>
      <c r="C137" s="731"/>
      <c r="D137" s="397"/>
      <c r="E137" s="9"/>
      <c r="F137" s="58">
        <f t="shared" si="2"/>
        <v>0</v>
      </c>
    </row>
    <row r="138" spans="1:6" ht="10.5">
      <c r="A138" s="724" t="s">
        <v>726</v>
      </c>
      <c r="B138" s="739" t="s">
        <v>1126</v>
      </c>
      <c r="C138" s="731"/>
      <c r="D138" s="397"/>
      <c r="E138" s="9"/>
      <c r="F138" s="58">
        <f t="shared" si="2"/>
        <v>0</v>
      </c>
    </row>
    <row r="139" spans="1:6" ht="10.5">
      <c r="A139" s="724"/>
      <c r="B139" s="739"/>
      <c r="C139" s="731"/>
      <c r="D139" s="397"/>
      <c r="E139" s="9"/>
      <c r="F139" s="58">
        <f t="shared" si="2"/>
        <v>0</v>
      </c>
    </row>
    <row r="140" spans="1:6" ht="10.5">
      <c r="A140" s="718" t="s">
        <v>726</v>
      </c>
      <c r="B140" s="751" t="s">
        <v>1125</v>
      </c>
      <c r="C140" s="652"/>
      <c r="D140" s="75"/>
      <c r="E140" s="74"/>
      <c r="F140" s="58">
        <f t="shared" si="2"/>
        <v>0</v>
      </c>
    </row>
    <row r="141" spans="1:6" ht="10.5">
      <c r="A141" s="718"/>
      <c r="B141" s="751"/>
      <c r="C141" s="652"/>
      <c r="D141" s="75"/>
      <c r="E141" s="74"/>
      <c r="F141" s="58">
        <f t="shared" si="2"/>
        <v>0</v>
      </c>
    </row>
    <row r="142" spans="1:6" ht="30">
      <c r="A142" s="752" t="s">
        <v>824</v>
      </c>
      <c r="B142" s="658" t="s">
        <v>1121</v>
      </c>
      <c r="C142" s="731" t="s">
        <v>679</v>
      </c>
      <c r="D142" s="80">
        <v>243</v>
      </c>
      <c r="E142" s="9"/>
      <c r="F142" s="58">
        <f t="shared" si="2"/>
        <v>0</v>
      </c>
    </row>
    <row r="143" spans="1:6">
      <c r="A143" s="752"/>
      <c r="B143" s="658"/>
      <c r="C143" s="731"/>
      <c r="D143" s="753"/>
      <c r="E143" s="9"/>
      <c r="F143" s="58">
        <f t="shared" si="2"/>
        <v>0</v>
      </c>
    </row>
    <row r="144" spans="1:6">
      <c r="A144" s="729"/>
      <c r="B144" s="754" t="s">
        <v>1120</v>
      </c>
      <c r="C144" s="731"/>
      <c r="D144" s="731"/>
      <c r="E144" s="9"/>
      <c r="F144" s="58">
        <f t="shared" si="2"/>
        <v>0</v>
      </c>
    </row>
    <row r="145" spans="1:6">
      <c r="A145" s="729"/>
      <c r="B145" s="754"/>
      <c r="C145" s="731"/>
      <c r="D145" s="397"/>
      <c r="E145" s="9"/>
      <c r="F145" s="58">
        <f t="shared" si="2"/>
        <v>0</v>
      </c>
    </row>
    <row r="146" spans="1:6" ht="20">
      <c r="A146" s="729" t="s">
        <v>821</v>
      </c>
      <c r="B146" s="730" t="s">
        <v>1119</v>
      </c>
      <c r="C146" s="731" t="s">
        <v>513</v>
      </c>
      <c r="D146" s="80">
        <v>450</v>
      </c>
      <c r="E146" s="9"/>
      <c r="F146" s="58">
        <f t="shared" si="2"/>
        <v>0</v>
      </c>
    </row>
    <row r="147" spans="1:6">
      <c r="A147" s="729"/>
      <c r="B147" s="730"/>
      <c r="C147" s="731"/>
      <c r="D147" s="397"/>
      <c r="E147" s="9"/>
      <c r="F147" s="58">
        <f t="shared" si="2"/>
        <v>0</v>
      </c>
    </row>
    <row r="148" spans="1:6">
      <c r="A148" s="729"/>
      <c r="B148" s="754" t="s">
        <v>1124</v>
      </c>
      <c r="C148" s="731"/>
      <c r="D148" s="397"/>
      <c r="E148" s="9"/>
      <c r="F148" s="58">
        <f t="shared" si="2"/>
        <v>0</v>
      </c>
    </row>
    <row r="149" spans="1:6" ht="20">
      <c r="A149" s="729" t="s">
        <v>819</v>
      </c>
      <c r="B149" s="730" t="s">
        <v>1123</v>
      </c>
      <c r="C149" s="731" t="s">
        <v>679</v>
      </c>
      <c r="D149" s="397">
        <v>100</v>
      </c>
      <c r="E149" s="9"/>
      <c r="F149" s="58">
        <f t="shared" si="2"/>
        <v>0</v>
      </c>
    </row>
    <row r="150" spans="1:6">
      <c r="A150" s="729"/>
      <c r="B150" s="730"/>
      <c r="C150" s="731"/>
      <c r="D150" s="397"/>
      <c r="E150" s="9"/>
      <c r="F150" s="58">
        <f t="shared" si="2"/>
        <v>0</v>
      </c>
    </row>
    <row r="151" spans="1:6">
      <c r="A151" s="729"/>
      <c r="B151" s="740" t="s">
        <v>957</v>
      </c>
      <c r="C151" s="731"/>
      <c r="D151" s="397"/>
      <c r="E151" s="9"/>
      <c r="F151" s="58">
        <f t="shared" si="2"/>
        <v>0</v>
      </c>
    </row>
    <row r="152" spans="1:6" ht="30">
      <c r="A152" s="729" t="s">
        <v>817</v>
      </c>
      <c r="B152" s="730" t="s">
        <v>956</v>
      </c>
      <c r="C152" s="731" t="s">
        <v>679</v>
      </c>
      <c r="D152" s="397">
        <v>100</v>
      </c>
      <c r="E152" s="9"/>
      <c r="F152" s="58">
        <f t="shared" si="2"/>
        <v>0</v>
      </c>
    </row>
    <row r="153" spans="1:6">
      <c r="A153" s="729"/>
      <c r="B153" s="730"/>
      <c r="C153" s="731"/>
      <c r="D153" s="397"/>
      <c r="E153" s="9"/>
      <c r="F153" s="58">
        <f t="shared" si="2"/>
        <v>0</v>
      </c>
    </row>
    <row r="154" spans="1:6" ht="10.5">
      <c r="A154" s="718" t="s">
        <v>726</v>
      </c>
      <c r="B154" s="751" t="s">
        <v>1122</v>
      </c>
      <c r="C154" s="652"/>
      <c r="D154" s="75"/>
      <c r="E154" s="74"/>
      <c r="F154" s="58">
        <f t="shared" si="2"/>
        <v>0</v>
      </c>
    </row>
    <row r="155" spans="1:6" ht="10.5">
      <c r="A155" s="718"/>
      <c r="B155" s="751"/>
      <c r="C155" s="652"/>
      <c r="D155" s="75"/>
      <c r="E155" s="74"/>
      <c r="F155" s="58">
        <f t="shared" si="2"/>
        <v>0</v>
      </c>
    </row>
    <row r="156" spans="1:6" ht="30">
      <c r="A156" s="752" t="s">
        <v>844</v>
      </c>
      <c r="B156" s="658" t="s">
        <v>1121</v>
      </c>
      <c r="C156" s="731" t="s">
        <v>679</v>
      </c>
      <c r="D156" s="80">
        <v>48.6</v>
      </c>
      <c r="E156" s="9"/>
      <c r="F156" s="58">
        <f t="shared" si="2"/>
        <v>0</v>
      </c>
    </row>
    <row r="157" spans="1:6">
      <c r="A157" s="752"/>
      <c r="B157" s="658"/>
      <c r="C157" s="731"/>
      <c r="D157" s="753"/>
      <c r="E157" s="9"/>
      <c r="F157" s="58">
        <f t="shared" si="2"/>
        <v>0</v>
      </c>
    </row>
    <row r="158" spans="1:6">
      <c r="A158" s="729"/>
      <c r="B158" s="754" t="s">
        <v>1120</v>
      </c>
      <c r="C158" s="731"/>
      <c r="D158" s="731"/>
      <c r="E158" s="9"/>
      <c r="F158" s="58">
        <f t="shared" si="2"/>
        <v>0</v>
      </c>
    </row>
    <row r="159" spans="1:6">
      <c r="A159" s="729"/>
      <c r="B159" s="754"/>
      <c r="C159" s="731"/>
      <c r="D159" s="397"/>
      <c r="E159" s="9"/>
      <c r="F159" s="58">
        <f t="shared" si="2"/>
        <v>0</v>
      </c>
    </row>
    <row r="160" spans="1:6" ht="20">
      <c r="A160" s="729" t="s">
        <v>814</v>
      </c>
      <c r="B160" s="730" t="s">
        <v>1119</v>
      </c>
      <c r="C160" s="731" t="s">
        <v>513</v>
      </c>
      <c r="D160" s="80">
        <v>90</v>
      </c>
      <c r="E160" s="9"/>
      <c r="F160" s="58">
        <f t="shared" si="2"/>
        <v>0</v>
      </c>
    </row>
    <row r="161" spans="1:6">
      <c r="A161" s="729"/>
      <c r="B161" s="730"/>
      <c r="C161" s="731"/>
      <c r="D161" s="397"/>
      <c r="E161" s="9"/>
      <c r="F161" s="58">
        <f t="shared" si="2"/>
        <v>0</v>
      </c>
    </row>
    <row r="162" spans="1:6" ht="10.5">
      <c r="A162" s="724" t="s">
        <v>726</v>
      </c>
      <c r="B162" s="733" t="s">
        <v>1118</v>
      </c>
      <c r="C162" s="731"/>
      <c r="D162" s="397"/>
      <c r="E162" s="9"/>
      <c r="F162" s="58">
        <f t="shared" si="2"/>
        <v>0</v>
      </c>
    </row>
    <row r="163" spans="1:6" ht="12">
      <c r="A163" s="729" t="s">
        <v>812</v>
      </c>
      <c r="B163" s="730" t="s">
        <v>1117</v>
      </c>
      <c r="C163" s="731" t="s">
        <v>679</v>
      </c>
      <c r="D163" s="397">
        <v>4</v>
      </c>
      <c r="E163" s="9"/>
      <c r="F163" s="58">
        <f t="shared" si="2"/>
        <v>0</v>
      </c>
    </row>
    <row r="164" spans="1:6">
      <c r="A164" s="729"/>
      <c r="B164" s="730"/>
      <c r="C164" s="731"/>
      <c r="D164" s="397"/>
      <c r="E164" s="9"/>
      <c r="F164" s="58">
        <f t="shared" si="2"/>
        <v>0</v>
      </c>
    </row>
    <row r="165" spans="1:6" ht="10.5">
      <c r="A165" s="755"/>
      <c r="B165" s="756" t="s">
        <v>1116</v>
      </c>
      <c r="C165" s="757"/>
      <c r="D165" s="757"/>
      <c r="E165" s="758"/>
      <c r="F165" s="58">
        <f t="shared" si="2"/>
        <v>0</v>
      </c>
    </row>
    <row r="166" spans="1:6" ht="20">
      <c r="A166" s="759" t="s">
        <v>1115</v>
      </c>
      <c r="B166" s="760" t="s">
        <v>1114</v>
      </c>
      <c r="C166" s="757" t="s">
        <v>443</v>
      </c>
      <c r="D166" s="757">
        <v>11.34</v>
      </c>
      <c r="E166" s="761"/>
      <c r="F166" s="58">
        <f t="shared" si="2"/>
        <v>0</v>
      </c>
    </row>
    <row r="167" spans="1:6">
      <c r="A167" s="762"/>
      <c r="B167" s="760"/>
      <c r="C167" s="757"/>
      <c r="D167" s="757"/>
      <c r="E167" s="763"/>
      <c r="F167" s="58">
        <f t="shared" si="2"/>
        <v>0</v>
      </c>
    </row>
    <row r="168" spans="1:6" ht="20">
      <c r="A168" s="759" t="s">
        <v>1113</v>
      </c>
      <c r="B168" s="760" t="s">
        <v>1112</v>
      </c>
      <c r="C168" s="757" t="s">
        <v>443</v>
      </c>
      <c r="D168" s="757">
        <v>11.24</v>
      </c>
      <c r="E168" s="761"/>
      <c r="F168" s="58">
        <f t="shared" si="2"/>
        <v>0</v>
      </c>
    </row>
    <row r="169" spans="1:6" ht="10.5">
      <c r="A169" s="764"/>
      <c r="B169" s="765"/>
      <c r="C169" s="766"/>
      <c r="D169" s="766"/>
      <c r="E169" s="763"/>
      <c r="F169" s="58">
        <f t="shared" si="2"/>
        <v>0</v>
      </c>
    </row>
    <row r="170" spans="1:6" ht="10.5">
      <c r="A170" s="762"/>
      <c r="B170" s="756" t="s">
        <v>1111</v>
      </c>
      <c r="C170" s="757"/>
      <c r="D170" s="757"/>
      <c r="E170" s="763"/>
      <c r="F170" s="58">
        <f t="shared" si="2"/>
        <v>0</v>
      </c>
    </row>
    <row r="171" spans="1:6" ht="10.5">
      <c r="A171" s="762"/>
      <c r="B171" s="767"/>
      <c r="C171" s="757"/>
      <c r="D171" s="757"/>
      <c r="E171" s="763"/>
      <c r="F171" s="58">
        <f t="shared" si="2"/>
        <v>0</v>
      </c>
    </row>
    <row r="172" spans="1:6" ht="40">
      <c r="A172" s="759" t="s">
        <v>1110</v>
      </c>
      <c r="B172" s="760" t="s">
        <v>1109</v>
      </c>
      <c r="C172" s="757" t="s">
        <v>443</v>
      </c>
      <c r="D172" s="757">
        <v>169.65</v>
      </c>
      <c r="E172" s="761"/>
      <c r="F172" s="58">
        <f t="shared" si="2"/>
        <v>0</v>
      </c>
    </row>
    <row r="173" spans="1:6">
      <c r="A173" s="762"/>
      <c r="B173" s="760"/>
      <c r="C173" s="757"/>
      <c r="D173" s="757"/>
      <c r="E173" s="116"/>
      <c r="F173" s="58">
        <f t="shared" si="2"/>
        <v>0</v>
      </c>
    </row>
    <row r="174" spans="1:6" ht="40">
      <c r="A174" s="759" t="s">
        <v>1108</v>
      </c>
      <c r="B174" s="760" t="s">
        <v>1107</v>
      </c>
      <c r="C174" s="757" t="s">
        <v>443</v>
      </c>
      <c r="D174" s="757">
        <v>67.900000000000006</v>
      </c>
      <c r="E174" s="761"/>
      <c r="F174" s="58">
        <f t="shared" si="2"/>
        <v>0</v>
      </c>
    </row>
    <row r="175" spans="1:6">
      <c r="A175" s="762"/>
      <c r="B175" s="760"/>
      <c r="C175" s="757"/>
      <c r="D175" s="757"/>
      <c r="E175" s="758"/>
      <c r="F175" s="115"/>
    </row>
    <row r="176" spans="1:6" s="49" customFormat="1" ht="10.5">
      <c r="A176" s="724" t="s">
        <v>726</v>
      </c>
      <c r="B176" s="751" t="s">
        <v>1106</v>
      </c>
      <c r="C176" s="652"/>
      <c r="D176" s="747"/>
      <c r="E176" s="67"/>
      <c r="F176" s="58"/>
    </row>
    <row r="177" spans="1:6" ht="10.5">
      <c r="A177" s="724"/>
      <c r="B177" s="733"/>
      <c r="C177" s="731"/>
      <c r="D177" s="397"/>
      <c r="E177" s="9"/>
      <c r="F177" s="58"/>
    </row>
    <row r="178" spans="1:6">
      <c r="A178" s="729"/>
      <c r="B178" s="768" t="s">
        <v>1105</v>
      </c>
      <c r="C178" s="652"/>
      <c r="D178" s="747"/>
      <c r="E178" s="67"/>
      <c r="F178" s="58"/>
    </row>
    <row r="179" spans="1:6">
      <c r="A179" s="729"/>
      <c r="B179" s="768"/>
      <c r="C179" s="652"/>
      <c r="D179" s="747"/>
      <c r="E179" s="67"/>
      <c r="F179" s="58"/>
    </row>
    <row r="180" spans="1:6" ht="20">
      <c r="A180" s="729" t="s">
        <v>810</v>
      </c>
      <c r="B180" s="730" t="s">
        <v>1104</v>
      </c>
      <c r="C180" s="731" t="s">
        <v>679</v>
      </c>
      <c r="D180" s="397">
        <v>270</v>
      </c>
      <c r="E180" s="9"/>
      <c r="F180" s="58">
        <f t="shared" ref="F180:F191" si="3">D180*E180</f>
        <v>0</v>
      </c>
    </row>
    <row r="181" spans="1:6" ht="10.5">
      <c r="A181" s="729"/>
      <c r="B181" s="769"/>
      <c r="C181" s="652"/>
      <c r="D181" s="747"/>
      <c r="E181" s="67"/>
      <c r="F181" s="58">
        <f t="shared" si="3"/>
        <v>0</v>
      </c>
    </row>
    <row r="182" spans="1:6" ht="21">
      <c r="A182" s="724" t="s">
        <v>726</v>
      </c>
      <c r="B182" s="733" t="s">
        <v>1103</v>
      </c>
      <c r="C182" s="731"/>
      <c r="D182" s="397"/>
      <c r="E182" s="9"/>
      <c r="F182" s="58">
        <f t="shared" si="3"/>
        <v>0</v>
      </c>
    </row>
    <row r="183" spans="1:6" ht="20">
      <c r="A183" s="729" t="s">
        <v>809</v>
      </c>
      <c r="B183" s="658" t="s">
        <v>1102</v>
      </c>
      <c r="C183" s="731" t="s">
        <v>679</v>
      </c>
      <c r="D183" s="397">
        <v>270</v>
      </c>
      <c r="E183" s="9"/>
      <c r="F183" s="58">
        <f t="shared" si="3"/>
        <v>0</v>
      </c>
    </row>
    <row r="184" spans="1:6">
      <c r="A184" s="729"/>
      <c r="B184" s="730"/>
      <c r="C184" s="731"/>
      <c r="D184" s="397"/>
      <c r="E184" s="9"/>
      <c r="F184" s="58">
        <f t="shared" si="3"/>
        <v>0</v>
      </c>
    </row>
    <row r="185" spans="1:6" ht="10.5">
      <c r="A185" s="724" t="s">
        <v>726</v>
      </c>
      <c r="B185" s="733" t="s">
        <v>1101</v>
      </c>
      <c r="C185" s="731"/>
      <c r="D185" s="397"/>
      <c r="E185" s="9"/>
      <c r="F185" s="58">
        <f t="shared" si="3"/>
        <v>0</v>
      </c>
    </row>
    <row r="186" spans="1:6" ht="10.5">
      <c r="A186" s="724"/>
      <c r="B186" s="733"/>
      <c r="C186" s="731"/>
      <c r="D186" s="397"/>
      <c r="E186" s="9"/>
      <c r="F186" s="58">
        <f t="shared" si="3"/>
        <v>0</v>
      </c>
    </row>
    <row r="187" spans="1:6" ht="10.5">
      <c r="A187" s="724" t="s">
        <v>726</v>
      </c>
      <c r="B187" s="739" t="s">
        <v>1100</v>
      </c>
      <c r="C187" s="731"/>
      <c r="D187" s="397"/>
      <c r="E187" s="9"/>
      <c r="F187" s="58">
        <f t="shared" si="3"/>
        <v>0</v>
      </c>
    </row>
    <row r="188" spans="1:6" ht="10.5">
      <c r="A188" s="724"/>
      <c r="B188" s="739"/>
      <c r="C188" s="731"/>
      <c r="D188" s="397"/>
      <c r="E188" s="9"/>
      <c r="F188" s="58">
        <f t="shared" si="3"/>
        <v>0</v>
      </c>
    </row>
    <row r="189" spans="1:6">
      <c r="A189" s="729" t="s">
        <v>808</v>
      </c>
      <c r="B189" s="730" t="s">
        <v>1099</v>
      </c>
      <c r="C189" s="731" t="s">
        <v>513</v>
      </c>
      <c r="D189" s="397">
        <v>41</v>
      </c>
      <c r="E189" s="9"/>
      <c r="F189" s="58">
        <f t="shared" si="3"/>
        <v>0</v>
      </c>
    </row>
    <row r="190" spans="1:6">
      <c r="A190" s="729"/>
      <c r="B190" s="730"/>
      <c r="C190" s="731"/>
      <c r="D190" s="397"/>
      <c r="E190" s="9"/>
      <c r="F190" s="58">
        <f t="shared" si="3"/>
        <v>0</v>
      </c>
    </row>
    <row r="191" spans="1:6">
      <c r="A191" s="729" t="s">
        <v>805</v>
      </c>
      <c r="B191" s="730" t="s">
        <v>1098</v>
      </c>
      <c r="C191" s="731" t="s">
        <v>513</v>
      </c>
      <c r="D191" s="397">
        <v>10</v>
      </c>
      <c r="E191" s="9"/>
      <c r="F191" s="58">
        <f t="shared" si="3"/>
        <v>0</v>
      </c>
    </row>
    <row r="192" spans="1:6">
      <c r="A192" s="729"/>
      <c r="B192" s="730"/>
      <c r="C192" s="731"/>
      <c r="D192" s="731"/>
      <c r="E192" s="9"/>
      <c r="F192" s="58"/>
    </row>
    <row r="193" spans="1:6">
      <c r="A193" s="752"/>
      <c r="B193" s="658"/>
      <c r="C193" s="652"/>
      <c r="D193" s="770"/>
      <c r="E193" s="74"/>
      <c r="F193" s="621"/>
    </row>
    <row r="194" spans="1:6" ht="10.5">
      <c r="A194" s="2049" t="s">
        <v>325</v>
      </c>
      <c r="B194" s="2050"/>
      <c r="C194" s="2050"/>
      <c r="D194" s="2050"/>
      <c r="E194" s="2050"/>
      <c r="F194" s="365">
        <f>SUM(F124:F192)</f>
        <v>0</v>
      </c>
    </row>
    <row r="195" spans="1:6">
      <c r="A195" s="752"/>
      <c r="B195" s="658"/>
      <c r="C195" s="652"/>
      <c r="D195" s="770"/>
      <c r="E195" s="74"/>
      <c r="F195" s="621"/>
    </row>
    <row r="196" spans="1:6" s="49" customFormat="1">
      <c r="A196" s="742"/>
      <c r="B196" s="390"/>
      <c r="C196" s="388"/>
      <c r="D196" s="388"/>
      <c r="E196" s="51"/>
      <c r="F196" s="50"/>
    </row>
    <row r="197" spans="1:6" s="49" customFormat="1" ht="10.5">
      <c r="A197" s="724" t="s">
        <v>726</v>
      </c>
      <c r="B197" s="739" t="s">
        <v>884</v>
      </c>
      <c r="C197" s="731"/>
      <c r="D197" s="731"/>
      <c r="E197" s="9"/>
      <c r="F197" s="58"/>
    </row>
    <row r="198" spans="1:6" s="49" customFormat="1">
      <c r="A198" s="752" t="s">
        <v>803</v>
      </c>
      <c r="B198" s="771" t="s">
        <v>1097</v>
      </c>
      <c r="C198" s="772" t="s">
        <v>337</v>
      </c>
      <c r="D198" s="731">
        <v>2</v>
      </c>
      <c r="E198" s="9"/>
      <c r="F198" s="58">
        <f t="shared" ref="F198:F214" si="4">D198*E198</f>
        <v>0</v>
      </c>
    </row>
    <row r="199" spans="1:6">
      <c r="A199" s="752"/>
      <c r="B199" s="771"/>
      <c r="C199" s="772"/>
      <c r="D199" s="731"/>
      <c r="E199" s="9"/>
      <c r="F199" s="58">
        <f t="shared" si="4"/>
        <v>0</v>
      </c>
    </row>
    <row r="200" spans="1:6">
      <c r="A200" s="752" t="s">
        <v>800</v>
      </c>
      <c r="B200" s="771" t="s">
        <v>1096</v>
      </c>
      <c r="C200" s="772" t="s">
        <v>337</v>
      </c>
      <c r="D200" s="397">
        <v>2</v>
      </c>
      <c r="E200" s="9"/>
      <c r="F200" s="58">
        <f t="shared" si="4"/>
        <v>0</v>
      </c>
    </row>
    <row r="201" spans="1:6">
      <c r="A201" s="752"/>
      <c r="B201" s="771"/>
      <c r="C201" s="772"/>
      <c r="D201" s="731"/>
      <c r="E201" s="9"/>
      <c r="F201" s="58">
        <f t="shared" si="4"/>
        <v>0</v>
      </c>
    </row>
    <row r="202" spans="1:6" s="49" customFormat="1" ht="10.5">
      <c r="A202" s="718" t="s">
        <v>726</v>
      </c>
      <c r="B202" s="773" t="s">
        <v>880</v>
      </c>
      <c r="C202" s="772"/>
      <c r="D202" s="731"/>
      <c r="E202" s="9"/>
      <c r="F202" s="58">
        <f t="shared" si="4"/>
        <v>0</v>
      </c>
    </row>
    <row r="203" spans="1:6" ht="10.5">
      <c r="A203" s="718"/>
      <c r="B203" s="773"/>
      <c r="C203" s="772"/>
      <c r="D203" s="731"/>
      <c r="E203" s="9"/>
      <c r="F203" s="58">
        <f t="shared" si="4"/>
        <v>0</v>
      </c>
    </row>
    <row r="204" spans="1:6">
      <c r="A204" s="752"/>
      <c r="B204" s="774" t="s">
        <v>1095</v>
      </c>
      <c r="C204" s="772"/>
      <c r="D204" s="731"/>
      <c r="E204" s="9"/>
      <c r="F204" s="58">
        <f t="shared" si="4"/>
        <v>0</v>
      </c>
    </row>
    <row r="205" spans="1:6">
      <c r="A205" s="752"/>
      <c r="B205" s="774"/>
      <c r="C205" s="772"/>
      <c r="D205" s="731"/>
      <c r="E205" s="9"/>
      <c r="F205" s="58">
        <f t="shared" si="4"/>
        <v>0</v>
      </c>
    </row>
    <row r="206" spans="1:6">
      <c r="A206" s="752" t="s">
        <v>926</v>
      </c>
      <c r="B206" s="771" t="s">
        <v>1094</v>
      </c>
      <c r="C206" s="772" t="s">
        <v>337</v>
      </c>
      <c r="D206" s="397">
        <v>2</v>
      </c>
      <c r="E206" s="9"/>
      <c r="F206" s="58">
        <f t="shared" si="4"/>
        <v>0</v>
      </c>
    </row>
    <row r="207" spans="1:6">
      <c r="A207" s="752" t="s">
        <v>726</v>
      </c>
      <c r="B207" s="771"/>
      <c r="C207" s="772"/>
      <c r="D207" s="731"/>
      <c r="E207" s="9"/>
      <c r="F207" s="58">
        <f t="shared" si="4"/>
        <v>0</v>
      </c>
    </row>
    <row r="208" spans="1:6">
      <c r="A208" s="752" t="s">
        <v>1004</v>
      </c>
      <c r="B208" s="771" t="s">
        <v>1093</v>
      </c>
      <c r="C208" s="772" t="s">
        <v>337</v>
      </c>
      <c r="D208" s="397">
        <v>1</v>
      </c>
      <c r="E208" s="9"/>
      <c r="F208" s="58">
        <f t="shared" si="4"/>
        <v>0</v>
      </c>
    </row>
    <row r="209" spans="1:6">
      <c r="A209" s="752"/>
      <c r="B209" s="771"/>
      <c r="C209" s="772"/>
      <c r="D209" s="731"/>
      <c r="E209" s="9"/>
      <c r="F209" s="58">
        <f t="shared" si="4"/>
        <v>0</v>
      </c>
    </row>
    <row r="210" spans="1:6" ht="10.5">
      <c r="A210" s="718" t="s">
        <v>726</v>
      </c>
      <c r="B210" s="773" t="s">
        <v>1092</v>
      </c>
      <c r="C210" s="772"/>
      <c r="D210" s="731"/>
      <c r="E210" s="9"/>
      <c r="F210" s="58">
        <f t="shared" si="4"/>
        <v>0</v>
      </c>
    </row>
    <row r="211" spans="1:6" ht="10.5">
      <c r="A211" s="718"/>
      <c r="B211" s="773"/>
      <c r="C211" s="772"/>
      <c r="D211" s="731"/>
      <c r="E211" s="9"/>
      <c r="F211" s="58">
        <f t="shared" si="4"/>
        <v>0</v>
      </c>
    </row>
    <row r="212" spans="1:6">
      <c r="A212" s="752" t="s">
        <v>1001</v>
      </c>
      <c r="B212" s="771" t="s">
        <v>1091</v>
      </c>
      <c r="C212" s="772" t="s">
        <v>337</v>
      </c>
      <c r="D212" s="397">
        <v>1</v>
      </c>
      <c r="E212" s="9"/>
      <c r="F212" s="58">
        <f t="shared" si="4"/>
        <v>0</v>
      </c>
    </row>
    <row r="213" spans="1:6">
      <c r="A213" s="752"/>
      <c r="B213" s="771"/>
      <c r="C213" s="772"/>
      <c r="D213" s="84"/>
      <c r="E213" s="82"/>
      <c r="F213" s="58">
        <f t="shared" si="4"/>
        <v>0</v>
      </c>
    </row>
    <row r="214" spans="1:6" ht="12">
      <c r="A214" s="775" t="s">
        <v>999</v>
      </c>
      <c r="B214" s="730" t="s">
        <v>1090</v>
      </c>
      <c r="C214" s="731" t="s">
        <v>679</v>
      </c>
      <c r="D214" s="397">
        <v>1</v>
      </c>
      <c r="E214" s="9"/>
      <c r="F214" s="58">
        <f t="shared" si="4"/>
        <v>0</v>
      </c>
    </row>
    <row r="215" spans="1:6">
      <c r="A215" s="729"/>
      <c r="B215" s="730"/>
      <c r="C215" s="731"/>
      <c r="D215" s="731"/>
      <c r="E215" s="9"/>
      <c r="F215" s="58"/>
    </row>
    <row r="216" spans="1:6" ht="10.5">
      <c r="A216" s="742"/>
      <c r="B216" s="776"/>
      <c r="C216" s="388"/>
      <c r="D216" s="388"/>
      <c r="E216" s="51"/>
      <c r="F216" s="58"/>
    </row>
    <row r="217" spans="1:6">
      <c r="A217" s="742"/>
      <c r="B217" s="390"/>
      <c r="C217" s="388"/>
      <c r="D217" s="388"/>
      <c r="E217" s="51"/>
      <c r="F217" s="58"/>
    </row>
    <row r="218" spans="1:6">
      <c r="A218" s="743"/>
      <c r="B218" s="392"/>
      <c r="C218" s="388"/>
      <c r="D218" s="388"/>
      <c r="E218" s="51"/>
      <c r="F218" s="50"/>
    </row>
    <row r="219" spans="1:6">
      <c r="A219" s="742"/>
      <c r="B219" s="392"/>
      <c r="C219" s="388"/>
      <c r="D219" s="388"/>
      <c r="E219" s="51"/>
      <c r="F219" s="50"/>
    </row>
    <row r="220" spans="1:6">
      <c r="A220" s="448"/>
      <c r="B220" s="266"/>
      <c r="C220" s="449"/>
      <c r="D220" s="83"/>
      <c r="E220" s="82"/>
      <c r="F220" s="450"/>
    </row>
    <row r="221" spans="1:6">
      <c r="A221" s="743"/>
      <c r="B221" s="392"/>
      <c r="C221" s="388"/>
      <c r="D221" s="388"/>
      <c r="E221" s="51"/>
      <c r="F221" s="50"/>
    </row>
    <row r="222" spans="1:6">
      <c r="A222" s="752"/>
      <c r="B222" s="658"/>
      <c r="C222" s="652"/>
      <c r="D222" s="770"/>
      <c r="E222" s="74"/>
      <c r="F222" s="621"/>
    </row>
    <row r="223" spans="1:6" ht="10.5">
      <c r="A223" s="2047" t="s">
        <v>325</v>
      </c>
      <c r="B223" s="2048"/>
      <c r="C223" s="2048"/>
      <c r="D223" s="2048"/>
      <c r="E223" s="2048"/>
      <c r="F223" s="746">
        <f>SUM(F197:F221)</f>
        <v>0</v>
      </c>
    </row>
    <row r="224" spans="1:6">
      <c r="A224" s="752"/>
      <c r="B224" s="658"/>
      <c r="C224" s="652"/>
      <c r="D224" s="770"/>
      <c r="E224" s="74"/>
      <c r="F224" s="621"/>
    </row>
    <row r="225" spans="1:6">
      <c r="A225" s="448"/>
      <c r="B225" s="266"/>
      <c r="C225" s="449"/>
      <c r="D225" s="83"/>
      <c r="E225" s="82"/>
      <c r="F225" s="450"/>
    </row>
    <row r="226" spans="1:6">
      <c r="A226" s="448"/>
      <c r="B226" s="266"/>
      <c r="C226" s="449"/>
      <c r="D226" s="83"/>
      <c r="E226" s="82"/>
      <c r="F226" s="450"/>
    </row>
    <row r="227" spans="1:6">
      <c r="A227" s="448"/>
      <c r="B227" s="266"/>
      <c r="C227" s="449"/>
      <c r="D227" s="83"/>
      <c r="E227" s="82"/>
      <c r="F227" s="450"/>
    </row>
    <row r="228" spans="1:6">
      <c r="A228" s="448">
        <v>1</v>
      </c>
      <c r="B228" s="266" t="s">
        <v>314</v>
      </c>
      <c r="C228" s="449"/>
      <c r="D228" s="83"/>
      <c r="E228" s="82"/>
      <c r="F228" s="450">
        <f>F68</f>
        <v>0</v>
      </c>
    </row>
    <row r="229" spans="1:6">
      <c r="A229" s="448"/>
      <c r="B229" s="266"/>
      <c r="C229" s="449"/>
      <c r="D229" s="83"/>
      <c r="E229" s="82"/>
      <c r="F229" s="450"/>
    </row>
    <row r="230" spans="1:6">
      <c r="A230" s="448">
        <v>2</v>
      </c>
      <c r="B230" s="266" t="s">
        <v>313</v>
      </c>
      <c r="C230" s="449"/>
      <c r="D230" s="83"/>
      <c r="E230" s="82"/>
      <c r="F230" s="450">
        <f>F121</f>
        <v>0</v>
      </c>
    </row>
    <row r="231" spans="1:6">
      <c r="A231" s="448"/>
      <c r="B231" s="266"/>
      <c r="C231" s="449"/>
      <c r="D231" s="83"/>
      <c r="E231" s="82"/>
      <c r="F231" s="450"/>
    </row>
    <row r="232" spans="1:6">
      <c r="A232" s="448">
        <v>3</v>
      </c>
      <c r="B232" s="266" t="s">
        <v>312</v>
      </c>
      <c r="C232" s="449"/>
      <c r="D232" s="83"/>
      <c r="E232" s="82"/>
      <c r="F232" s="450">
        <f>F194</f>
        <v>0</v>
      </c>
    </row>
    <row r="233" spans="1:6">
      <c r="A233" s="448"/>
      <c r="B233" s="266"/>
      <c r="C233" s="449"/>
      <c r="D233" s="83"/>
      <c r="E233" s="82"/>
      <c r="F233" s="450"/>
    </row>
    <row r="234" spans="1:6">
      <c r="A234" s="448">
        <v>4</v>
      </c>
      <c r="B234" s="266" t="s">
        <v>597</v>
      </c>
      <c r="C234" s="449"/>
      <c r="D234" s="83"/>
      <c r="E234" s="82"/>
      <c r="F234" s="450">
        <f>F194</f>
        <v>0</v>
      </c>
    </row>
    <row r="235" spans="1:6">
      <c r="A235" s="448"/>
      <c r="B235" s="266"/>
      <c r="C235" s="449"/>
      <c r="D235" s="83"/>
      <c r="E235" s="82"/>
      <c r="F235" s="450"/>
    </row>
    <row r="236" spans="1:6">
      <c r="A236" s="448">
        <v>5</v>
      </c>
      <c r="B236" s="266" t="s">
        <v>854</v>
      </c>
      <c r="C236" s="449"/>
      <c r="D236" s="83"/>
      <c r="E236" s="82"/>
      <c r="F236" s="450">
        <f>F223</f>
        <v>0</v>
      </c>
    </row>
    <row r="237" spans="1:6">
      <c r="A237" s="448"/>
      <c r="B237" s="266"/>
      <c r="C237" s="449"/>
      <c r="D237" s="83"/>
      <c r="E237" s="82"/>
      <c r="F237" s="450"/>
    </row>
    <row r="238" spans="1:6">
      <c r="A238" s="448"/>
      <c r="B238" s="266"/>
      <c r="C238" s="449"/>
      <c r="D238" s="83"/>
      <c r="E238" s="82"/>
      <c r="F238" s="450"/>
    </row>
    <row r="239" spans="1:6">
      <c r="A239" s="448"/>
      <c r="B239" s="266"/>
      <c r="C239" s="449"/>
      <c r="D239" s="83"/>
      <c r="E239" s="82"/>
      <c r="F239" s="450"/>
    </row>
    <row r="240" spans="1:6">
      <c r="A240" s="448"/>
      <c r="B240" s="266"/>
      <c r="C240" s="449"/>
      <c r="D240" s="83"/>
      <c r="E240" s="82"/>
      <c r="F240" s="450"/>
    </row>
    <row r="241" spans="1:6">
      <c r="A241" s="448"/>
      <c r="B241" s="266"/>
      <c r="C241" s="449"/>
      <c r="D241" s="83"/>
      <c r="E241" s="82"/>
      <c r="F241" s="450"/>
    </row>
    <row r="242" spans="1:6">
      <c r="A242" s="448"/>
      <c r="B242" s="266"/>
      <c r="C242" s="449"/>
      <c r="D242" s="83"/>
      <c r="E242" s="82"/>
      <c r="F242" s="450"/>
    </row>
    <row r="243" spans="1:6">
      <c r="A243" s="448"/>
      <c r="B243" s="266"/>
      <c r="C243" s="449"/>
      <c r="D243" s="83"/>
      <c r="E243" s="82"/>
      <c r="F243" s="450"/>
    </row>
    <row r="244" spans="1:6">
      <c r="A244" s="448"/>
      <c r="B244" s="266"/>
      <c r="C244" s="449"/>
      <c r="D244" s="83"/>
      <c r="E244" s="82"/>
      <c r="F244" s="450"/>
    </row>
    <row r="245" spans="1:6">
      <c r="A245" s="448"/>
      <c r="B245" s="266"/>
      <c r="C245" s="449"/>
      <c r="D245" s="83"/>
      <c r="E245" s="82"/>
      <c r="F245" s="450"/>
    </row>
    <row r="246" spans="1:6">
      <c r="A246" s="448"/>
      <c r="B246" s="266"/>
      <c r="C246" s="449"/>
      <c r="D246" s="83"/>
      <c r="E246" s="82"/>
      <c r="F246" s="450"/>
    </row>
    <row r="247" spans="1:6">
      <c r="A247" s="448"/>
      <c r="B247" s="266"/>
      <c r="C247" s="449"/>
      <c r="D247" s="83"/>
      <c r="E247" s="82"/>
      <c r="F247" s="450"/>
    </row>
    <row r="248" spans="1:6">
      <c r="A248" s="448"/>
      <c r="B248" s="266"/>
      <c r="C248" s="449"/>
      <c r="D248" s="83"/>
      <c r="E248" s="82"/>
      <c r="F248" s="450"/>
    </row>
    <row r="249" spans="1:6">
      <c r="A249" s="448"/>
      <c r="B249" s="266"/>
      <c r="C249" s="449"/>
      <c r="D249" s="83"/>
      <c r="E249" s="82"/>
      <c r="F249" s="450"/>
    </row>
    <row r="250" spans="1:6">
      <c r="A250" s="448"/>
      <c r="B250" s="266"/>
      <c r="C250" s="449"/>
      <c r="D250" s="83"/>
      <c r="E250" s="82"/>
      <c r="F250" s="450"/>
    </row>
    <row r="251" spans="1:6" s="45" customFormat="1">
      <c r="A251" s="448"/>
      <c r="B251" s="266"/>
      <c r="C251" s="449"/>
      <c r="D251" s="83"/>
      <c r="E251" s="82"/>
      <c r="F251" s="450"/>
    </row>
    <row r="252" spans="1:6" s="45" customFormat="1">
      <c r="A252" s="448"/>
      <c r="B252" s="266"/>
      <c r="C252" s="449"/>
      <c r="D252" s="83"/>
      <c r="E252" s="82"/>
      <c r="F252" s="450"/>
    </row>
    <row r="253" spans="1:6" s="45" customFormat="1">
      <c r="A253" s="448"/>
      <c r="B253" s="266"/>
      <c r="C253" s="449"/>
      <c r="D253" s="83"/>
      <c r="E253" s="82"/>
      <c r="F253" s="450"/>
    </row>
    <row r="254" spans="1:6">
      <c r="A254" s="448"/>
      <c r="B254" s="266"/>
      <c r="C254" s="449"/>
      <c r="D254" s="83"/>
      <c r="E254" s="82"/>
      <c r="F254" s="450"/>
    </row>
    <row r="255" spans="1:6">
      <c r="A255" s="448"/>
      <c r="B255" s="266"/>
      <c r="C255" s="449"/>
      <c r="D255" s="83"/>
      <c r="E255" s="82"/>
      <c r="F255" s="450"/>
    </row>
    <row r="256" spans="1:6">
      <c r="A256" s="448"/>
      <c r="B256" s="266"/>
      <c r="C256" s="449"/>
      <c r="D256" s="83"/>
      <c r="E256" s="82"/>
      <c r="F256" s="450"/>
    </row>
    <row r="257" spans="1:6">
      <c r="A257" s="448"/>
      <c r="B257" s="266"/>
      <c r="C257" s="449"/>
      <c r="D257" s="83"/>
      <c r="E257" s="82"/>
      <c r="F257" s="450"/>
    </row>
    <row r="258" spans="1:6">
      <c r="A258" s="448"/>
      <c r="B258" s="266"/>
      <c r="C258" s="449"/>
      <c r="D258" s="83"/>
      <c r="E258" s="82"/>
      <c r="F258" s="450"/>
    </row>
    <row r="259" spans="1:6">
      <c r="A259" s="448"/>
      <c r="B259" s="266"/>
      <c r="C259" s="449"/>
      <c r="D259" s="83"/>
      <c r="E259" s="82"/>
      <c r="F259" s="450"/>
    </row>
    <row r="260" spans="1:6">
      <c r="A260" s="448"/>
      <c r="B260" s="266"/>
      <c r="C260" s="449"/>
      <c r="D260" s="83"/>
      <c r="E260" s="82"/>
      <c r="F260" s="450"/>
    </row>
    <row r="261" spans="1:6">
      <c r="A261" s="448"/>
      <c r="B261" s="266"/>
      <c r="C261" s="449"/>
      <c r="D261" s="83"/>
      <c r="E261" s="82"/>
      <c r="F261" s="450"/>
    </row>
    <row r="262" spans="1:6">
      <c r="A262" s="448"/>
      <c r="B262" s="266"/>
      <c r="C262" s="449"/>
      <c r="D262" s="83"/>
      <c r="E262" s="82"/>
      <c r="F262" s="450"/>
    </row>
    <row r="263" spans="1:6">
      <c r="A263" s="448"/>
      <c r="B263" s="266"/>
      <c r="C263" s="449"/>
      <c r="D263" s="83"/>
      <c r="E263" s="82"/>
      <c r="F263" s="450"/>
    </row>
    <row r="264" spans="1:6">
      <c r="A264" s="448"/>
      <c r="B264" s="266"/>
      <c r="C264" s="449"/>
      <c r="D264" s="83"/>
      <c r="E264" s="82"/>
      <c r="F264" s="450"/>
    </row>
    <row r="265" spans="1:6">
      <c r="A265" s="448"/>
      <c r="B265" s="266"/>
      <c r="C265" s="449"/>
      <c r="D265" s="83"/>
      <c r="E265" s="82"/>
      <c r="F265" s="450"/>
    </row>
    <row r="266" spans="1:6">
      <c r="A266" s="448"/>
      <c r="B266" s="266"/>
      <c r="C266" s="449"/>
      <c r="D266" s="83"/>
      <c r="E266" s="82"/>
      <c r="F266" s="450"/>
    </row>
    <row r="267" spans="1:6">
      <c r="A267" s="448"/>
      <c r="B267" s="266"/>
      <c r="C267" s="449"/>
      <c r="D267" s="83"/>
      <c r="E267" s="82"/>
      <c r="F267" s="450"/>
    </row>
    <row r="268" spans="1:6">
      <c r="A268" s="448"/>
      <c r="B268" s="266"/>
      <c r="C268" s="449"/>
      <c r="D268" s="83"/>
      <c r="E268" s="82"/>
      <c r="F268" s="450"/>
    </row>
    <row r="269" spans="1:6">
      <c r="A269" s="448"/>
      <c r="B269" s="266"/>
      <c r="C269" s="449"/>
      <c r="D269" s="83"/>
      <c r="E269" s="82"/>
      <c r="F269" s="450"/>
    </row>
    <row r="270" spans="1:6">
      <c r="A270" s="448"/>
      <c r="B270" s="266"/>
      <c r="C270" s="449"/>
      <c r="D270" s="83"/>
      <c r="E270" s="82"/>
      <c r="F270" s="450"/>
    </row>
    <row r="271" spans="1:6">
      <c r="A271" s="680"/>
      <c r="B271" s="683"/>
      <c r="C271" s="682"/>
      <c r="D271" s="80"/>
      <c r="E271" s="9"/>
      <c r="F271" s="81"/>
    </row>
    <row r="272" spans="1:6" ht="10.5">
      <c r="A272" s="777"/>
      <c r="B272" s="681" t="s">
        <v>311</v>
      </c>
      <c r="C272" s="778"/>
      <c r="D272" s="779"/>
      <c r="E272" s="360"/>
      <c r="F272" s="704">
        <f>F228+F230+F232+F234+F236</f>
        <v>0</v>
      </c>
    </row>
    <row r="273" spans="1:6" ht="10.5" thickBot="1">
      <c r="A273" s="780"/>
      <c r="B273" s="781"/>
      <c r="C273" s="782"/>
      <c r="D273" s="783"/>
      <c r="E273" s="784"/>
      <c r="F273" s="785"/>
    </row>
    <row r="274" spans="1:6">
      <c r="C274" s="55"/>
      <c r="D274" s="55"/>
      <c r="E274" s="786"/>
      <c r="F274" s="786"/>
    </row>
    <row r="275" spans="1:6">
      <c r="C275" s="55"/>
      <c r="D275" s="55"/>
      <c r="E275" s="786"/>
      <c r="F275" s="786"/>
    </row>
    <row r="276" spans="1:6">
      <c r="C276" s="55"/>
      <c r="D276" s="55"/>
      <c r="E276" s="786"/>
      <c r="F276" s="786"/>
    </row>
    <row r="277" spans="1:6">
      <c r="C277" s="55"/>
      <c r="D277" s="55"/>
      <c r="E277" s="786"/>
      <c r="F277" s="786"/>
    </row>
    <row r="278" spans="1:6">
      <c r="C278" s="55"/>
      <c r="D278" s="55"/>
      <c r="E278" s="786"/>
      <c r="F278" s="786"/>
    </row>
  </sheetData>
  <mergeCells count="8">
    <mergeCell ref="A121:E121"/>
    <mergeCell ref="A194:E194"/>
    <mergeCell ref="A223:E223"/>
    <mergeCell ref="A1:C1"/>
    <mergeCell ref="A2:F2"/>
    <mergeCell ref="A3:F3"/>
    <mergeCell ref="A5:F5"/>
    <mergeCell ref="A68:E68"/>
  </mergeCells>
  <pageMargins left="0.75" right="0.75" top="1" bottom="1" header="0.5" footer="0.5"/>
  <pageSetup paperSize="9" scale="61" orientation="portrait" r:id="rId1"/>
  <headerFooter alignWithMargins="0">
    <oddFooter>&amp;CPage &amp;P of &amp;N</oddFooter>
  </headerFooter>
  <rowBreaks count="4" manualBreakCount="4">
    <brk id="68" max="5" man="1"/>
    <brk id="121" max="5" man="1"/>
    <brk id="194" max="5" man="1"/>
    <brk id="223"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BreakPreview" topLeftCell="A16" zoomScaleNormal="100" zoomScaleSheetLayoutView="100" workbookViewId="0">
      <selection activeCell="I10" sqref="I10"/>
    </sheetView>
  </sheetViews>
  <sheetFormatPr defaultColWidth="9.90625" defaultRowHeight="10"/>
  <cols>
    <col min="1" max="1" width="9.90625" style="85"/>
    <col min="2" max="2" width="39.36328125" style="85" customWidth="1"/>
    <col min="3" max="3" width="6.6328125" style="85" customWidth="1"/>
    <col min="4" max="4" width="15" style="85" bestFit="1" customWidth="1"/>
    <col min="5" max="5" width="11.36328125" style="85" customWidth="1"/>
    <col min="6" max="6" width="9" style="85" customWidth="1"/>
    <col min="7" max="16384" width="9.90625" style="85"/>
  </cols>
  <sheetData>
    <row r="1" spans="1:8" ht="10.5">
      <c r="A1" s="2031"/>
      <c r="B1" s="2031"/>
      <c r="C1" s="2031"/>
      <c r="D1" s="55"/>
      <c r="E1" s="55"/>
      <c r="F1" s="788"/>
    </row>
    <row r="2" spans="1:8" s="45" customFormat="1" ht="10.5">
      <c r="A2" s="2053" t="str">
        <f>'5.6 Pump House'!A2:F2</f>
        <v>MINISTRY OF WATER AND ENVIRONMENT</v>
      </c>
      <c r="B2" s="2053"/>
      <c r="C2" s="2053"/>
      <c r="D2" s="2053"/>
      <c r="E2" s="2053"/>
      <c r="F2" s="2053"/>
      <c r="G2" s="49"/>
      <c r="H2" s="49"/>
    </row>
    <row r="3" spans="1:8" s="45" customFormat="1" ht="10.5">
      <c r="A3" s="2054" t="str">
        <f>'5.6 Pump House'!A3:F3</f>
        <v>NYAMUGASANI WATER SUPPLY &amp; SANITATION SYSTEM</v>
      </c>
      <c r="B3" s="2054"/>
      <c r="C3" s="2054"/>
      <c r="D3" s="2054"/>
      <c r="E3" s="2054"/>
      <c r="F3" s="2054"/>
      <c r="G3" s="49"/>
      <c r="H3" s="49"/>
    </row>
    <row r="4" spans="1:8" s="45" customFormat="1" ht="10.5">
      <c r="A4" s="789"/>
      <c r="B4" s="789"/>
      <c r="C4" s="789"/>
      <c r="D4" s="789"/>
      <c r="E4" s="789"/>
      <c r="F4" s="49"/>
      <c r="G4" s="49"/>
      <c r="H4" s="49"/>
    </row>
    <row r="5" spans="1:8" ht="10.5">
      <c r="A5" s="2055" t="s">
        <v>1193</v>
      </c>
      <c r="B5" s="2055"/>
      <c r="C5" s="2055"/>
      <c r="D5" s="2055"/>
      <c r="E5" s="2055"/>
      <c r="F5" s="2055"/>
    </row>
    <row r="6" spans="1:8" ht="10.5" thickBot="1">
      <c r="A6" s="55"/>
      <c r="B6" s="55"/>
      <c r="C6" s="56"/>
      <c r="D6" s="55"/>
      <c r="E6" s="55"/>
      <c r="F6" s="788"/>
    </row>
    <row r="7" spans="1:8" ht="11" thickTop="1">
      <c r="A7" s="2056" t="s">
        <v>1192</v>
      </c>
      <c r="B7" s="2056" t="s">
        <v>1191</v>
      </c>
      <c r="C7" s="2056" t="s">
        <v>319</v>
      </c>
      <c r="D7" s="2056" t="s">
        <v>318</v>
      </c>
      <c r="E7" s="891" t="s">
        <v>1190</v>
      </c>
      <c r="F7" s="891" t="s">
        <v>1189</v>
      </c>
    </row>
    <row r="8" spans="1:8" ht="11" thickBot="1">
      <c r="A8" s="2057"/>
      <c r="B8" s="2057"/>
      <c r="C8" s="2057"/>
      <c r="D8" s="2057"/>
      <c r="E8" s="90" t="s">
        <v>1188</v>
      </c>
      <c r="F8" s="90" t="s">
        <v>1188</v>
      </c>
    </row>
    <row r="9" spans="1:8" ht="10.5" thickTop="1">
      <c r="A9" s="40"/>
      <c r="B9" s="40" t="s">
        <v>596</v>
      </c>
      <c r="C9" s="40"/>
      <c r="D9" s="40"/>
      <c r="E9" s="40"/>
      <c r="F9" s="40"/>
    </row>
    <row r="10" spans="1:8" ht="20">
      <c r="A10" s="19"/>
      <c r="B10" s="19" t="s">
        <v>1187</v>
      </c>
      <c r="C10" s="19"/>
      <c r="D10" s="19"/>
      <c r="E10" s="19"/>
      <c r="F10" s="19"/>
    </row>
    <row r="11" spans="1:8" ht="10.5" thickBot="1">
      <c r="A11" s="24"/>
      <c r="B11" s="24"/>
      <c r="C11" s="24"/>
      <c r="D11" s="24"/>
      <c r="E11" s="24"/>
      <c r="F11" s="24"/>
    </row>
    <row r="12" spans="1:8" ht="11" thickTop="1">
      <c r="A12" s="790"/>
      <c r="B12" s="791" t="s">
        <v>1186</v>
      </c>
      <c r="C12" s="792"/>
      <c r="D12" s="792"/>
      <c r="E12" s="792"/>
      <c r="F12" s="793"/>
    </row>
    <row r="13" spans="1:8" ht="20">
      <c r="A13" s="794"/>
      <c r="B13" s="89" t="s">
        <v>659</v>
      </c>
      <c r="C13" s="86"/>
      <c r="D13" s="86"/>
      <c r="E13" s="86"/>
      <c r="F13" s="795"/>
      <c r="H13" s="315"/>
    </row>
    <row r="14" spans="1:8" ht="10.5">
      <c r="A14" s="794"/>
      <c r="B14" s="89"/>
      <c r="C14" s="86"/>
      <c r="D14" s="86"/>
      <c r="E14" s="86"/>
      <c r="F14" s="795"/>
      <c r="H14" s="315"/>
    </row>
    <row r="15" spans="1:8" ht="10.5">
      <c r="A15" s="794"/>
      <c r="B15" s="87" t="s">
        <v>1185</v>
      </c>
      <c r="C15" s="86"/>
      <c r="D15" s="86"/>
      <c r="E15" s="86"/>
      <c r="F15" s="795"/>
    </row>
    <row r="16" spans="1:8" ht="10.5">
      <c r="A16" s="794"/>
      <c r="B16" s="87"/>
      <c r="C16" s="86"/>
      <c r="D16" s="86"/>
      <c r="E16" s="86"/>
      <c r="F16" s="795"/>
    </row>
    <row r="17" spans="1:7">
      <c r="A17" s="88">
        <v>1</v>
      </c>
      <c r="B17" s="796" t="s">
        <v>1184</v>
      </c>
      <c r="C17" s="86" t="s">
        <v>1175</v>
      </c>
      <c r="D17" s="86">
        <v>2</v>
      </c>
      <c r="E17" s="797"/>
      <c r="F17" s="1622">
        <f>D17*E17</f>
        <v>0</v>
      </c>
      <c r="G17" s="798"/>
    </row>
    <row r="18" spans="1:7">
      <c r="A18" s="88"/>
      <c r="B18" s="796"/>
      <c r="C18" s="86"/>
      <c r="D18" s="86"/>
      <c r="E18" s="86"/>
      <c r="F18" s="1622">
        <f t="shared" ref="F18:F41" si="0">D18*E18</f>
        <v>0</v>
      </c>
      <c r="G18" s="798"/>
    </row>
    <row r="19" spans="1:7">
      <c r="A19" s="88">
        <v>2</v>
      </c>
      <c r="B19" s="796" t="s">
        <v>1183</v>
      </c>
      <c r="C19" s="86" t="s">
        <v>1175</v>
      </c>
      <c r="D19" s="86">
        <v>1</v>
      </c>
      <c r="E19" s="797"/>
      <c r="F19" s="1622">
        <f t="shared" si="0"/>
        <v>0</v>
      </c>
      <c r="G19" s="798"/>
    </row>
    <row r="20" spans="1:7">
      <c r="A20" s="88"/>
      <c r="B20" s="796"/>
      <c r="C20" s="86"/>
      <c r="D20" s="86"/>
      <c r="E20" s="86"/>
      <c r="F20" s="1622">
        <f t="shared" si="0"/>
        <v>0</v>
      </c>
      <c r="G20" s="798"/>
    </row>
    <row r="21" spans="1:7">
      <c r="A21" s="88">
        <v>3</v>
      </c>
      <c r="B21" s="796" t="s">
        <v>1182</v>
      </c>
      <c r="C21" s="86" t="s">
        <v>1175</v>
      </c>
      <c r="D21" s="86">
        <v>1</v>
      </c>
      <c r="E21" s="797"/>
      <c r="F21" s="1622">
        <f t="shared" si="0"/>
        <v>0</v>
      </c>
      <c r="G21" s="798"/>
    </row>
    <row r="22" spans="1:7">
      <c r="A22" s="88"/>
      <c r="B22" s="796"/>
      <c r="C22" s="86"/>
      <c r="D22" s="86"/>
      <c r="E22" s="86"/>
      <c r="F22" s="1622">
        <f t="shared" si="0"/>
        <v>0</v>
      </c>
      <c r="G22" s="798"/>
    </row>
    <row r="23" spans="1:7">
      <c r="A23" s="88">
        <v>4</v>
      </c>
      <c r="B23" s="796" t="s">
        <v>1181</v>
      </c>
      <c r="C23" s="86" t="s">
        <v>1175</v>
      </c>
      <c r="D23" s="86">
        <v>1</v>
      </c>
      <c r="E23" s="797"/>
      <c r="F23" s="1622">
        <f t="shared" si="0"/>
        <v>0</v>
      </c>
      <c r="G23" s="798"/>
    </row>
    <row r="24" spans="1:7">
      <c r="A24" s="88"/>
      <c r="B24" s="796"/>
      <c r="C24" s="86"/>
      <c r="D24" s="86"/>
      <c r="E24" s="86"/>
      <c r="F24" s="1622">
        <f t="shared" si="0"/>
        <v>0</v>
      </c>
      <c r="G24" s="798"/>
    </row>
    <row r="25" spans="1:7">
      <c r="A25" s="88">
        <v>5</v>
      </c>
      <c r="B25" s="796" t="s">
        <v>1180</v>
      </c>
      <c r="C25" s="86" t="s">
        <v>1175</v>
      </c>
      <c r="D25" s="86">
        <v>1</v>
      </c>
      <c r="E25" s="797"/>
      <c r="F25" s="1622">
        <f t="shared" si="0"/>
        <v>0</v>
      </c>
      <c r="G25" s="798"/>
    </row>
    <row r="26" spans="1:7">
      <c r="A26" s="88"/>
      <c r="B26" s="796"/>
      <c r="C26" s="86"/>
      <c r="D26" s="86"/>
      <c r="E26" s="86"/>
      <c r="F26" s="1622">
        <f t="shared" si="0"/>
        <v>0</v>
      </c>
      <c r="G26" s="798"/>
    </row>
    <row r="27" spans="1:7">
      <c r="A27" s="88">
        <v>6</v>
      </c>
      <c r="B27" s="796" t="s">
        <v>1179</v>
      </c>
      <c r="C27" s="86" t="s">
        <v>1175</v>
      </c>
      <c r="D27" s="797">
        <v>1</v>
      </c>
      <c r="E27" s="797"/>
      <c r="F27" s="1622">
        <f t="shared" si="0"/>
        <v>0</v>
      </c>
      <c r="G27" s="798"/>
    </row>
    <row r="28" spans="1:7">
      <c r="A28" s="88"/>
      <c r="B28" s="796"/>
      <c r="C28" s="86"/>
      <c r="D28" s="797"/>
      <c r="E28" s="797"/>
      <c r="F28" s="1622">
        <f t="shared" si="0"/>
        <v>0</v>
      </c>
      <c r="G28" s="798"/>
    </row>
    <row r="29" spans="1:7">
      <c r="A29" s="88">
        <v>7</v>
      </c>
      <c r="B29" s="796" t="s">
        <v>1178</v>
      </c>
      <c r="C29" s="86" t="s">
        <v>1175</v>
      </c>
      <c r="D29" s="797">
        <v>1</v>
      </c>
      <c r="E29" s="797"/>
      <c r="F29" s="1622">
        <f t="shared" si="0"/>
        <v>0</v>
      </c>
      <c r="G29" s="798"/>
    </row>
    <row r="30" spans="1:7">
      <c r="A30" s="88"/>
      <c r="B30" s="796"/>
      <c r="C30" s="86"/>
      <c r="D30" s="797"/>
      <c r="E30" s="797"/>
      <c r="F30" s="1622">
        <f t="shared" si="0"/>
        <v>0</v>
      </c>
      <c r="G30" s="798"/>
    </row>
    <row r="31" spans="1:7">
      <c r="A31" s="88">
        <v>8</v>
      </c>
      <c r="B31" s="796" t="s">
        <v>1177</v>
      </c>
      <c r="C31" s="86" t="s">
        <v>1175</v>
      </c>
      <c r="D31" s="797">
        <v>1</v>
      </c>
      <c r="E31" s="797"/>
      <c r="F31" s="1622">
        <f t="shared" si="0"/>
        <v>0</v>
      </c>
      <c r="G31" s="798"/>
    </row>
    <row r="32" spans="1:7">
      <c r="A32" s="88"/>
      <c r="B32" s="796"/>
      <c r="C32" s="86"/>
      <c r="D32" s="797"/>
      <c r="E32" s="797"/>
      <c r="F32" s="1622">
        <f t="shared" si="0"/>
        <v>0</v>
      </c>
      <c r="G32" s="798"/>
    </row>
    <row r="33" spans="1:7" ht="20">
      <c r="A33" s="88">
        <v>9</v>
      </c>
      <c r="B33" s="796" t="s">
        <v>1176</v>
      </c>
      <c r="C33" s="86" t="s">
        <v>1175</v>
      </c>
      <c r="D33" s="797">
        <v>1</v>
      </c>
      <c r="E33" s="797"/>
      <c r="F33" s="1622">
        <f t="shared" si="0"/>
        <v>0</v>
      </c>
      <c r="G33" s="798"/>
    </row>
    <row r="34" spans="1:7">
      <c r="A34" s="88"/>
      <c r="B34" s="796"/>
      <c r="C34" s="86"/>
      <c r="D34" s="799"/>
      <c r="E34" s="799"/>
      <c r="F34" s="1622">
        <f t="shared" si="0"/>
        <v>0</v>
      </c>
      <c r="G34" s="798"/>
    </row>
    <row r="35" spans="1:7" ht="10.5">
      <c r="A35" s="88"/>
      <c r="B35" s="87" t="s">
        <v>1174</v>
      </c>
      <c r="C35" s="86"/>
      <c r="D35" s="800"/>
      <c r="E35" s="800"/>
      <c r="F35" s="1622">
        <f t="shared" si="0"/>
        <v>0</v>
      </c>
      <c r="G35" s="798"/>
    </row>
    <row r="36" spans="1:7" ht="10.5">
      <c r="A36" s="88"/>
      <c r="B36" s="87"/>
      <c r="C36" s="86"/>
      <c r="D36" s="800"/>
      <c r="E36" s="800"/>
      <c r="F36" s="1622">
        <f t="shared" si="0"/>
        <v>0</v>
      </c>
      <c r="G36" s="798"/>
    </row>
    <row r="37" spans="1:7" ht="20">
      <c r="A37" s="801">
        <v>10</v>
      </c>
      <c r="B37" s="802" t="s">
        <v>1173</v>
      </c>
      <c r="C37" s="803" t="s">
        <v>1172</v>
      </c>
      <c r="D37" s="804">
        <v>2</v>
      </c>
      <c r="E37" s="797"/>
      <c r="F37" s="1622">
        <f t="shared" si="0"/>
        <v>0</v>
      </c>
      <c r="G37" s="798"/>
    </row>
    <row r="38" spans="1:7">
      <c r="A38" s="801"/>
      <c r="B38" s="802"/>
      <c r="C38" s="803"/>
      <c r="D38" s="804"/>
      <c r="E38" s="804"/>
      <c r="F38" s="1622">
        <f t="shared" si="0"/>
        <v>0</v>
      </c>
      <c r="G38" s="798"/>
    </row>
    <row r="39" spans="1:7" ht="20">
      <c r="A39" s="801">
        <v>11</v>
      </c>
      <c r="B39" s="802" t="s">
        <v>1173</v>
      </c>
      <c r="C39" s="803" t="s">
        <v>1172</v>
      </c>
      <c r="D39" s="804">
        <v>2</v>
      </c>
      <c r="E39" s="797"/>
      <c r="F39" s="1622">
        <f t="shared" si="0"/>
        <v>0</v>
      </c>
      <c r="G39" s="798"/>
    </row>
    <row r="40" spans="1:7">
      <c r="A40" s="805"/>
      <c r="B40" s="806"/>
      <c r="C40" s="807"/>
      <c r="D40" s="808"/>
      <c r="E40" s="808"/>
      <c r="F40" s="1622">
        <f t="shared" si="0"/>
        <v>0</v>
      </c>
      <c r="G40" s="798"/>
    </row>
    <row r="41" spans="1:7" ht="20">
      <c r="A41" s="805">
        <v>12</v>
      </c>
      <c r="B41" s="806" t="s">
        <v>1171</v>
      </c>
      <c r="C41" s="807" t="s">
        <v>1170</v>
      </c>
      <c r="D41" s="808">
        <v>1</v>
      </c>
      <c r="E41" s="797"/>
      <c r="F41" s="1622">
        <f t="shared" si="0"/>
        <v>0</v>
      </c>
    </row>
    <row r="42" spans="1:7" ht="10.5" thickBot="1">
      <c r="A42" s="809"/>
      <c r="B42" s="810"/>
      <c r="C42" s="811"/>
      <c r="D42" s="812"/>
      <c r="E42" s="812"/>
      <c r="F42" s="813"/>
    </row>
    <row r="43" spans="1:7" ht="11.5" thickTop="1" thickBot="1">
      <c r="A43" s="837"/>
      <c r="B43" s="2051" t="s">
        <v>1169</v>
      </c>
      <c r="C43" s="2052"/>
      <c r="D43" s="2052"/>
      <c r="E43" s="2052"/>
      <c r="F43" s="1623">
        <f>SUM(F16:F42)</f>
        <v>0</v>
      </c>
    </row>
    <row r="44" spans="1:7" ht="10.5" thickTop="1"/>
  </sheetData>
  <mergeCells count="9">
    <mergeCell ref="B43:E43"/>
    <mergeCell ref="A1:C1"/>
    <mergeCell ref="A2:F2"/>
    <mergeCell ref="A3:F3"/>
    <mergeCell ref="A5:F5"/>
    <mergeCell ref="A7:A8"/>
    <mergeCell ref="B7:B8"/>
    <mergeCell ref="C7:C8"/>
    <mergeCell ref="D7:D8"/>
  </mergeCells>
  <pageMargins left="0.7" right="0.7" top="0.75" bottom="0.75" header="0.3" footer="0.3"/>
  <pageSetup paperSize="9"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5"/>
  <sheetViews>
    <sheetView view="pageBreakPreview" zoomScale="90" zoomScaleNormal="100" zoomScaleSheetLayoutView="90" workbookViewId="0">
      <selection activeCell="J26" sqref="J26"/>
    </sheetView>
  </sheetViews>
  <sheetFormatPr defaultColWidth="7.90625" defaultRowHeight="10"/>
  <cols>
    <col min="1" max="1" width="6.453125" style="829" customWidth="1"/>
    <col min="2" max="2" width="37.54296875" style="829" customWidth="1"/>
    <col min="3" max="3" width="8.6328125" style="830" customWidth="1"/>
    <col min="4" max="4" width="13.90625" style="831" customWidth="1"/>
    <col min="5" max="5" width="14.54296875" style="831" customWidth="1"/>
    <col min="6" max="6" width="16.6328125" style="1634" customWidth="1"/>
    <col min="7" max="16384" width="7.90625" style="829"/>
  </cols>
  <sheetData>
    <row r="2" spans="1:9" s="45" customFormat="1" ht="10.5">
      <c r="A2" s="2053" t="str">
        <f>'5.7.1 Electromechanical_Flocc'!A2:F2</f>
        <v>MINISTRY OF WATER AND ENVIRONMENT</v>
      </c>
      <c r="B2" s="2053"/>
      <c r="C2" s="2053"/>
      <c r="D2" s="2053"/>
      <c r="E2" s="2053"/>
      <c r="F2" s="2053"/>
      <c r="G2" s="814"/>
      <c r="H2" s="814"/>
    </row>
    <row r="3" spans="1:9" s="45" customFormat="1" ht="10.5">
      <c r="A3" s="2034" t="str">
        <f>'5.7.1 Electromechanical_Flocc'!A3:F3</f>
        <v>NYAMUGASANI WATER SUPPLY &amp; SANITATION SYSTEM</v>
      </c>
      <c r="B3" s="2034"/>
      <c r="C3" s="2034"/>
      <c r="D3" s="2034"/>
      <c r="E3" s="2034"/>
      <c r="F3" s="2034"/>
      <c r="G3" s="49"/>
      <c r="H3" s="49"/>
    </row>
    <row r="4" spans="1:9" s="55" customFormat="1">
      <c r="C4" s="56"/>
      <c r="F4" s="1624"/>
      <c r="G4" s="815"/>
      <c r="H4" s="815"/>
      <c r="I4" s="815"/>
    </row>
    <row r="5" spans="1:9" s="55" customFormat="1" ht="11" thickBot="1">
      <c r="A5" s="2055" t="s">
        <v>1207</v>
      </c>
      <c r="B5" s="2055"/>
      <c r="C5" s="2055"/>
      <c r="D5" s="2055"/>
      <c r="E5" s="2055"/>
      <c r="F5" s="2055"/>
      <c r="G5" s="815"/>
      <c r="H5" s="815"/>
      <c r="I5" s="815"/>
    </row>
    <row r="6" spans="1:9" s="55" customFormat="1" ht="10.5" thickBot="1">
      <c r="A6" s="1613"/>
      <c r="B6" s="1614"/>
      <c r="C6" s="1615"/>
      <c r="D6" s="1614"/>
      <c r="E6" s="1614"/>
      <c r="F6" s="1625"/>
      <c r="G6" s="815"/>
      <c r="H6" s="815"/>
      <c r="I6" s="815"/>
    </row>
    <row r="7" spans="1:9" s="56" customFormat="1" ht="11" thickTop="1">
      <c r="A7" s="2060" t="s">
        <v>1192</v>
      </c>
      <c r="B7" s="2056" t="s">
        <v>1191</v>
      </c>
      <c r="C7" s="2056" t="s">
        <v>319</v>
      </c>
      <c r="D7" s="2056" t="s">
        <v>318</v>
      </c>
      <c r="E7" s="1981" t="s">
        <v>1206</v>
      </c>
      <c r="F7" s="1982" t="s">
        <v>1205</v>
      </c>
    </row>
    <row r="8" spans="1:9" s="56" customFormat="1" ht="11" thickBot="1">
      <c r="A8" s="2061"/>
      <c r="B8" s="2057"/>
      <c r="C8" s="2057"/>
      <c r="D8" s="2057"/>
      <c r="E8" s="1983" t="s">
        <v>733</v>
      </c>
      <c r="F8" s="1984" t="s">
        <v>733</v>
      </c>
    </row>
    <row r="9" spans="1:9" s="85" customFormat="1" ht="11" thickTop="1">
      <c r="A9" s="321"/>
      <c r="B9" s="54" t="s">
        <v>596</v>
      </c>
      <c r="C9" s="43"/>
      <c r="D9" s="42"/>
      <c r="E9" s="41"/>
      <c r="F9" s="1627"/>
    </row>
    <row r="10" spans="1:9" s="85" customFormat="1" ht="20">
      <c r="A10" s="321"/>
      <c r="B10" s="53" t="s">
        <v>1204</v>
      </c>
      <c r="C10" s="22"/>
      <c r="D10" s="21"/>
      <c r="E10" s="20"/>
      <c r="F10" s="1628"/>
    </row>
    <row r="11" spans="1:9" s="85" customFormat="1" ht="10.5" thickBot="1">
      <c r="A11" s="321"/>
      <c r="B11" s="53"/>
      <c r="C11" s="22"/>
      <c r="D11" s="21"/>
      <c r="E11" s="20"/>
      <c r="F11" s="1628"/>
    </row>
    <row r="12" spans="1:9" s="815" customFormat="1" ht="11" thickTop="1">
      <c r="A12" s="1616"/>
      <c r="B12" s="817" t="s">
        <v>1203</v>
      </c>
      <c r="C12" s="818"/>
      <c r="D12" s="818"/>
      <c r="E12" s="818"/>
      <c r="F12" s="1629"/>
    </row>
    <row r="13" spans="1:9" s="815" customFormat="1" ht="10.5">
      <c r="A13" s="1617"/>
      <c r="B13" s="996"/>
      <c r="C13" s="820"/>
      <c r="D13" s="820"/>
      <c r="E13" s="820"/>
      <c r="F13" s="1630"/>
    </row>
    <row r="14" spans="1:9" s="815" customFormat="1" ht="20">
      <c r="A14" s="1617"/>
      <c r="B14" s="822" t="s">
        <v>659</v>
      </c>
      <c r="C14" s="820"/>
      <c r="D14" s="820"/>
      <c r="E14" s="820"/>
      <c r="F14" s="1630"/>
    </row>
    <row r="15" spans="1:9" s="815" customFormat="1">
      <c r="A15" s="1617"/>
      <c r="B15" s="822"/>
      <c r="C15" s="820"/>
      <c r="D15" s="820"/>
      <c r="E15" s="820"/>
      <c r="F15" s="1630"/>
    </row>
    <row r="16" spans="1:9" s="815" customFormat="1" ht="30">
      <c r="A16" s="1617">
        <v>1</v>
      </c>
      <c r="B16" s="823" t="s">
        <v>1202</v>
      </c>
      <c r="C16" s="820" t="s">
        <v>1172</v>
      </c>
      <c r="D16" s="820">
        <v>2</v>
      </c>
      <c r="E16" s="821"/>
      <c r="F16" s="1630">
        <f>D16*E16</f>
        <v>0</v>
      </c>
    </row>
    <row r="17" spans="1:7" s="815" customFormat="1">
      <c r="A17" s="1617"/>
      <c r="B17" s="823"/>
      <c r="C17" s="820"/>
      <c r="D17" s="820"/>
      <c r="E17" s="820"/>
      <c r="F17" s="1630">
        <f t="shared" ref="F17:F32" si="0">D17*E17</f>
        <v>0</v>
      </c>
    </row>
    <row r="18" spans="1:7" s="815" customFormat="1" ht="20">
      <c r="A18" s="1617">
        <v>2</v>
      </c>
      <c r="B18" s="823" t="s">
        <v>1201</v>
      </c>
      <c r="C18" s="820" t="s">
        <v>1170</v>
      </c>
      <c r="D18" s="820">
        <v>1</v>
      </c>
      <c r="E18" s="821"/>
      <c r="F18" s="1630">
        <f t="shared" si="0"/>
        <v>0</v>
      </c>
    </row>
    <row r="19" spans="1:7" s="815" customFormat="1">
      <c r="A19" s="1617"/>
      <c r="B19" s="823"/>
      <c r="C19" s="820"/>
      <c r="D19" s="820"/>
      <c r="E19" s="820"/>
      <c r="F19" s="1630">
        <f t="shared" si="0"/>
        <v>0</v>
      </c>
    </row>
    <row r="20" spans="1:7" s="815" customFormat="1" ht="20">
      <c r="A20" s="1617">
        <v>3</v>
      </c>
      <c r="B20" s="823" t="s">
        <v>1200</v>
      </c>
      <c r="C20" s="820" t="s">
        <v>1175</v>
      </c>
      <c r="D20" s="820">
        <v>2</v>
      </c>
      <c r="E20" s="821"/>
      <c r="F20" s="1630">
        <f t="shared" si="0"/>
        <v>0</v>
      </c>
    </row>
    <row r="21" spans="1:7" s="815" customFormat="1">
      <c r="A21" s="1617"/>
      <c r="B21" s="823"/>
      <c r="C21" s="820"/>
      <c r="D21" s="820"/>
      <c r="E21" s="820"/>
      <c r="F21" s="1630">
        <f t="shared" si="0"/>
        <v>0</v>
      </c>
    </row>
    <row r="22" spans="1:7" s="815" customFormat="1" ht="20">
      <c r="A22" s="1617">
        <v>4</v>
      </c>
      <c r="B22" s="823" t="s">
        <v>1199</v>
      </c>
      <c r="C22" s="820" t="s">
        <v>1175</v>
      </c>
      <c r="D22" s="820">
        <v>2</v>
      </c>
      <c r="E22" s="821"/>
      <c r="F22" s="1630">
        <f t="shared" si="0"/>
        <v>0</v>
      </c>
    </row>
    <row r="23" spans="1:7" s="815" customFormat="1">
      <c r="A23" s="1617"/>
      <c r="B23" s="823"/>
      <c r="C23" s="820"/>
      <c r="D23" s="820"/>
      <c r="E23" s="820"/>
      <c r="F23" s="1630">
        <f t="shared" si="0"/>
        <v>0</v>
      </c>
    </row>
    <row r="24" spans="1:7" s="815" customFormat="1">
      <c r="A24" s="1617">
        <v>5</v>
      </c>
      <c r="B24" s="824" t="s">
        <v>1198</v>
      </c>
      <c r="C24" s="820" t="s">
        <v>1175</v>
      </c>
      <c r="D24" s="820">
        <v>2</v>
      </c>
      <c r="E24" s="821"/>
      <c r="F24" s="1630">
        <f t="shared" si="0"/>
        <v>0</v>
      </c>
    </row>
    <row r="25" spans="1:7" s="815" customFormat="1">
      <c r="A25" s="1617"/>
      <c r="B25" s="824"/>
      <c r="C25" s="820"/>
      <c r="D25" s="820"/>
      <c r="E25" s="820"/>
      <c r="F25" s="1630">
        <f t="shared" si="0"/>
        <v>0</v>
      </c>
    </row>
    <row r="26" spans="1:7" s="85" customFormat="1" ht="30">
      <c r="A26" s="1617">
        <v>6</v>
      </c>
      <c r="B26" s="824" t="s">
        <v>1197</v>
      </c>
      <c r="C26" s="820" t="s">
        <v>1170</v>
      </c>
      <c r="D26" s="821">
        <v>1</v>
      </c>
      <c r="E26" s="821"/>
      <c r="F26" s="1630">
        <f t="shared" si="0"/>
        <v>0</v>
      </c>
      <c r="G26" s="815"/>
    </row>
    <row r="27" spans="1:7" s="85" customFormat="1">
      <c r="A27" s="1617"/>
      <c r="B27" s="824"/>
      <c r="C27" s="820"/>
      <c r="D27" s="821"/>
      <c r="E27" s="821"/>
      <c r="F27" s="1630">
        <f t="shared" si="0"/>
        <v>0</v>
      </c>
      <c r="G27" s="815"/>
    </row>
    <row r="28" spans="1:7" s="85" customFormat="1" ht="30">
      <c r="A28" s="1617">
        <v>7</v>
      </c>
      <c r="B28" s="824" t="s">
        <v>1196</v>
      </c>
      <c r="C28" s="820" t="s">
        <v>1170</v>
      </c>
      <c r="D28" s="821">
        <v>1</v>
      </c>
      <c r="E28" s="821"/>
      <c r="F28" s="1630">
        <f t="shared" si="0"/>
        <v>0</v>
      </c>
      <c r="G28" s="815"/>
    </row>
    <row r="29" spans="1:7" s="85" customFormat="1">
      <c r="A29" s="1618"/>
      <c r="B29" s="832"/>
      <c r="C29" s="1985"/>
      <c r="D29" s="825"/>
      <c r="E29" s="825"/>
      <c r="F29" s="1630">
        <f t="shared" si="0"/>
        <v>0</v>
      </c>
      <c r="G29" s="815"/>
    </row>
    <row r="30" spans="1:7" s="85" customFormat="1" ht="30">
      <c r="A30" s="1618">
        <v>8</v>
      </c>
      <c r="B30" s="832" t="s">
        <v>1195</v>
      </c>
      <c r="C30" s="1985" t="s">
        <v>1170</v>
      </c>
      <c r="D30" s="825">
        <v>1</v>
      </c>
      <c r="E30" s="821"/>
      <c r="F30" s="1630">
        <f t="shared" si="0"/>
        <v>0</v>
      </c>
      <c r="G30" s="815"/>
    </row>
    <row r="31" spans="1:7" s="85" customFormat="1">
      <c r="A31" s="1618"/>
      <c r="B31" s="832"/>
      <c r="C31" s="1985"/>
      <c r="D31" s="825"/>
      <c r="E31" s="825"/>
      <c r="F31" s="1630">
        <f t="shared" si="0"/>
        <v>0</v>
      </c>
      <c r="G31" s="815"/>
    </row>
    <row r="32" spans="1:7" s="85" customFormat="1" ht="20">
      <c r="A32" s="1618">
        <v>9</v>
      </c>
      <c r="B32" s="832" t="s">
        <v>1171</v>
      </c>
      <c r="C32" s="1985" t="s">
        <v>1170</v>
      </c>
      <c r="D32" s="825">
        <v>1</v>
      </c>
      <c r="E32" s="821"/>
      <c r="F32" s="1630">
        <f t="shared" si="0"/>
        <v>0</v>
      </c>
      <c r="G32" s="815"/>
    </row>
    <row r="33" spans="1:7" s="85" customFormat="1">
      <c r="A33" s="1618"/>
      <c r="B33" s="832"/>
      <c r="C33" s="1985"/>
      <c r="D33" s="825"/>
      <c r="E33" s="825"/>
      <c r="F33" s="1631"/>
      <c r="G33" s="815"/>
    </row>
    <row r="34" spans="1:7" ht="10.5" thickBot="1">
      <c r="A34" s="1619"/>
      <c r="B34" s="826"/>
      <c r="C34" s="827"/>
      <c r="D34" s="828"/>
      <c r="E34" s="828"/>
      <c r="F34" s="1632"/>
      <c r="G34" s="815"/>
    </row>
    <row r="35" spans="1:7" ht="11.5" thickTop="1" thickBot="1">
      <c r="A35" s="1620"/>
      <c r="B35" s="2058" t="s">
        <v>1194</v>
      </c>
      <c r="C35" s="2059"/>
      <c r="D35" s="2059"/>
      <c r="E35" s="2059"/>
      <c r="F35" s="1633">
        <f>SUM(F15:F34)</f>
        <v>0</v>
      </c>
      <c r="G35" s="815"/>
    </row>
  </sheetData>
  <mergeCells count="8">
    <mergeCell ref="B35:E35"/>
    <mergeCell ref="A2:F2"/>
    <mergeCell ref="A3:F3"/>
    <mergeCell ref="A5:F5"/>
    <mergeCell ref="A7:A8"/>
    <mergeCell ref="B7:B8"/>
    <mergeCell ref="C7:C8"/>
    <mergeCell ref="D7:D8"/>
  </mergeCells>
  <pageMargins left="0.7" right="0.7" top="0.75" bottom="0.75" header="0.3" footer="0.3"/>
  <pageSetup scale="6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8"/>
  <sheetViews>
    <sheetView view="pageBreakPreview" zoomScale="90" zoomScaleNormal="100" zoomScaleSheetLayoutView="90" workbookViewId="0">
      <selection activeCell="H11" sqref="H11"/>
    </sheetView>
  </sheetViews>
  <sheetFormatPr defaultColWidth="9.90625" defaultRowHeight="10"/>
  <cols>
    <col min="1" max="1" width="9.90625" style="85"/>
    <col min="2" max="2" width="39.54296875" style="85" customWidth="1"/>
    <col min="3" max="3" width="6.6328125" style="85" customWidth="1"/>
    <col min="4" max="5" width="13.54296875" style="85" customWidth="1"/>
    <col min="6" max="6" width="11" style="85" bestFit="1" customWidth="1"/>
    <col min="7" max="16384" width="9.90625" style="85"/>
  </cols>
  <sheetData>
    <row r="2" spans="1:8" s="45" customFormat="1" ht="28.65" customHeight="1">
      <c r="A2" s="2053" t="str">
        <f>'5.7.2 Electromechanical_Sed'!A2:F2</f>
        <v>MINISTRY OF WATER AND ENVIRONMENT</v>
      </c>
      <c r="B2" s="2053"/>
      <c r="C2" s="2053"/>
      <c r="D2" s="2053"/>
      <c r="E2" s="2053"/>
      <c r="F2" s="2053"/>
      <c r="G2" s="49"/>
      <c r="H2" s="49"/>
    </row>
    <row r="3" spans="1:8" s="45" customFormat="1" ht="16.5" customHeight="1">
      <c r="A3" s="2034" t="str">
        <f>'5.7.2 Electromechanical_Sed'!A3:F3</f>
        <v>NYAMUGASANI WATER SUPPLY &amp; SANITATION SYSTEM</v>
      </c>
      <c r="B3" s="2034"/>
      <c r="C3" s="2034"/>
      <c r="D3" s="2034"/>
      <c r="E3" s="2034"/>
      <c r="F3" s="2034"/>
      <c r="G3" s="49"/>
      <c r="H3" s="49"/>
    </row>
    <row r="4" spans="1:8" ht="15.65" customHeight="1">
      <c r="A4" s="2055" t="s">
        <v>1242</v>
      </c>
      <c r="B4" s="2055"/>
      <c r="C4" s="2055"/>
      <c r="D4" s="2055"/>
      <c r="E4" s="2055"/>
      <c r="F4" s="2055"/>
    </row>
    <row r="5" spans="1:8" ht="10.5" thickBot="1">
      <c r="A5" s="55"/>
      <c r="B5" s="55"/>
      <c r="C5" s="56"/>
      <c r="D5" s="55"/>
      <c r="E5" s="55"/>
      <c r="F5" s="55"/>
    </row>
    <row r="6" spans="1:8" ht="32.15" customHeight="1">
      <c r="A6" s="2063" t="s">
        <v>1192</v>
      </c>
      <c r="B6" s="2064" t="s">
        <v>1191</v>
      </c>
      <c r="C6" s="2064" t="s">
        <v>319</v>
      </c>
      <c r="D6" s="2064" t="s">
        <v>318</v>
      </c>
      <c r="E6" s="1986" t="s">
        <v>1190</v>
      </c>
      <c r="F6" s="1987" t="s">
        <v>1189</v>
      </c>
    </row>
    <row r="7" spans="1:8" ht="11" thickBot="1">
      <c r="A7" s="2061"/>
      <c r="B7" s="2057"/>
      <c r="C7" s="2057"/>
      <c r="D7" s="2057"/>
      <c r="E7" s="1983" t="s">
        <v>1188</v>
      </c>
      <c r="F7" s="1988" t="s">
        <v>733</v>
      </c>
    </row>
    <row r="8" spans="1:8" ht="16.25" customHeight="1" thickTop="1">
      <c r="A8" s="321"/>
      <c r="B8" s="54" t="s">
        <v>596</v>
      </c>
      <c r="C8" s="1989"/>
      <c r="D8" s="1989"/>
      <c r="E8" s="1989"/>
      <c r="F8" s="1990"/>
    </row>
    <row r="9" spans="1:8" ht="40.25" customHeight="1">
      <c r="A9" s="321"/>
      <c r="B9" s="53" t="s">
        <v>1241</v>
      </c>
      <c r="C9" s="1989"/>
      <c r="D9" s="1989"/>
      <c r="E9" s="1989"/>
      <c r="F9" s="1990"/>
    </row>
    <row r="10" spans="1:8" ht="12" customHeight="1">
      <c r="A10" s="1991"/>
      <c r="B10" s="823"/>
      <c r="C10" s="1989"/>
      <c r="D10" s="1989"/>
      <c r="E10" s="1989"/>
      <c r="F10" s="1990"/>
    </row>
    <row r="11" spans="1:8" ht="10.5">
      <c r="A11" s="1992"/>
      <c r="B11" s="1993" t="s">
        <v>1240</v>
      </c>
      <c r="C11" s="1989"/>
      <c r="D11" s="1989"/>
      <c r="E11" s="1989"/>
      <c r="F11" s="1990"/>
    </row>
    <row r="12" spans="1:8" ht="47.4" customHeight="1">
      <c r="A12" s="1617"/>
      <c r="B12" s="822" t="s">
        <v>659</v>
      </c>
      <c r="C12" s="820"/>
      <c r="D12" s="820"/>
      <c r="E12" s="820"/>
      <c r="F12" s="1994"/>
    </row>
    <row r="13" spans="1:8" ht="47.4" customHeight="1">
      <c r="A13" s="1617"/>
      <c r="B13" s="1995" t="s">
        <v>1239</v>
      </c>
      <c r="C13" s="820"/>
      <c r="D13" s="820"/>
      <c r="E13" s="820"/>
      <c r="F13" s="1994"/>
    </row>
    <row r="14" spans="1:8">
      <c r="A14" s="1617"/>
      <c r="B14" s="822"/>
      <c r="C14" s="820"/>
      <c r="D14" s="820"/>
      <c r="E14" s="820"/>
      <c r="F14" s="1994"/>
    </row>
    <row r="15" spans="1:8">
      <c r="A15" s="1617">
        <v>1</v>
      </c>
      <c r="B15" s="823" t="s">
        <v>1238</v>
      </c>
      <c r="C15" s="820" t="s">
        <v>1175</v>
      </c>
      <c r="D15" s="395">
        <v>2</v>
      </c>
      <c r="E15" s="821"/>
      <c r="F15" s="1996">
        <f>D15*E15</f>
        <v>0</v>
      </c>
    </row>
    <row r="16" spans="1:8">
      <c r="A16" s="1617"/>
      <c r="B16" s="823"/>
      <c r="C16" s="820"/>
      <c r="D16" s="820"/>
      <c r="E16" s="820"/>
      <c r="F16" s="1996">
        <f t="shared" ref="F16:F75" si="0">D16*E16</f>
        <v>0</v>
      </c>
    </row>
    <row r="17" spans="1:6">
      <c r="A17" s="1617">
        <v>2</v>
      </c>
      <c r="B17" s="823" t="s">
        <v>1237</v>
      </c>
      <c r="C17" s="820" t="s">
        <v>1175</v>
      </c>
      <c r="D17" s="820">
        <v>2</v>
      </c>
      <c r="E17" s="821"/>
      <c r="F17" s="1996">
        <f t="shared" si="0"/>
        <v>0</v>
      </c>
    </row>
    <row r="18" spans="1:6">
      <c r="A18" s="1617"/>
      <c r="B18" s="823"/>
      <c r="C18" s="820"/>
      <c r="D18" s="820"/>
      <c r="E18" s="820"/>
      <c r="F18" s="1996">
        <f t="shared" si="0"/>
        <v>0</v>
      </c>
    </row>
    <row r="19" spans="1:6">
      <c r="A19" s="1617">
        <v>3</v>
      </c>
      <c r="B19" s="823" t="s">
        <v>1236</v>
      </c>
      <c r="C19" s="820" t="s">
        <v>1175</v>
      </c>
      <c r="D19" s="820">
        <v>2</v>
      </c>
      <c r="E19" s="821"/>
      <c r="F19" s="1996">
        <f t="shared" si="0"/>
        <v>0</v>
      </c>
    </row>
    <row r="20" spans="1:6">
      <c r="A20" s="1617"/>
      <c r="B20" s="823"/>
      <c r="C20" s="820"/>
      <c r="D20" s="820"/>
      <c r="E20" s="820"/>
      <c r="F20" s="1996">
        <f t="shared" si="0"/>
        <v>0</v>
      </c>
    </row>
    <row r="21" spans="1:6" ht="20">
      <c r="A21" s="1617">
        <v>4</v>
      </c>
      <c r="B21" s="823" t="s">
        <v>1235</v>
      </c>
      <c r="C21" s="820" t="s">
        <v>1175</v>
      </c>
      <c r="D21" s="820">
        <v>2</v>
      </c>
      <c r="E21" s="821"/>
      <c r="F21" s="1996">
        <f t="shared" si="0"/>
        <v>0</v>
      </c>
    </row>
    <row r="22" spans="1:6">
      <c r="A22" s="1617"/>
      <c r="B22" s="823"/>
      <c r="C22" s="820"/>
      <c r="D22" s="820"/>
      <c r="E22" s="820"/>
      <c r="F22" s="1996">
        <f t="shared" si="0"/>
        <v>0</v>
      </c>
    </row>
    <row r="23" spans="1:6">
      <c r="A23" s="1617">
        <v>5</v>
      </c>
      <c r="B23" s="823" t="s">
        <v>1234</v>
      </c>
      <c r="C23" s="820" t="s">
        <v>1175</v>
      </c>
      <c r="D23" s="820">
        <v>2</v>
      </c>
      <c r="E23" s="821"/>
      <c r="F23" s="1996">
        <f t="shared" si="0"/>
        <v>0</v>
      </c>
    </row>
    <row r="24" spans="1:6">
      <c r="A24" s="1617"/>
      <c r="B24" s="823"/>
      <c r="C24" s="820"/>
      <c r="D24" s="820"/>
      <c r="E24" s="820"/>
      <c r="F24" s="1996">
        <f t="shared" si="0"/>
        <v>0</v>
      </c>
    </row>
    <row r="25" spans="1:6">
      <c r="A25" s="1617">
        <v>6</v>
      </c>
      <c r="B25" s="823" t="s">
        <v>1233</v>
      </c>
      <c r="C25" s="820" t="s">
        <v>1175</v>
      </c>
      <c r="D25" s="820">
        <v>2</v>
      </c>
      <c r="E25" s="821"/>
      <c r="F25" s="1996">
        <f t="shared" si="0"/>
        <v>0</v>
      </c>
    </row>
    <row r="26" spans="1:6">
      <c r="A26" s="1617"/>
      <c r="B26" s="823"/>
      <c r="C26" s="820"/>
      <c r="D26" s="820"/>
      <c r="E26" s="820"/>
      <c r="F26" s="1996">
        <f t="shared" si="0"/>
        <v>0</v>
      </c>
    </row>
    <row r="27" spans="1:6">
      <c r="A27" s="1617">
        <v>7</v>
      </c>
      <c r="B27" s="823" t="s">
        <v>1224</v>
      </c>
      <c r="C27" s="820" t="s">
        <v>1175</v>
      </c>
      <c r="D27" s="820">
        <v>6</v>
      </c>
      <c r="E27" s="821"/>
      <c r="F27" s="1996">
        <f t="shared" si="0"/>
        <v>0</v>
      </c>
    </row>
    <row r="28" spans="1:6">
      <c r="A28" s="1617"/>
      <c r="B28" s="823"/>
      <c r="C28" s="820"/>
      <c r="D28" s="820"/>
      <c r="E28" s="820"/>
      <c r="F28" s="1996">
        <f t="shared" si="0"/>
        <v>0</v>
      </c>
    </row>
    <row r="29" spans="1:6" ht="20">
      <c r="A29" s="1617">
        <v>8</v>
      </c>
      <c r="B29" s="823" t="s">
        <v>1232</v>
      </c>
      <c r="C29" s="820" t="s">
        <v>1175</v>
      </c>
      <c r="D29" s="820">
        <v>2</v>
      </c>
      <c r="E29" s="821"/>
      <c r="F29" s="1996">
        <f t="shared" si="0"/>
        <v>0</v>
      </c>
    </row>
    <row r="30" spans="1:6">
      <c r="A30" s="1617"/>
      <c r="B30" s="823"/>
      <c r="C30" s="820"/>
      <c r="D30" s="820"/>
      <c r="E30" s="820"/>
      <c r="F30" s="1996">
        <f t="shared" si="0"/>
        <v>0</v>
      </c>
    </row>
    <row r="31" spans="1:6">
      <c r="A31" s="1617">
        <v>9</v>
      </c>
      <c r="B31" s="823" t="s">
        <v>1231</v>
      </c>
      <c r="C31" s="820" t="s">
        <v>1175</v>
      </c>
      <c r="D31" s="820">
        <v>2</v>
      </c>
      <c r="E31" s="821"/>
      <c r="F31" s="1996">
        <f t="shared" si="0"/>
        <v>0</v>
      </c>
    </row>
    <row r="32" spans="1:6">
      <c r="A32" s="1617"/>
      <c r="B32" s="823"/>
      <c r="C32" s="820"/>
      <c r="D32" s="820"/>
      <c r="E32" s="820"/>
      <c r="F32" s="1996">
        <f t="shared" si="0"/>
        <v>0</v>
      </c>
    </row>
    <row r="33" spans="1:6">
      <c r="A33" s="1617">
        <v>10</v>
      </c>
      <c r="B33" s="823" t="s">
        <v>1230</v>
      </c>
      <c r="C33" s="820" t="s">
        <v>1175</v>
      </c>
      <c r="D33" s="820">
        <v>5</v>
      </c>
      <c r="E33" s="821"/>
      <c r="F33" s="1996">
        <f t="shared" si="0"/>
        <v>0</v>
      </c>
    </row>
    <row r="34" spans="1:6">
      <c r="A34" s="1617"/>
      <c r="B34" s="823"/>
      <c r="C34" s="820"/>
      <c r="D34" s="820"/>
      <c r="E34" s="820"/>
      <c r="F34" s="1996">
        <f t="shared" si="0"/>
        <v>0</v>
      </c>
    </row>
    <row r="35" spans="1:6">
      <c r="A35" s="1617">
        <v>11</v>
      </c>
      <c r="B35" s="823" t="s">
        <v>1229</v>
      </c>
      <c r="C35" s="820" t="s">
        <v>1170</v>
      </c>
      <c r="D35" s="820">
        <v>1</v>
      </c>
      <c r="E35" s="821"/>
      <c r="F35" s="1996">
        <f t="shared" si="0"/>
        <v>0</v>
      </c>
    </row>
    <row r="36" spans="1:6">
      <c r="A36" s="1617"/>
      <c r="B36" s="823"/>
      <c r="C36" s="820"/>
      <c r="D36" s="820"/>
      <c r="E36" s="820"/>
      <c r="F36" s="1996">
        <f t="shared" si="0"/>
        <v>0</v>
      </c>
    </row>
    <row r="37" spans="1:6">
      <c r="A37" s="1617">
        <v>12</v>
      </c>
      <c r="B37" s="823" t="s">
        <v>1227</v>
      </c>
      <c r="C37" s="820" t="s">
        <v>1175</v>
      </c>
      <c r="D37" s="820">
        <v>1</v>
      </c>
      <c r="E37" s="821"/>
      <c r="F37" s="1996">
        <f t="shared" si="0"/>
        <v>0</v>
      </c>
    </row>
    <row r="38" spans="1:6" ht="24.75" customHeight="1">
      <c r="A38" s="1617"/>
      <c r="B38" s="1995" t="s">
        <v>1228</v>
      </c>
      <c r="C38" s="820"/>
      <c r="D38" s="820"/>
      <c r="E38" s="820"/>
      <c r="F38" s="1996">
        <f t="shared" si="0"/>
        <v>0</v>
      </c>
    </row>
    <row r="39" spans="1:6">
      <c r="A39" s="1617">
        <v>13</v>
      </c>
      <c r="B39" s="823" t="s">
        <v>1227</v>
      </c>
      <c r="C39" s="820" t="s">
        <v>1175</v>
      </c>
      <c r="D39" s="820">
        <v>1</v>
      </c>
      <c r="E39" s="821"/>
      <c r="F39" s="1996">
        <f t="shared" si="0"/>
        <v>0</v>
      </c>
    </row>
    <row r="40" spans="1:6">
      <c r="A40" s="1617"/>
      <c r="B40" s="823"/>
      <c r="C40" s="820"/>
      <c r="D40" s="820"/>
      <c r="E40" s="820"/>
      <c r="F40" s="1996">
        <f t="shared" si="0"/>
        <v>0</v>
      </c>
    </row>
    <row r="41" spans="1:6">
      <c r="A41" s="1617">
        <v>14</v>
      </c>
      <c r="B41" s="823" t="s">
        <v>1226</v>
      </c>
      <c r="C41" s="820" t="s">
        <v>1175</v>
      </c>
      <c r="D41" s="820">
        <v>1</v>
      </c>
      <c r="E41" s="821"/>
      <c r="F41" s="1996">
        <f t="shared" si="0"/>
        <v>0</v>
      </c>
    </row>
    <row r="42" spans="1:6">
      <c r="A42" s="1617"/>
      <c r="B42" s="823"/>
      <c r="C42" s="820"/>
      <c r="D42" s="820"/>
      <c r="E42" s="820"/>
      <c r="F42" s="1996">
        <f t="shared" si="0"/>
        <v>0</v>
      </c>
    </row>
    <row r="43" spans="1:6">
      <c r="A43" s="1617">
        <v>15</v>
      </c>
      <c r="B43" s="823" t="s">
        <v>1225</v>
      </c>
      <c r="C43" s="820" t="s">
        <v>1175</v>
      </c>
      <c r="D43" s="820">
        <v>1</v>
      </c>
      <c r="E43" s="821"/>
      <c r="F43" s="1996">
        <f t="shared" si="0"/>
        <v>0</v>
      </c>
    </row>
    <row r="44" spans="1:6">
      <c r="A44" s="1617"/>
      <c r="B44" s="823"/>
      <c r="C44" s="820"/>
      <c r="D44" s="820"/>
      <c r="E44" s="820"/>
      <c r="F44" s="1996">
        <f t="shared" si="0"/>
        <v>0</v>
      </c>
    </row>
    <row r="45" spans="1:6" ht="37.5" customHeight="1">
      <c r="A45" s="1617">
        <v>16</v>
      </c>
      <c r="B45" s="823" t="s">
        <v>1224</v>
      </c>
      <c r="C45" s="820" t="s">
        <v>1175</v>
      </c>
      <c r="D45" s="820">
        <v>1</v>
      </c>
      <c r="E45" s="821"/>
      <c r="F45" s="1996">
        <f t="shared" si="0"/>
        <v>0</v>
      </c>
    </row>
    <row r="46" spans="1:6">
      <c r="A46" s="1617"/>
      <c r="B46" s="823"/>
      <c r="C46" s="820"/>
      <c r="D46" s="820"/>
      <c r="E46" s="820"/>
      <c r="F46" s="1996">
        <f t="shared" si="0"/>
        <v>0</v>
      </c>
    </row>
    <row r="47" spans="1:6" ht="13.5" customHeight="1">
      <c r="A47" s="1617">
        <v>17</v>
      </c>
      <c r="B47" s="823" t="s">
        <v>1223</v>
      </c>
      <c r="C47" s="820" t="s">
        <v>1175</v>
      </c>
      <c r="D47" s="820">
        <v>1</v>
      </c>
      <c r="E47" s="821"/>
      <c r="F47" s="1996">
        <f t="shared" si="0"/>
        <v>0</v>
      </c>
    </row>
    <row r="48" spans="1:6" ht="27.75" customHeight="1">
      <c r="A48" s="1617"/>
      <c r="B48" s="1995" t="s">
        <v>1222</v>
      </c>
      <c r="C48" s="820"/>
      <c r="D48" s="820"/>
      <c r="E48" s="820"/>
      <c r="F48" s="1996">
        <f t="shared" si="0"/>
        <v>0</v>
      </c>
    </row>
    <row r="49" spans="1:6" ht="50">
      <c r="A49" s="1617">
        <v>18</v>
      </c>
      <c r="B49" s="824" t="s">
        <v>1221</v>
      </c>
      <c r="C49" s="820" t="s">
        <v>1170</v>
      </c>
      <c r="D49" s="821">
        <v>1</v>
      </c>
      <c r="E49" s="821"/>
      <c r="F49" s="1996">
        <f t="shared" si="0"/>
        <v>0</v>
      </c>
    </row>
    <row r="50" spans="1:6">
      <c r="A50" s="1617"/>
      <c r="B50" s="1997"/>
      <c r="C50" s="820"/>
      <c r="D50" s="1998"/>
      <c r="E50" s="1998"/>
      <c r="F50" s="1996">
        <f t="shared" si="0"/>
        <v>0</v>
      </c>
    </row>
    <row r="51" spans="1:6" ht="20">
      <c r="A51" s="1617">
        <v>19</v>
      </c>
      <c r="B51" s="1997" t="s">
        <v>1220</v>
      </c>
      <c r="C51" s="820" t="s">
        <v>1170</v>
      </c>
      <c r="D51" s="1998">
        <v>1</v>
      </c>
      <c r="E51" s="821"/>
      <c r="F51" s="1996">
        <f t="shared" si="0"/>
        <v>0</v>
      </c>
    </row>
    <row r="52" spans="1:6">
      <c r="A52" s="1617"/>
      <c r="B52" s="1997"/>
      <c r="C52" s="820"/>
      <c r="D52" s="1998"/>
      <c r="E52" s="1998"/>
      <c r="F52" s="1996">
        <f t="shared" si="0"/>
        <v>0</v>
      </c>
    </row>
    <row r="53" spans="1:6">
      <c r="A53" s="1617">
        <v>20</v>
      </c>
      <c r="B53" s="1997" t="s">
        <v>1219</v>
      </c>
      <c r="C53" s="820" t="s">
        <v>1175</v>
      </c>
      <c r="D53" s="1998">
        <v>2</v>
      </c>
      <c r="E53" s="821"/>
      <c r="F53" s="1996">
        <f t="shared" si="0"/>
        <v>0</v>
      </c>
    </row>
    <row r="54" spans="1:6">
      <c r="A54" s="1617"/>
      <c r="B54" s="1997"/>
      <c r="C54" s="820"/>
      <c r="D54" s="1998"/>
      <c r="E54" s="1998"/>
      <c r="F54" s="1996">
        <f t="shared" si="0"/>
        <v>0</v>
      </c>
    </row>
    <row r="55" spans="1:6" ht="13.5" customHeight="1">
      <c r="A55" s="1617">
        <v>21</v>
      </c>
      <c r="B55" s="1997" t="s">
        <v>1218</v>
      </c>
      <c r="C55" s="820" t="s">
        <v>1175</v>
      </c>
      <c r="D55" s="1998">
        <v>2</v>
      </c>
      <c r="E55" s="821"/>
      <c r="F55" s="1996">
        <f t="shared" si="0"/>
        <v>0</v>
      </c>
    </row>
    <row r="56" spans="1:6" ht="27.75" customHeight="1">
      <c r="A56" s="1617"/>
      <c r="B56" s="1995" t="s">
        <v>1217</v>
      </c>
      <c r="C56" s="820"/>
      <c r="D56" s="1998"/>
      <c r="E56" s="1998"/>
      <c r="F56" s="1996">
        <f t="shared" si="0"/>
        <v>0</v>
      </c>
    </row>
    <row r="57" spans="1:6">
      <c r="A57" s="1617">
        <v>22</v>
      </c>
      <c r="B57" s="1997" t="s">
        <v>1216</v>
      </c>
      <c r="C57" s="820" t="s">
        <v>1175</v>
      </c>
      <c r="D57" s="1998">
        <v>2</v>
      </c>
      <c r="E57" s="821"/>
      <c r="F57" s="1996">
        <f t="shared" si="0"/>
        <v>0</v>
      </c>
    </row>
    <row r="58" spans="1:6">
      <c r="A58" s="1617"/>
      <c r="B58" s="1997"/>
      <c r="C58" s="820"/>
      <c r="D58" s="1998"/>
      <c r="E58" s="1998"/>
      <c r="F58" s="1996">
        <f t="shared" si="0"/>
        <v>0</v>
      </c>
    </row>
    <row r="59" spans="1:6" ht="20">
      <c r="A59" s="1617">
        <v>23</v>
      </c>
      <c r="B59" s="1997" t="s">
        <v>1215</v>
      </c>
      <c r="C59" s="820" t="s">
        <v>1175</v>
      </c>
      <c r="D59" s="1998">
        <v>2</v>
      </c>
      <c r="E59" s="821"/>
      <c r="F59" s="1996">
        <f t="shared" si="0"/>
        <v>0</v>
      </c>
    </row>
    <row r="60" spans="1:6">
      <c r="A60" s="1617"/>
      <c r="B60" s="1997"/>
      <c r="C60" s="820"/>
      <c r="D60" s="1998"/>
      <c r="E60" s="1998"/>
      <c r="F60" s="1996">
        <f t="shared" si="0"/>
        <v>0</v>
      </c>
    </row>
    <row r="61" spans="1:6">
      <c r="A61" s="1617">
        <v>24</v>
      </c>
      <c r="B61" s="1997" t="s">
        <v>1214</v>
      </c>
      <c r="C61" s="820" t="s">
        <v>1175</v>
      </c>
      <c r="D61" s="1998">
        <v>2</v>
      </c>
      <c r="E61" s="821"/>
      <c r="F61" s="1996">
        <f t="shared" si="0"/>
        <v>0</v>
      </c>
    </row>
    <row r="62" spans="1:6" ht="24.75" customHeight="1">
      <c r="A62" s="1617"/>
      <c r="B62" s="1995" t="s">
        <v>1213</v>
      </c>
      <c r="C62" s="820"/>
      <c r="D62" s="1998"/>
      <c r="E62" s="1998"/>
      <c r="F62" s="1996">
        <f t="shared" si="0"/>
        <v>0</v>
      </c>
    </row>
    <row r="63" spans="1:6" ht="30">
      <c r="A63" s="1617">
        <v>25</v>
      </c>
      <c r="B63" s="1997" t="s">
        <v>1212</v>
      </c>
      <c r="C63" s="820" t="s">
        <v>1175</v>
      </c>
      <c r="D63" s="1998">
        <v>2</v>
      </c>
      <c r="E63" s="821"/>
      <c r="F63" s="1996">
        <f t="shared" si="0"/>
        <v>0</v>
      </c>
    </row>
    <row r="64" spans="1:6" ht="10.5">
      <c r="A64" s="1617"/>
      <c r="B64" s="1995" t="s">
        <v>1211</v>
      </c>
      <c r="C64" s="820"/>
      <c r="D64" s="1998"/>
      <c r="E64" s="1998"/>
      <c r="F64" s="1996">
        <f t="shared" si="0"/>
        <v>0</v>
      </c>
    </row>
    <row r="65" spans="1:15" ht="69.650000000000006" customHeight="1">
      <c r="A65" s="1617">
        <v>26</v>
      </c>
      <c r="B65" s="1997" t="s">
        <v>1210</v>
      </c>
      <c r="C65" s="820" t="s">
        <v>1172</v>
      </c>
      <c r="D65" s="1998">
        <v>1</v>
      </c>
      <c r="E65" s="821"/>
      <c r="F65" s="1996">
        <f t="shared" si="0"/>
        <v>0</v>
      </c>
    </row>
    <row r="66" spans="1:15">
      <c r="A66" s="1617"/>
      <c r="B66" s="1997"/>
      <c r="C66" s="820"/>
      <c r="D66" s="1998"/>
      <c r="E66" s="1998"/>
      <c r="F66" s="1996">
        <f t="shared" si="0"/>
        <v>0</v>
      </c>
    </row>
    <row r="67" spans="1:15" s="815" customFormat="1" ht="51" customHeight="1">
      <c r="A67" s="1617">
        <v>27</v>
      </c>
      <c r="B67" s="1997" t="s">
        <v>1196</v>
      </c>
      <c r="C67" s="820"/>
      <c r="D67" s="1998"/>
      <c r="E67" s="821"/>
      <c r="F67" s="1996">
        <f t="shared" si="0"/>
        <v>0</v>
      </c>
      <c r="G67" s="85"/>
    </row>
    <row r="68" spans="1:15" s="815" customFormat="1">
      <c r="A68" s="1617"/>
      <c r="B68" s="1997"/>
      <c r="C68" s="820"/>
      <c r="D68" s="1998"/>
      <c r="E68" s="1998"/>
      <c r="F68" s="1996">
        <f t="shared" si="0"/>
        <v>0</v>
      </c>
      <c r="G68" s="85"/>
    </row>
    <row r="69" spans="1:15" s="815" customFormat="1" ht="30">
      <c r="A69" s="1617">
        <v>28</v>
      </c>
      <c r="B69" s="1997" t="s">
        <v>1209</v>
      </c>
      <c r="C69" s="820" t="s">
        <v>1170</v>
      </c>
      <c r="D69" s="1998">
        <v>1</v>
      </c>
      <c r="E69" s="821"/>
      <c r="F69" s="1996">
        <f t="shared" si="0"/>
        <v>0</v>
      </c>
      <c r="G69" s="85"/>
      <c r="J69" s="2062"/>
      <c r="K69" s="2062"/>
      <c r="L69" s="2062"/>
      <c r="M69" s="2062"/>
      <c r="N69" s="2062"/>
      <c r="O69" s="2062"/>
    </row>
    <row r="70" spans="1:15" s="815" customFormat="1">
      <c r="A70" s="1617"/>
      <c r="B70" s="1997"/>
      <c r="C70" s="820"/>
      <c r="D70" s="1998"/>
      <c r="E70" s="1998"/>
      <c r="F70" s="1996">
        <f t="shared" si="0"/>
        <v>0</v>
      </c>
      <c r="G70" s="85"/>
      <c r="J70" s="833"/>
      <c r="K70" s="833"/>
      <c r="L70" s="833"/>
      <c r="M70" s="833"/>
      <c r="N70" s="833"/>
      <c r="O70" s="833"/>
    </row>
    <row r="71" spans="1:15" s="815" customFormat="1" ht="36.75" customHeight="1">
      <c r="A71" s="1617">
        <v>29</v>
      </c>
      <c r="B71" s="1997" t="s">
        <v>1195</v>
      </c>
      <c r="C71" s="820" t="s">
        <v>1170</v>
      </c>
      <c r="D71" s="1998">
        <v>1</v>
      </c>
      <c r="E71" s="821"/>
      <c r="F71" s="1996">
        <f t="shared" si="0"/>
        <v>0</v>
      </c>
      <c r="G71" s="85"/>
    </row>
    <row r="72" spans="1:15" s="815" customFormat="1">
      <c r="A72" s="1617"/>
      <c r="B72" s="1997"/>
      <c r="C72" s="820"/>
      <c r="D72" s="1998"/>
      <c r="E72" s="1998"/>
      <c r="F72" s="1996">
        <f t="shared" si="0"/>
        <v>0</v>
      </c>
      <c r="G72" s="85"/>
    </row>
    <row r="73" spans="1:15" s="815" customFormat="1" ht="28.5" customHeight="1">
      <c r="A73" s="1617">
        <v>30</v>
      </c>
      <c r="B73" s="1997" t="s">
        <v>1171</v>
      </c>
      <c r="C73" s="1999" t="s">
        <v>1170</v>
      </c>
      <c r="D73" s="1998">
        <v>1</v>
      </c>
      <c r="E73" s="821"/>
      <c r="F73" s="1996">
        <f t="shared" si="0"/>
        <v>0</v>
      </c>
      <c r="G73" s="85"/>
    </row>
    <row r="74" spans="1:15" s="815" customFormat="1" ht="28.5" customHeight="1">
      <c r="A74" s="1617"/>
      <c r="B74" s="1997"/>
      <c r="C74" s="1999"/>
      <c r="D74" s="1998"/>
      <c r="E74" s="821"/>
      <c r="F74" s="1996">
        <f t="shared" si="0"/>
        <v>0</v>
      </c>
      <c r="G74" s="85"/>
    </row>
    <row r="75" spans="1:15" s="815" customFormat="1" ht="117" customHeight="1">
      <c r="A75" s="1617">
        <v>31</v>
      </c>
      <c r="B75" s="2000" t="s">
        <v>2260</v>
      </c>
      <c r="C75" s="820" t="s">
        <v>1175</v>
      </c>
      <c r="D75" s="1998">
        <v>2</v>
      </c>
      <c r="E75" s="821"/>
      <c r="F75" s="1996">
        <f t="shared" si="0"/>
        <v>0</v>
      </c>
      <c r="G75" s="85"/>
    </row>
    <row r="76" spans="1:15">
      <c r="A76" s="1617"/>
      <c r="B76" s="1997"/>
      <c r="C76" s="820"/>
      <c r="D76" s="1998"/>
      <c r="E76" s="1998"/>
      <c r="F76" s="2001"/>
    </row>
    <row r="77" spans="1:15" ht="10.5" thickBot="1">
      <c r="A77" s="2002"/>
      <c r="B77" s="2003"/>
      <c r="C77" s="1052"/>
      <c r="D77" s="2004"/>
      <c r="E77" s="2004"/>
      <c r="F77" s="2005"/>
    </row>
    <row r="78" spans="1:15" ht="11.5" thickTop="1" thickBot="1">
      <c r="A78" s="1620"/>
      <c r="B78" s="2058" t="s">
        <v>1208</v>
      </c>
      <c r="C78" s="2059"/>
      <c r="D78" s="2059"/>
      <c r="E78" s="2059"/>
      <c r="F78" s="1621">
        <f>SUM(F12:F76)</f>
        <v>0</v>
      </c>
    </row>
  </sheetData>
  <mergeCells count="9">
    <mergeCell ref="J69:O69"/>
    <mergeCell ref="B78:E78"/>
    <mergeCell ref="A2:F2"/>
    <mergeCell ref="A3:F3"/>
    <mergeCell ref="A4:F4"/>
    <mergeCell ref="A6:A7"/>
    <mergeCell ref="B6:B7"/>
    <mergeCell ref="C6:C7"/>
    <mergeCell ref="D6:D7"/>
  </mergeCells>
  <pageMargins left="0.70866141732283472" right="0.70866141732283472" top="0.74803149606299213" bottom="0.74803149606299213" header="0.31496062992125984" footer="0.31496062992125984"/>
  <pageSetup scale="75" orientation="portrait" r:id="rId1"/>
  <rowBreaks count="1" manualBreakCount="1">
    <brk id="58"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view="pageBreakPreview" zoomScaleNormal="100" zoomScaleSheetLayoutView="100" workbookViewId="0">
      <selection activeCell="D27" sqref="D27"/>
    </sheetView>
  </sheetViews>
  <sheetFormatPr defaultColWidth="9.90625" defaultRowHeight="10"/>
  <cols>
    <col min="1" max="1" width="8.08984375" style="85" customWidth="1"/>
    <col min="2" max="2" width="43.90625" style="85" customWidth="1"/>
    <col min="3" max="3" width="9.90625" style="85"/>
    <col min="4" max="5" width="12.6328125" style="85" customWidth="1"/>
    <col min="6" max="6" width="11" style="1634" customWidth="1"/>
    <col min="7" max="16384" width="9.90625" style="85"/>
  </cols>
  <sheetData>
    <row r="1" spans="1:8" ht="10.5">
      <c r="A1" s="2031"/>
      <c r="B1" s="2031"/>
      <c r="C1" s="2031"/>
      <c r="D1" s="55"/>
      <c r="E1" s="55"/>
      <c r="F1" s="1635"/>
    </row>
    <row r="2" spans="1:8" s="45" customFormat="1" ht="10.5">
      <c r="A2" s="2065" t="str">
        <f>'5.7.3 Electromechanical_Filter '!A2:F2</f>
        <v>MINISTRY OF WATER AND ENVIRONMENT</v>
      </c>
      <c r="B2" s="2065"/>
      <c r="C2" s="2065"/>
      <c r="D2" s="2065"/>
      <c r="E2" s="2065"/>
      <c r="F2" s="2065"/>
      <c r="G2" s="49"/>
      <c r="H2" s="49"/>
    </row>
    <row r="3" spans="1:8" s="45" customFormat="1" ht="16.5" customHeight="1">
      <c r="A3" s="2034" t="str">
        <f>'5.7.3 Electromechanical_Filter '!A3:F3</f>
        <v>NYAMUGASANI WATER SUPPLY &amp; SANITATION SYSTEM</v>
      </c>
      <c r="B3" s="2034"/>
      <c r="C3" s="2034"/>
      <c r="D3" s="2034"/>
      <c r="E3" s="2034"/>
      <c r="F3" s="2034"/>
      <c r="G3" s="49"/>
      <c r="H3" s="49"/>
    </row>
    <row r="4" spans="1:8" s="45" customFormat="1" ht="16.5" customHeight="1">
      <c r="A4" s="789"/>
      <c r="B4" s="789"/>
      <c r="C4" s="789"/>
      <c r="D4" s="789"/>
      <c r="E4" s="789"/>
      <c r="F4" s="1636"/>
      <c r="G4" s="49"/>
      <c r="H4" s="49"/>
    </row>
    <row r="5" spans="1:8" ht="15.65" customHeight="1">
      <c r="A5" s="2055" t="s">
        <v>1296</v>
      </c>
      <c r="B5" s="2055"/>
      <c r="C5" s="2055"/>
      <c r="D5" s="2055"/>
      <c r="E5" s="2055"/>
      <c r="F5" s="2055"/>
    </row>
    <row r="6" spans="1:8" ht="10.5" thickBot="1">
      <c r="A6" s="56"/>
      <c r="B6" s="55"/>
      <c r="C6" s="56"/>
      <c r="D6" s="55"/>
      <c r="E6" s="55"/>
      <c r="F6" s="1635"/>
    </row>
    <row r="7" spans="1:8" ht="32.15" customHeight="1" thickTop="1">
      <c r="A7" s="2066" t="s">
        <v>1192</v>
      </c>
      <c r="B7" s="2066" t="s">
        <v>1191</v>
      </c>
      <c r="C7" s="2068" t="s">
        <v>319</v>
      </c>
      <c r="D7" s="2070" t="s">
        <v>318</v>
      </c>
      <c r="E7" s="891" t="s">
        <v>1190</v>
      </c>
      <c r="F7" s="1637" t="s">
        <v>1205</v>
      </c>
    </row>
    <row r="8" spans="1:8" ht="11" thickBot="1">
      <c r="A8" s="2067"/>
      <c r="B8" s="2067"/>
      <c r="C8" s="2069"/>
      <c r="D8" s="2071"/>
      <c r="E8" s="90" t="s">
        <v>1188</v>
      </c>
      <c r="F8" s="1626" t="s">
        <v>1188</v>
      </c>
    </row>
    <row r="9" spans="1:8" ht="11" thickTop="1">
      <c r="A9" s="840"/>
      <c r="B9" s="54" t="s">
        <v>596</v>
      </c>
      <c r="C9" s="96"/>
      <c r="D9" s="841"/>
      <c r="E9" s="94"/>
      <c r="F9" s="1638"/>
    </row>
    <row r="10" spans="1:8" ht="28.25" customHeight="1">
      <c r="A10" s="840"/>
      <c r="B10" s="53" t="s">
        <v>1166</v>
      </c>
      <c r="C10" s="96"/>
      <c r="D10" s="841"/>
      <c r="E10" s="94"/>
      <c r="F10" s="1638"/>
    </row>
    <row r="11" spans="1:8" ht="11" thickBot="1">
      <c r="A11" s="840"/>
      <c r="B11" s="97"/>
      <c r="C11" s="96"/>
      <c r="D11" s="841"/>
      <c r="E11" s="94"/>
      <c r="F11" s="1638"/>
    </row>
    <row r="12" spans="1:8" ht="11" thickTop="1">
      <c r="A12" s="842"/>
      <c r="B12" s="791" t="s">
        <v>1295</v>
      </c>
      <c r="C12" s="792"/>
      <c r="D12" s="792"/>
      <c r="E12" s="792"/>
      <c r="F12" s="1639"/>
    </row>
    <row r="13" spans="1:8" ht="20">
      <c r="A13" s="88"/>
      <c r="B13" s="89" t="s">
        <v>659</v>
      </c>
      <c r="C13" s="86"/>
      <c r="D13" s="86"/>
      <c r="E13" s="86"/>
      <c r="F13" s="1622"/>
    </row>
    <row r="14" spans="1:8">
      <c r="A14" s="88"/>
      <c r="B14" s="89"/>
      <c r="C14" s="86"/>
      <c r="D14" s="86"/>
      <c r="E14" s="86"/>
      <c r="F14" s="1622"/>
    </row>
    <row r="15" spans="1:8" ht="20.25" customHeight="1">
      <c r="A15" s="88"/>
      <c r="B15" s="843" t="s">
        <v>1294</v>
      </c>
      <c r="C15" s="86"/>
      <c r="D15" s="86"/>
      <c r="E15" s="86"/>
      <c r="F15" s="1622"/>
    </row>
    <row r="16" spans="1:8">
      <c r="A16" s="88"/>
      <c r="B16" s="796"/>
      <c r="C16" s="86"/>
      <c r="D16" s="86"/>
      <c r="E16" s="86"/>
      <c r="F16" s="1622"/>
    </row>
    <row r="17" spans="1:6">
      <c r="A17" s="88">
        <v>1</v>
      </c>
      <c r="B17" s="796" t="s">
        <v>1293</v>
      </c>
      <c r="C17" s="86" t="s">
        <v>1175</v>
      </c>
      <c r="D17" s="86">
        <v>1</v>
      </c>
      <c r="E17" s="797"/>
      <c r="F17" s="1622">
        <f>D17*E17</f>
        <v>0</v>
      </c>
    </row>
    <row r="18" spans="1:6">
      <c r="A18" s="88"/>
      <c r="B18" s="796"/>
      <c r="C18" s="86"/>
      <c r="D18" s="86"/>
      <c r="E18" s="86"/>
      <c r="F18" s="1622">
        <f t="shared" ref="F18:F39" si="0">D18*E18</f>
        <v>0</v>
      </c>
    </row>
    <row r="19" spans="1:6">
      <c r="A19" s="88">
        <v>2</v>
      </c>
      <c r="B19" s="796" t="s">
        <v>1288</v>
      </c>
      <c r="C19" s="86" t="s">
        <v>1175</v>
      </c>
      <c r="D19" s="86">
        <v>1</v>
      </c>
      <c r="E19" s="797"/>
      <c r="F19" s="1622">
        <f t="shared" si="0"/>
        <v>0</v>
      </c>
    </row>
    <row r="20" spans="1:6">
      <c r="A20" s="88"/>
      <c r="B20" s="796"/>
      <c r="C20" s="86"/>
      <c r="D20" s="86"/>
      <c r="E20" s="797"/>
      <c r="F20" s="1622">
        <f t="shared" si="0"/>
        <v>0</v>
      </c>
    </row>
    <row r="21" spans="1:6">
      <c r="A21" s="88">
        <v>3</v>
      </c>
      <c r="B21" s="796" t="s">
        <v>1287</v>
      </c>
      <c r="C21" s="86" t="s">
        <v>1175</v>
      </c>
      <c r="D21" s="86">
        <v>1</v>
      </c>
      <c r="E21" s="797"/>
      <c r="F21" s="1622">
        <f t="shared" si="0"/>
        <v>0</v>
      </c>
    </row>
    <row r="22" spans="1:6">
      <c r="A22" s="88"/>
      <c r="B22" s="796"/>
      <c r="C22" s="86"/>
      <c r="D22" s="86"/>
      <c r="E22" s="86"/>
      <c r="F22" s="1622">
        <f t="shared" si="0"/>
        <v>0</v>
      </c>
    </row>
    <row r="23" spans="1:6">
      <c r="A23" s="88">
        <v>4</v>
      </c>
      <c r="B23" s="796" t="s">
        <v>1292</v>
      </c>
      <c r="C23" s="86" t="s">
        <v>1175</v>
      </c>
      <c r="D23" s="86">
        <v>1</v>
      </c>
      <c r="E23" s="797"/>
      <c r="F23" s="1622">
        <f t="shared" si="0"/>
        <v>0</v>
      </c>
    </row>
    <row r="24" spans="1:6">
      <c r="A24" s="88"/>
      <c r="B24" s="796"/>
      <c r="C24" s="86"/>
      <c r="D24" s="86"/>
      <c r="E24" s="86"/>
      <c r="F24" s="1622">
        <f t="shared" si="0"/>
        <v>0</v>
      </c>
    </row>
    <row r="25" spans="1:6">
      <c r="A25" s="88">
        <v>5</v>
      </c>
      <c r="B25" s="796" t="s">
        <v>1291</v>
      </c>
      <c r="C25" s="86" t="s">
        <v>1175</v>
      </c>
      <c r="D25" s="86">
        <v>1</v>
      </c>
      <c r="E25" s="797"/>
      <c r="F25" s="1622">
        <f t="shared" si="0"/>
        <v>0</v>
      </c>
    </row>
    <row r="26" spans="1:6">
      <c r="A26" s="88"/>
      <c r="B26" s="796"/>
      <c r="C26" s="86"/>
      <c r="D26" s="86"/>
      <c r="E26" s="86"/>
      <c r="F26" s="1622">
        <f t="shared" si="0"/>
        <v>0</v>
      </c>
    </row>
    <row r="27" spans="1:6" ht="20">
      <c r="A27" s="88">
        <v>6</v>
      </c>
      <c r="B27" s="796" t="s">
        <v>1290</v>
      </c>
      <c r="C27" s="86" t="s">
        <v>1175</v>
      </c>
      <c r="D27" s="86">
        <v>1</v>
      </c>
      <c r="E27" s="797"/>
      <c r="F27" s="1622">
        <f t="shared" si="0"/>
        <v>0</v>
      </c>
    </row>
    <row r="28" spans="1:6">
      <c r="A28" s="88"/>
      <c r="B28" s="796"/>
      <c r="C28" s="86"/>
      <c r="D28" s="86"/>
      <c r="E28" s="86"/>
      <c r="F28" s="1622">
        <f t="shared" si="0"/>
        <v>0</v>
      </c>
    </row>
    <row r="29" spans="1:6">
      <c r="A29" s="88">
        <v>7</v>
      </c>
      <c r="B29" s="796" t="s">
        <v>1289</v>
      </c>
      <c r="C29" s="86" t="s">
        <v>1175</v>
      </c>
      <c r="D29" s="86">
        <v>1</v>
      </c>
      <c r="E29" s="797"/>
      <c r="F29" s="1622">
        <f t="shared" si="0"/>
        <v>0</v>
      </c>
    </row>
    <row r="30" spans="1:6">
      <c r="A30" s="88"/>
      <c r="B30" s="796"/>
      <c r="C30" s="86"/>
      <c r="D30" s="86"/>
      <c r="E30" s="86"/>
      <c r="F30" s="1622">
        <f t="shared" si="0"/>
        <v>0</v>
      </c>
    </row>
    <row r="31" spans="1:6">
      <c r="A31" s="88">
        <v>8</v>
      </c>
      <c r="B31" s="796" t="s">
        <v>1288</v>
      </c>
      <c r="C31" s="86" t="s">
        <v>1175</v>
      </c>
      <c r="D31" s="86">
        <v>2</v>
      </c>
      <c r="E31" s="797"/>
      <c r="F31" s="1622">
        <f t="shared" si="0"/>
        <v>0</v>
      </c>
    </row>
    <row r="32" spans="1:6">
      <c r="A32" s="88"/>
      <c r="B32" s="796"/>
      <c r="C32" s="86"/>
      <c r="D32" s="86"/>
      <c r="E32" s="86"/>
      <c r="F32" s="1622">
        <f t="shared" si="0"/>
        <v>0</v>
      </c>
    </row>
    <row r="33" spans="1:7">
      <c r="A33" s="88">
        <v>9</v>
      </c>
      <c r="B33" s="796" t="s">
        <v>1287</v>
      </c>
      <c r="C33" s="86" t="s">
        <v>1175</v>
      </c>
      <c r="D33" s="86">
        <v>2</v>
      </c>
      <c r="E33" s="797"/>
      <c r="F33" s="1622">
        <f t="shared" si="0"/>
        <v>0</v>
      </c>
    </row>
    <row r="34" spans="1:7">
      <c r="A34" s="88"/>
      <c r="B34" s="796"/>
      <c r="C34" s="86"/>
      <c r="D34" s="86"/>
      <c r="E34" s="86"/>
      <c r="F34" s="1622">
        <f t="shared" si="0"/>
        <v>0</v>
      </c>
    </row>
    <row r="35" spans="1:7" ht="20">
      <c r="A35" s="88">
        <v>10</v>
      </c>
      <c r="B35" s="796" t="s">
        <v>1286</v>
      </c>
      <c r="C35" s="86" t="s">
        <v>1175</v>
      </c>
      <c r="D35" s="86">
        <v>2</v>
      </c>
      <c r="E35" s="797"/>
      <c r="F35" s="1622">
        <f t="shared" si="0"/>
        <v>0</v>
      </c>
    </row>
    <row r="36" spans="1:7">
      <c r="A36" s="88"/>
      <c r="B36" s="796"/>
      <c r="C36" s="86"/>
      <c r="D36" s="86"/>
      <c r="E36" s="86"/>
      <c r="F36" s="1622">
        <f t="shared" si="0"/>
        <v>0</v>
      </c>
    </row>
    <row r="37" spans="1:7" ht="20">
      <c r="A37" s="88">
        <v>11</v>
      </c>
      <c r="B37" s="796" t="s">
        <v>1285</v>
      </c>
      <c r="C37" s="86" t="s">
        <v>1175</v>
      </c>
      <c r="D37" s="86">
        <v>2</v>
      </c>
      <c r="E37" s="797"/>
      <c r="F37" s="1622">
        <f t="shared" si="0"/>
        <v>0</v>
      </c>
    </row>
    <row r="38" spans="1:7">
      <c r="A38" s="88"/>
      <c r="B38" s="796"/>
      <c r="C38" s="86"/>
      <c r="D38" s="86"/>
      <c r="E38" s="86"/>
      <c r="F38" s="1622">
        <f t="shared" si="0"/>
        <v>0</v>
      </c>
    </row>
    <row r="39" spans="1:7" ht="20.5" thickBot="1">
      <c r="A39" s="835">
        <v>12</v>
      </c>
      <c r="B39" s="844" t="s">
        <v>1284</v>
      </c>
      <c r="C39" s="836" t="s">
        <v>1172</v>
      </c>
      <c r="D39" s="836">
        <v>2</v>
      </c>
      <c r="E39" s="797"/>
      <c r="F39" s="1622">
        <f t="shared" si="0"/>
        <v>0</v>
      </c>
    </row>
    <row r="40" spans="1:7" s="45" customFormat="1" ht="10.5" thickTop="1">
      <c r="A40" s="845"/>
      <c r="B40" s="846"/>
      <c r="C40" s="847"/>
      <c r="D40" s="113"/>
      <c r="E40" s="113"/>
      <c r="F40" s="1640"/>
      <c r="G40" s="85"/>
    </row>
    <row r="41" spans="1:7" s="45" customFormat="1" ht="10.5">
      <c r="A41" s="848"/>
      <c r="B41" s="849" t="s">
        <v>1244</v>
      </c>
      <c r="C41" s="850"/>
      <c r="D41" s="112"/>
      <c r="E41" s="112"/>
      <c r="F41" s="1641">
        <f>SUM(F14:F39)</f>
        <v>0</v>
      </c>
      <c r="G41" s="85"/>
    </row>
    <row r="42" spans="1:7" s="45" customFormat="1" ht="10.5" thickBot="1">
      <c r="A42" s="851"/>
      <c r="B42" s="852"/>
      <c r="C42" s="853"/>
      <c r="D42" s="111"/>
      <c r="E42" s="111"/>
      <c r="F42" s="1642"/>
      <c r="G42" s="85"/>
    </row>
    <row r="43" spans="1:7" ht="10.5" thickTop="1">
      <c r="A43" s="842"/>
      <c r="B43" s="854"/>
      <c r="C43" s="792"/>
      <c r="D43" s="792"/>
      <c r="E43" s="792"/>
      <c r="F43" s="1639"/>
    </row>
    <row r="44" spans="1:7" ht="10.5">
      <c r="A44" s="88"/>
      <c r="B44" s="843" t="s">
        <v>1283</v>
      </c>
      <c r="C44" s="86"/>
      <c r="D44" s="86"/>
      <c r="E44" s="86"/>
      <c r="F44" s="1622"/>
    </row>
    <row r="45" spans="1:7" ht="10.5">
      <c r="A45" s="88"/>
      <c r="B45" s="87"/>
      <c r="C45" s="86"/>
      <c r="D45" s="86"/>
      <c r="E45" s="86"/>
      <c r="F45" s="1622"/>
    </row>
    <row r="46" spans="1:7" ht="20">
      <c r="A46" s="88">
        <v>13</v>
      </c>
      <c r="B46" s="796" t="s">
        <v>1282</v>
      </c>
      <c r="C46" s="86" t="s">
        <v>1175</v>
      </c>
      <c r="D46" s="799">
        <v>2</v>
      </c>
      <c r="E46" s="797"/>
      <c r="F46" s="1622">
        <f t="shared" ref="F46:F70" si="1">D46*E46</f>
        <v>0</v>
      </c>
    </row>
    <row r="47" spans="1:7">
      <c r="A47" s="88"/>
      <c r="B47" s="796"/>
      <c r="C47" s="86"/>
      <c r="D47" s="799"/>
      <c r="E47" s="799"/>
      <c r="F47" s="1622">
        <f t="shared" si="1"/>
        <v>0</v>
      </c>
    </row>
    <row r="48" spans="1:7">
      <c r="A48" s="88">
        <v>14</v>
      </c>
      <c r="B48" s="796" t="s">
        <v>1281</v>
      </c>
      <c r="C48" s="86" t="s">
        <v>1175</v>
      </c>
      <c r="D48" s="86">
        <v>2</v>
      </c>
      <c r="E48" s="797"/>
      <c r="F48" s="1622">
        <f t="shared" si="1"/>
        <v>0</v>
      </c>
    </row>
    <row r="49" spans="1:6">
      <c r="A49" s="88"/>
      <c r="B49" s="796"/>
      <c r="C49" s="86"/>
      <c r="D49" s="86"/>
      <c r="E49" s="86"/>
      <c r="F49" s="1622">
        <f t="shared" si="1"/>
        <v>0</v>
      </c>
    </row>
    <row r="50" spans="1:6">
      <c r="A50" s="88">
        <v>15</v>
      </c>
      <c r="B50" s="796" t="s">
        <v>1280</v>
      </c>
      <c r="C50" s="86" t="s">
        <v>1175</v>
      </c>
      <c r="D50" s="86">
        <v>2</v>
      </c>
      <c r="E50" s="797"/>
      <c r="F50" s="1622">
        <f t="shared" si="1"/>
        <v>0</v>
      </c>
    </row>
    <row r="51" spans="1:6">
      <c r="A51" s="88"/>
      <c r="B51" s="796"/>
      <c r="C51" s="86"/>
      <c r="D51" s="86"/>
      <c r="E51" s="86"/>
      <c r="F51" s="1622">
        <f t="shared" si="1"/>
        <v>0</v>
      </c>
    </row>
    <row r="52" spans="1:6">
      <c r="A52" s="88">
        <v>16</v>
      </c>
      <c r="B52" s="796" t="s">
        <v>1272</v>
      </c>
      <c r="C52" s="86" t="s">
        <v>1175</v>
      </c>
      <c r="D52" s="86">
        <v>2</v>
      </c>
      <c r="E52" s="797"/>
      <c r="F52" s="1622">
        <f t="shared" si="1"/>
        <v>0</v>
      </c>
    </row>
    <row r="53" spans="1:6">
      <c r="A53" s="88"/>
      <c r="B53" s="796"/>
      <c r="C53" s="86"/>
      <c r="D53" s="86"/>
      <c r="E53" s="86"/>
      <c r="F53" s="1622">
        <f t="shared" si="1"/>
        <v>0</v>
      </c>
    </row>
    <row r="54" spans="1:6">
      <c r="A54" s="88">
        <v>17</v>
      </c>
      <c r="B54" s="796" t="s">
        <v>1279</v>
      </c>
      <c r="C54" s="86" t="s">
        <v>1175</v>
      </c>
      <c r="D54" s="86">
        <v>1</v>
      </c>
      <c r="E54" s="797"/>
      <c r="F54" s="1622">
        <f t="shared" si="1"/>
        <v>0</v>
      </c>
    </row>
    <row r="55" spans="1:6">
      <c r="A55" s="88"/>
      <c r="B55" s="796"/>
      <c r="C55" s="86"/>
      <c r="D55" s="86"/>
      <c r="E55" s="86"/>
      <c r="F55" s="1622">
        <f t="shared" si="1"/>
        <v>0</v>
      </c>
    </row>
    <row r="56" spans="1:6" ht="20">
      <c r="A56" s="88">
        <v>18</v>
      </c>
      <c r="B56" s="796" t="s">
        <v>1278</v>
      </c>
      <c r="C56" s="86" t="s">
        <v>1175</v>
      </c>
      <c r="D56" s="86">
        <v>1</v>
      </c>
      <c r="E56" s="797"/>
      <c r="F56" s="1622">
        <f t="shared" si="1"/>
        <v>0</v>
      </c>
    </row>
    <row r="57" spans="1:6">
      <c r="A57" s="88"/>
      <c r="B57" s="796"/>
      <c r="C57" s="86"/>
      <c r="D57" s="86"/>
      <c r="E57" s="86"/>
      <c r="F57" s="1622">
        <f t="shared" si="1"/>
        <v>0</v>
      </c>
    </row>
    <row r="58" spans="1:6" ht="20">
      <c r="A58" s="88">
        <v>19</v>
      </c>
      <c r="B58" s="796" t="s">
        <v>1277</v>
      </c>
      <c r="C58" s="86" t="s">
        <v>1175</v>
      </c>
      <c r="D58" s="86">
        <v>1</v>
      </c>
      <c r="E58" s="797"/>
      <c r="F58" s="1622">
        <f t="shared" si="1"/>
        <v>0</v>
      </c>
    </row>
    <row r="59" spans="1:6">
      <c r="A59" s="88"/>
      <c r="B59" s="796"/>
      <c r="C59" s="86"/>
      <c r="D59" s="86"/>
      <c r="E59" s="86"/>
      <c r="F59" s="1622">
        <f t="shared" si="1"/>
        <v>0</v>
      </c>
    </row>
    <row r="60" spans="1:6" ht="20">
      <c r="A60" s="88">
        <v>20</v>
      </c>
      <c r="B60" s="796" t="s">
        <v>1276</v>
      </c>
      <c r="C60" s="86" t="s">
        <v>1175</v>
      </c>
      <c r="D60" s="86">
        <v>1</v>
      </c>
      <c r="E60" s="797"/>
      <c r="F60" s="1622">
        <f t="shared" si="1"/>
        <v>0</v>
      </c>
    </row>
    <row r="61" spans="1:6">
      <c r="A61" s="88"/>
      <c r="B61" s="796"/>
      <c r="C61" s="86"/>
      <c r="D61" s="86"/>
      <c r="E61" s="86"/>
      <c r="F61" s="1622">
        <f t="shared" si="1"/>
        <v>0</v>
      </c>
    </row>
    <row r="62" spans="1:6" ht="20">
      <c r="A62" s="88">
        <v>21</v>
      </c>
      <c r="B62" s="796" t="s">
        <v>1275</v>
      </c>
      <c r="C62" s="86" t="s">
        <v>1175</v>
      </c>
      <c r="D62" s="86">
        <v>1</v>
      </c>
      <c r="E62" s="797"/>
      <c r="F62" s="1622">
        <f t="shared" si="1"/>
        <v>0</v>
      </c>
    </row>
    <row r="63" spans="1:6">
      <c r="A63" s="88"/>
      <c r="B63" s="796"/>
      <c r="C63" s="86"/>
      <c r="D63" s="86"/>
      <c r="E63" s="86"/>
      <c r="F63" s="1622">
        <f t="shared" si="1"/>
        <v>0</v>
      </c>
    </row>
    <row r="64" spans="1:6">
      <c r="A64" s="88">
        <v>22</v>
      </c>
      <c r="B64" s="796" t="s">
        <v>1274</v>
      </c>
      <c r="C64" s="86" t="s">
        <v>1175</v>
      </c>
      <c r="D64" s="86">
        <v>1</v>
      </c>
      <c r="E64" s="797"/>
      <c r="F64" s="1622">
        <f t="shared" si="1"/>
        <v>0</v>
      </c>
    </row>
    <row r="65" spans="1:7">
      <c r="A65" s="88"/>
      <c r="B65" s="796"/>
      <c r="C65" s="86"/>
      <c r="D65" s="86"/>
      <c r="E65" s="86"/>
      <c r="F65" s="1622">
        <f t="shared" si="1"/>
        <v>0</v>
      </c>
    </row>
    <row r="66" spans="1:7">
      <c r="A66" s="88">
        <v>23</v>
      </c>
      <c r="B66" s="796" t="s">
        <v>1273</v>
      </c>
      <c r="C66" s="86" t="s">
        <v>1175</v>
      </c>
      <c r="D66" s="86">
        <v>1</v>
      </c>
      <c r="E66" s="797"/>
      <c r="F66" s="1622">
        <f t="shared" si="1"/>
        <v>0</v>
      </c>
    </row>
    <row r="67" spans="1:7">
      <c r="A67" s="88"/>
      <c r="B67" s="796"/>
      <c r="C67" s="86"/>
      <c r="D67" s="86"/>
      <c r="E67" s="86"/>
      <c r="F67" s="1622">
        <f t="shared" si="1"/>
        <v>0</v>
      </c>
    </row>
    <row r="68" spans="1:7">
      <c r="A68" s="88">
        <v>24</v>
      </c>
      <c r="B68" s="796" t="s">
        <v>1272</v>
      </c>
      <c r="C68" s="86" t="s">
        <v>1175</v>
      </c>
      <c r="D68" s="86">
        <v>1</v>
      </c>
      <c r="E68" s="797"/>
      <c r="F68" s="1622">
        <f t="shared" si="1"/>
        <v>0</v>
      </c>
    </row>
    <row r="69" spans="1:7">
      <c r="A69" s="88"/>
      <c r="B69" s="796"/>
      <c r="C69" s="86"/>
      <c r="D69" s="86"/>
      <c r="E69" s="86"/>
      <c r="F69" s="1622">
        <f t="shared" si="1"/>
        <v>0</v>
      </c>
    </row>
    <row r="70" spans="1:7" ht="10.5" thickBot="1">
      <c r="A70" s="835">
        <v>25</v>
      </c>
      <c r="B70" s="844" t="s">
        <v>1271</v>
      </c>
      <c r="C70" s="836" t="s">
        <v>1175</v>
      </c>
      <c r="D70" s="855">
        <v>1</v>
      </c>
      <c r="E70" s="797"/>
      <c r="F70" s="1622">
        <f t="shared" si="1"/>
        <v>0</v>
      </c>
    </row>
    <row r="71" spans="1:7" s="45" customFormat="1" ht="10.5" thickTop="1">
      <c r="A71" s="856"/>
      <c r="B71" s="857"/>
      <c r="C71" s="858"/>
      <c r="D71" s="859"/>
      <c r="E71" s="859"/>
      <c r="F71" s="1643"/>
      <c r="G71" s="85"/>
    </row>
    <row r="72" spans="1:7" s="45" customFormat="1" ht="10.5">
      <c r="A72" s="860"/>
      <c r="B72" s="861" t="s">
        <v>1244</v>
      </c>
      <c r="C72" s="862"/>
      <c r="D72" s="863"/>
      <c r="E72" s="863"/>
      <c r="F72" s="1644">
        <f>SUM(F46:F70)</f>
        <v>0</v>
      </c>
      <c r="G72" s="85"/>
    </row>
    <row r="73" spans="1:7" s="45" customFormat="1" ht="10.5" thickBot="1">
      <c r="A73" s="864"/>
      <c r="B73" s="865"/>
      <c r="C73" s="866"/>
      <c r="D73" s="867"/>
      <c r="E73" s="867"/>
      <c r="F73" s="1645"/>
      <c r="G73" s="85"/>
    </row>
    <row r="74" spans="1:7" ht="10.5" thickTop="1">
      <c r="A74" s="842"/>
      <c r="B74" s="854"/>
      <c r="C74" s="792"/>
      <c r="D74" s="868"/>
      <c r="E74" s="868"/>
      <c r="F74" s="1639"/>
    </row>
    <row r="75" spans="1:7" ht="10.5">
      <c r="A75" s="88"/>
      <c r="B75" s="87" t="s">
        <v>1270</v>
      </c>
      <c r="C75" s="86"/>
      <c r="D75" s="797"/>
      <c r="E75" s="797"/>
      <c r="F75" s="1622"/>
    </row>
    <row r="76" spans="1:7">
      <c r="A76" s="88"/>
      <c r="B76" s="796"/>
      <c r="C76" s="86"/>
      <c r="D76" s="797"/>
      <c r="E76" s="797"/>
      <c r="F76" s="1622"/>
    </row>
    <row r="77" spans="1:7" ht="30">
      <c r="A77" s="869">
        <v>26</v>
      </c>
      <c r="B77" s="796" t="s">
        <v>1269</v>
      </c>
      <c r="C77" s="803" t="s">
        <v>1172</v>
      </c>
      <c r="D77" s="804">
        <v>1</v>
      </c>
      <c r="E77" s="797"/>
      <c r="F77" s="1622">
        <f t="shared" ref="F77:F93" si="2">D77*E77</f>
        <v>0</v>
      </c>
    </row>
    <row r="78" spans="1:7">
      <c r="A78" s="869"/>
      <c r="B78" s="796"/>
      <c r="C78" s="803"/>
      <c r="D78" s="804"/>
      <c r="E78" s="804"/>
      <c r="F78" s="1622">
        <f t="shared" si="2"/>
        <v>0</v>
      </c>
    </row>
    <row r="79" spans="1:7" ht="40">
      <c r="A79" s="869">
        <v>27</v>
      </c>
      <c r="B79" s="796" t="s">
        <v>1268</v>
      </c>
      <c r="C79" s="803" t="s">
        <v>1172</v>
      </c>
      <c r="D79" s="804">
        <v>1</v>
      </c>
      <c r="E79" s="797"/>
      <c r="F79" s="1622">
        <f t="shared" si="2"/>
        <v>0</v>
      </c>
    </row>
    <row r="80" spans="1:7">
      <c r="A80" s="869"/>
      <c r="B80" s="796"/>
      <c r="C80" s="803"/>
      <c r="D80" s="804"/>
      <c r="E80" s="804"/>
      <c r="F80" s="1622">
        <f t="shared" si="2"/>
        <v>0</v>
      </c>
    </row>
    <row r="81" spans="1:7" ht="40">
      <c r="A81" s="869">
        <v>28</v>
      </c>
      <c r="B81" s="796" t="s">
        <v>1267</v>
      </c>
      <c r="C81" s="803" t="s">
        <v>1172</v>
      </c>
      <c r="D81" s="804">
        <v>1</v>
      </c>
      <c r="E81" s="797"/>
      <c r="F81" s="1622">
        <f t="shared" si="2"/>
        <v>0</v>
      </c>
    </row>
    <row r="82" spans="1:7">
      <c r="A82" s="869"/>
      <c r="B82" s="796"/>
      <c r="C82" s="803"/>
      <c r="D82" s="804"/>
      <c r="E82" s="804"/>
      <c r="F82" s="1622">
        <f t="shared" si="2"/>
        <v>0</v>
      </c>
    </row>
    <row r="83" spans="1:7" ht="20">
      <c r="A83" s="869">
        <v>29</v>
      </c>
      <c r="B83" s="802" t="s">
        <v>1266</v>
      </c>
      <c r="C83" s="803" t="s">
        <v>1172</v>
      </c>
      <c r="D83" s="804">
        <v>1</v>
      </c>
      <c r="E83" s="797"/>
      <c r="F83" s="1622">
        <f t="shared" si="2"/>
        <v>0</v>
      </c>
    </row>
    <row r="84" spans="1:7">
      <c r="A84" s="869"/>
      <c r="B84" s="802"/>
      <c r="C84" s="803"/>
      <c r="D84" s="804"/>
      <c r="E84" s="804"/>
      <c r="F84" s="1622">
        <f t="shared" si="2"/>
        <v>0</v>
      </c>
    </row>
    <row r="85" spans="1:7" ht="20">
      <c r="A85" s="869">
        <v>30</v>
      </c>
      <c r="B85" s="802" t="s">
        <v>1265</v>
      </c>
      <c r="C85" s="803" t="s">
        <v>1172</v>
      </c>
      <c r="D85" s="804">
        <v>1</v>
      </c>
      <c r="E85" s="797"/>
      <c r="F85" s="1622">
        <f t="shared" si="2"/>
        <v>0</v>
      </c>
    </row>
    <row r="86" spans="1:7">
      <c r="A86" s="869"/>
      <c r="B86" s="802"/>
      <c r="C86" s="803"/>
      <c r="D86" s="804"/>
      <c r="E86" s="804"/>
      <c r="F86" s="1622">
        <f t="shared" si="2"/>
        <v>0</v>
      </c>
    </row>
    <row r="87" spans="1:7" ht="20">
      <c r="A87" s="869">
        <v>31</v>
      </c>
      <c r="B87" s="802" t="s">
        <v>1264</v>
      </c>
      <c r="C87" s="803" t="s">
        <v>1172</v>
      </c>
      <c r="D87" s="804">
        <v>1</v>
      </c>
      <c r="E87" s="797"/>
      <c r="F87" s="1622">
        <f t="shared" si="2"/>
        <v>0</v>
      </c>
    </row>
    <row r="88" spans="1:7">
      <c r="A88" s="869"/>
      <c r="B88" s="802"/>
      <c r="C88" s="803"/>
      <c r="D88" s="804"/>
      <c r="E88" s="804"/>
      <c r="F88" s="1622">
        <f t="shared" si="2"/>
        <v>0</v>
      </c>
    </row>
    <row r="89" spans="1:7" ht="20">
      <c r="A89" s="869">
        <v>32</v>
      </c>
      <c r="B89" s="802" t="s">
        <v>1263</v>
      </c>
      <c r="C89" s="803" t="s">
        <v>1172</v>
      </c>
      <c r="D89" s="804">
        <v>1</v>
      </c>
      <c r="E89" s="797"/>
      <c r="F89" s="1622">
        <f t="shared" si="2"/>
        <v>0</v>
      </c>
    </row>
    <row r="90" spans="1:7">
      <c r="A90" s="869"/>
      <c r="B90" s="802"/>
      <c r="C90" s="803"/>
      <c r="D90" s="804"/>
      <c r="E90" s="804"/>
      <c r="F90" s="1622">
        <f t="shared" si="2"/>
        <v>0</v>
      </c>
    </row>
    <row r="91" spans="1:7" ht="20">
      <c r="A91" s="869">
        <v>33</v>
      </c>
      <c r="B91" s="802" t="s">
        <v>1262</v>
      </c>
      <c r="C91" s="803" t="s">
        <v>1172</v>
      </c>
      <c r="D91" s="804">
        <v>1</v>
      </c>
      <c r="E91" s="797"/>
      <c r="F91" s="1622">
        <f t="shared" si="2"/>
        <v>0</v>
      </c>
    </row>
    <row r="92" spans="1:7">
      <c r="A92" s="869"/>
      <c r="B92" s="802"/>
      <c r="C92" s="803"/>
      <c r="D92" s="804"/>
      <c r="E92" s="804"/>
      <c r="F92" s="1622">
        <f t="shared" si="2"/>
        <v>0</v>
      </c>
    </row>
    <row r="93" spans="1:7" ht="20.5" thickBot="1">
      <c r="A93" s="870">
        <v>34</v>
      </c>
      <c r="B93" s="844" t="s">
        <v>1261</v>
      </c>
      <c r="C93" s="811" t="s">
        <v>1172</v>
      </c>
      <c r="D93" s="812">
        <v>1</v>
      </c>
      <c r="E93" s="797"/>
      <c r="F93" s="1622">
        <f t="shared" si="2"/>
        <v>0</v>
      </c>
    </row>
    <row r="94" spans="1:7" s="45" customFormat="1" ht="10.5" thickTop="1">
      <c r="A94" s="845"/>
      <c r="B94" s="846"/>
      <c r="C94" s="847"/>
      <c r="D94" s="113"/>
      <c r="E94" s="113"/>
      <c r="F94" s="1640"/>
      <c r="G94" s="85"/>
    </row>
    <row r="95" spans="1:7" s="45" customFormat="1" ht="10.5">
      <c r="A95" s="848"/>
      <c r="B95" s="849" t="s">
        <v>1244</v>
      </c>
      <c r="C95" s="850"/>
      <c r="D95" s="112"/>
      <c r="E95" s="112"/>
      <c r="F95" s="1641">
        <f>SUM(F77:F93)</f>
        <v>0</v>
      </c>
      <c r="G95" s="85"/>
    </row>
    <row r="96" spans="1:7" s="45" customFormat="1" ht="10.5" thickBot="1">
      <c r="A96" s="851"/>
      <c r="B96" s="852"/>
      <c r="C96" s="853"/>
      <c r="D96" s="111"/>
      <c r="E96" s="111"/>
      <c r="F96" s="1642"/>
      <c r="G96" s="85"/>
    </row>
    <row r="97" spans="1:6" ht="10.5" thickTop="1">
      <c r="A97" s="871"/>
      <c r="B97" s="854"/>
      <c r="C97" s="872"/>
      <c r="D97" s="873"/>
      <c r="E97" s="873"/>
      <c r="F97" s="1639"/>
    </row>
    <row r="98" spans="1:6" ht="10.5">
      <c r="A98" s="869"/>
      <c r="B98" s="87" t="s">
        <v>1260</v>
      </c>
      <c r="C98" s="803"/>
      <c r="D98" s="804"/>
      <c r="E98" s="804"/>
      <c r="F98" s="1622"/>
    </row>
    <row r="99" spans="1:6" ht="10.5">
      <c r="A99" s="869"/>
      <c r="B99" s="87"/>
      <c r="C99" s="803"/>
      <c r="D99" s="804"/>
      <c r="E99" s="804"/>
      <c r="F99" s="1622"/>
    </row>
    <row r="100" spans="1:6" ht="30">
      <c r="A100" s="869">
        <v>35</v>
      </c>
      <c r="B100" s="796" t="s">
        <v>1259</v>
      </c>
      <c r="C100" s="834" t="s">
        <v>508</v>
      </c>
      <c r="D100" s="799">
        <v>1</v>
      </c>
      <c r="E100" s="797"/>
      <c r="F100" s="1622">
        <f t="shared" ref="F100:F132" si="3">D100*E100</f>
        <v>0</v>
      </c>
    </row>
    <row r="101" spans="1:6">
      <c r="A101" s="869"/>
      <c r="B101" s="796"/>
      <c r="C101" s="834"/>
      <c r="D101" s="799"/>
      <c r="E101" s="799"/>
      <c r="F101" s="1622">
        <f t="shared" si="3"/>
        <v>0</v>
      </c>
    </row>
    <row r="102" spans="1:6" ht="20">
      <c r="A102" s="869">
        <v>36</v>
      </c>
      <c r="B102" s="796" t="s">
        <v>1258</v>
      </c>
      <c r="C102" s="834" t="s">
        <v>508</v>
      </c>
      <c r="D102" s="799">
        <v>1</v>
      </c>
      <c r="E102" s="797"/>
      <c r="F102" s="1622">
        <f t="shared" si="3"/>
        <v>0</v>
      </c>
    </row>
    <row r="103" spans="1:6">
      <c r="A103" s="869"/>
      <c r="B103" s="796"/>
      <c r="C103" s="834"/>
      <c r="D103" s="799"/>
      <c r="E103" s="799"/>
      <c r="F103" s="1622">
        <f t="shared" si="3"/>
        <v>0</v>
      </c>
    </row>
    <row r="104" spans="1:6" ht="30">
      <c r="A104" s="869">
        <v>37</v>
      </c>
      <c r="B104" s="796" t="s">
        <v>1257</v>
      </c>
      <c r="C104" s="834" t="s">
        <v>508</v>
      </c>
      <c r="D104" s="799">
        <v>1</v>
      </c>
      <c r="E104" s="797"/>
      <c r="F104" s="1622">
        <f t="shared" si="3"/>
        <v>0</v>
      </c>
    </row>
    <row r="105" spans="1:6">
      <c r="A105" s="869"/>
      <c r="B105" s="796"/>
      <c r="C105" s="834"/>
      <c r="D105" s="799"/>
      <c r="E105" s="799"/>
      <c r="F105" s="1622">
        <f t="shared" si="3"/>
        <v>0</v>
      </c>
    </row>
    <row r="106" spans="1:6" ht="30">
      <c r="A106" s="869">
        <v>38</v>
      </c>
      <c r="B106" s="796" t="s">
        <v>1256</v>
      </c>
      <c r="C106" s="834" t="s">
        <v>508</v>
      </c>
      <c r="D106" s="799">
        <v>1</v>
      </c>
      <c r="E106" s="797"/>
      <c r="F106" s="1622">
        <f t="shared" si="3"/>
        <v>0</v>
      </c>
    </row>
    <row r="107" spans="1:6">
      <c r="A107" s="869"/>
      <c r="B107" s="796"/>
      <c r="C107" s="834"/>
      <c r="D107" s="799"/>
      <c r="E107" s="799"/>
      <c r="F107" s="1622">
        <f t="shared" si="3"/>
        <v>0</v>
      </c>
    </row>
    <row r="108" spans="1:6" ht="30">
      <c r="A108" s="869">
        <v>39</v>
      </c>
      <c r="B108" s="796" t="s">
        <v>1255</v>
      </c>
      <c r="C108" s="834" t="s">
        <v>508</v>
      </c>
      <c r="D108" s="799">
        <v>1</v>
      </c>
      <c r="E108" s="797"/>
      <c r="F108" s="1622">
        <f t="shared" si="3"/>
        <v>0</v>
      </c>
    </row>
    <row r="109" spans="1:6">
      <c r="A109" s="869"/>
      <c r="B109" s="796"/>
      <c r="C109" s="834"/>
      <c r="D109" s="799"/>
      <c r="E109" s="799"/>
      <c r="F109" s="1622">
        <f t="shared" si="3"/>
        <v>0</v>
      </c>
    </row>
    <row r="110" spans="1:6" ht="30">
      <c r="A110" s="869">
        <v>40</v>
      </c>
      <c r="B110" s="796" t="s">
        <v>1254</v>
      </c>
      <c r="C110" s="834" t="s">
        <v>508</v>
      </c>
      <c r="D110" s="799">
        <v>1</v>
      </c>
      <c r="E110" s="797"/>
      <c r="F110" s="1622">
        <f t="shared" si="3"/>
        <v>0</v>
      </c>
    </row>
    <row r="111" spans="1:6">
      <c r="A111" s="869"/>
      <c r="B111" s="796"/>
      <c r="C111" s="834"/>
      <c r="D111" s="799"/>
      <c r="E111" s="799"/>
      <c r="F111" s="1622">
        <f t="shared" si="3"/>
        <v>0</v>
      </c>
    </row>
    <row r="112" spans="1:6" ht="30">
      <c r="A112" s="869">
        <v>41</v>
      </c>
      <c r="B112" s="796" t="s">
        <v>1253</v>
      </c>
      <c r="C112" s="834" t="s">
        <v>508</v>
      </c>
      <c r="D112" s="799">
        <v>1</v>
      </c>
      <c r="E112" s="797"/>
      <c r="F112" s="1622">
        <f t="shared" si="3"/>
        <v>0</v>
      </c>
    </row>
    <row r="113" spans="1:6">
      <c r="A113" s="869"/>
      <c r="B113" s="796"/>
      <c r="C113" s="834"/>
      <c r="D113" s="799"/>
      <c r="E113" s="799"/>
      <c r="F113" s="1622">
        <f t="shared" si="3"/>
        <v>0</v>
      </c>
    </row>
    <row r="114" spans="1:6" ht="20">
      <c r="A114" s="869">
        <v>42</v>
      </c>
      <c r="B114" s="796" t="s">
        <v>1252</v>
      </c>
      <c r="C114" s="834" t="s">
        <v>508</v>
      </c>
      <c r="D114" s="799">
        <v>1</v>
      </c>
      <c r="E114" s="797"/>
      <c r="F114" s="1622">
        <f t="shared" si="3"/>
        <v>0</v>
      </c>
    </row>
    <row r="115" spans="1:6">
      <c r="A115" s="869"/>
      <c r="B115" s="796"/>
      <c r="C115" s="834"/>
      <c r="D115" s="799"/>
      <c r="E115" s="799"/>
      <c r="F115" s="1622">
        <f t="shared" si="3"/>
        <v>0</v>
      </c>
    </row>
    <row r="116" spans="1:6" ht="20">
      <c r="A116" s="869">
        <v>43</v>
      </c>
      <c r="B116" s="796" t="s">
        <v>1251</v>
      </c>
      <c r="C116" s="834" t="s">
        <v>508</v>
      </c>
      <c r="D116" s="799">
        <v>1</v>
      </c>
      <c r="E116" s="797"/>
      <c r="F116" s="1622">
        <f t="shared" si="3"/>
        <v>0</v>
      </c>
    </row>
    <row r="117" spans="1:6">
      <c r="A117" s="869"/>
      <c r="B117" s="796"/>
      <c r="C117" s="834"/>
      <c r="D117" s="799"/>
      <c r="E117" s="799"/>
      <c r="F117" s="1622">
        <f t="shared" si="3"/>
        <v>0</v>
      </c>
    </row>
    <row r="118" spans="1:6" ht="20">
      <c r="A118" s="869">
        <v>44</v>
      </c>
      <c r="B118" s="796" t="s">
        <v>1250</v>
      </c>
      <c r="C118" s="799" t="s">
        <v>508</v>
      </c>
      <c r="D118" s="799">
        <v>1</v>
      </c>
      <c r="E118" s="797"/>
      <c r="F118" s="1622">
        <f t="shared" si="3"/>
        <v>0</v>
      </c>
    </row>
    <row r="119" spans="1:6">
      <c r="A119" s="869"/>
      <c r="B119" s="796"/>
      <c r="C119" s="799"/>
      <c r="D119" s="799"/>
      <c r="E119" s="799"/>
      <c r="F119" s="1622">
        <f t="shared" si="3"/>
        <v>0</v>
      </c>
    </row>
    <row r="120" spans="1:6" ht="20">
      <c r="A120" s="869">
        <v>45</v>
      </c>
      <c r="B120" s="796" t="s">
        <v>1249</v>
      </c>
      <c r="C120" s="799" t="s">
        <v>508</v>
      </c>
      <c r="D120" s="799">
        <v>1</v>
      </c>
      <c r="E120" s="797"/>
      <c r="F120" s="1622">
        <f t="shared" si="3"/>
        <v>0</v>
      </c>
    </row>
    <row r="121" spans="1:6">
      <c r="A121" s="869"/>
      <c r="B121" s="796"/>
      <c r="C121" s="799"/>
      <c r="D121" s="799"/>
      <c r="E121" s="799"/>
      <c r="F121" s="1622">
        <f t="shared" si="3"/>
        <v>0</v>
      </c>
    </row>
    <row r="122" spans="1:6" ht="30">
      <c r="A122" s="869">
        <v>46</v>
      </c>
      <c r="B122" s="796" t="s">
        <v>1248</v>
      </c>
      <c r="C122" s="834" t="s">
        <v>1170</v>
      </c>
      <c r="D122" s="799">
        <v>1</v>
      </c>
      <c r="E122" s="797"/>
      <c r="F122" s="1622">
        <f t="shared" si="3"/>
        <v>0</v>
      </c>
    </row>
    <row r="123" spans="1:6">
      <c r="A123" s="869"/>
      <c r="B123" s="796"/>
      <c r="C123" s="834"/>
      <c r="D123" s="799"/>
      <c r="E123" s="799"/>
      <c r="F123" s="1622">
        <f t="shared" si="3"/>
        <v>0</v>
      </c>
    </row>
    <row r="124" spans="1:6" ht="30">
      <c r="A124" s="869">
        <v>47</v>
      </c>
      <c r="B124" s="796" t="s">
        <v>1247</v>
      </c>
      <c r="C124" s="803" t="s">
        <v>1172</v>
      </c>
      <c r="D124" s="804">
        <v>1</v>
      </c>
      <c r="E124" s="797"/>
      <c r="F124" s="1622">
        <f t="shared" si="3"/>
        <v>0</v>
      </c>
    </row>
    <row r="125" spans="1:6">
      <c r="A125" s="869"/>
      <c r="B125" s="796"/>
      <c r="C125" s="803"/>
      <c r="D125" s="804"/>
      <c r="E125" s="804"/>
      <c r="F125" s="1622">
        <f t="shared" si="3"/>
        <v>0</v>
      </c>
    </row>
    <row r="126" spans="1:6">
      <c r="A126" s="869">
        <v>48</v>
      </c>
      <c r="B126" s="796" t="s">
        <v>1246</v>
      </c>
      <c r="C126" s="803" t="s">
        <v>1172</v>
      </c>
      <c r="D126" s="804">
        <v>1</v>
      </c>
      <c r="E126" s="797"/>
      <c r="F126" s="1622">
        <f t="shared" si="3"/>
        <v>0</v>
      </c>
    </row>
    <row r="127" spans="1:6">
      <c r="A127" s="869"/>
      <c r="B127" s="796"/>
      <c r="C127" s="803"/>
      <c r="D127" s="804"/>
      <c r="E127" s="804"/>
      <c r="F127" s="1622">
        <f t="shared" si="3"/>
        <v>0</v>
      </c>
    </row>
    <row r="128" spans="1:6" ht="20">
      <c r="A128" s="869">
        <v>49</v>
      </c>
      <c r="B128" s="796" t="s">
        <v>1245</v>
      </c>
      <c r="C128" s="803" t="s">
        <v>1172</v>
      </c>
      <c r="D128" s="804">
        <v>1</v>
      </c>
      <c r="E128" s="797"/>
      <c r="F128" s="1622">
        <f t="shared" si="3"/>
        <v>0</v>
      </c>
    </row>
    <row r="129" spans="1:7">
      <c r="A129" s="869"/>
      <c r="B129" s="796"/>
      <c r="C129" s="803"/>
      <c r="D129" s="804"/>
      <c r="E129" s="804"/>
      <c r="F129" s="1622">
        <f t="shared" si="3"/>
        <v>0</v>
      </c>
    </row>
    <row r="130" spans="1:7" ht="20">
      <c r="A130" s="869">
        <v>50</v>
      </c>
      <c r="B130" s="796" t="s">
        <v>1171</v>
      </c>
      <c r="C130" s="803" t="s">
        <v>1170</v>
      </c>
      <c r="D130" s="804">
        <v>1</v>
      </c>
      <c r="E130" s="797"/>
      <c r="F130" s="1622">
        <f t="shared" si="3"/>
        <v>0</v>
      </c>
    </row>
    <row r="131" spans="1:7">
      <c r="A131" s="869"/>
      <c r="B131" s="796"/>
      <c r="C131" s="803"/>
      <c r="D131" s="804"/>
      <c r="E131" s="804"/>
      <c r="F131" s="1622">
        <f t="shared" si="3"/>
        <v>0</v>
      </c>
    </row>
    <row r="132" spans="1:7" ht="114.65" customHeight="1">
      <c r="A132" s="874">
        <v>51</v>
      </c>
      <c r="B132" s="875" t="s">
        <v>2255</v>
      </c>
      <c r="C132" s="803" t="s">
        <v>1170</v>
      </c>
      <c r="D132" s="808">
        <v>1</v>
      </c>
      <c r="E132" s="876"/>
      <c r="F132" s="1622">
        <f t="shared" si="3"/>
        <v>0</v>
      </c>
    </row>
    <row r="133" spans="1:7" ht="10.5" thickBot="1">
      <c r="A133" s="870"/>
      <c r="B133" s="844"/>
      <c r="C133" s="811"/>
      <c r="D133" s="812"/>
      <c r="E133" s="812"/>
      <c r="F133" s="1622"/>
    </row>
    <row r="134" spans="1:7" s="45" customFormat="1" ht="10.5" thickTop="1">
      <c r="A134" s="845"/>
      <c r="B134" s="846"/>
      <c r="C134" s="847"/>
      <c r="D134" s="113"/>
      <c r="E134" s="113"/>
      <c r="F134" s="1640"/>
    </row>
    <row r="135" spans="1:7" s="45" customFormat="1" ht="10.5">
      <c r="A135" s="848"/>
      <c r="B135" s="849" t="s">
        <v>1244</v>
      </c>
      <c r="C135" s="850"/>
      <c r="D135" s="112"/>
      <c r="E135" s="112"/>
      <c r="F135" s="1641">
        <f>SUM(F100:F133)</f>
        <v>0</v>
      </c>
      <c r="G135" s="877"/>
    </row>
    <row r="136" spans="1:7" s="45" customFormat="1" ht="10.5" thickBot="1">
      <c r="A136" s="851"/>
      <c r="B136" s="852"/>
      <c r="C136" s="853"/>
      <c r="D136" s="111"/>
      <c r="E136" s="111"/>
      <c r="F136" s="1642"/>
    </row>
    <row r="137" spans="1:7" ht="10.5" thickTop="1">
      <c r="A137" s="878"/>
      <c r="B137" s="879"/>
      <c r="C137" s="880"/>
      <c r="D137" s="881"/>
      <c r="E137" s="881"/>
      <c r="F137" s="1646"/>
    </row>
    <row r="138" spans="1:7">
      <c r="A138" s="882">
        <v>1</v>
      </c>
      <c r="B138" s="883" t="s">
        <v>314</v>
      </c>
      <c r="C138" s="884"/>
      <c r="D138" s="93"/>
      <c r="E138" s="93"/>
      <c r="F138" s="1647">
        <f>F41</f>
        <v>0</v>
      </c>
    </row>
    <row r="139" spans="1:7">
      <c r="A139" s="882"/>
      <c r="B139" s="883"/>
      <c r="C139" s="884"/>
      <c r="D139" s="93"/>
      <c r="E139" s="93"/>
      <c r="F139" s="1647"/>
    </row>
    <row r="140" spans="1:7">
      <c r="A140" s="882">
        <v>2</v>
      </c>
      <c r="B140" s="883" t="s">
        <v>976</v>
      </c>
      <c r="C140" s="884"/>
      <c r="D140" s="93"/>
      <c r="E140" s="93"/>
      <c r="F140" s="1647">
        <f>F72</f>
        <v>0</v>
      </c>
    </row>
    <row r="141" spans="1:7">
      <c r="A141" s="882"/>
      <c r="B141" s="883"/>
      <c r="C141" s="884"/>
      <c r="D141" s="93"/>
      <c r="E141" s="93"/>
      <c r="F141" s="1647"/>
    </row>
    <row r="142" spans="1:7">
      <c r="A142" s="882">
        <v>3</v>
      </c>
      <c r="B142" s="883" t="s">
        <v>975</v>
      </c>
      <c r="C142" s="884"/>
      <c r="D142" s="93"/>
      <c r="E142" s="93"/>
      <c r="F142" s="1647">
        <f>F95</f>
        <v>0</v>
      </c>
    </row>
    <row r="143" spans="1:7">
      <c r="A143" s="885"/>
      <c r="B143" s="886"/>
      <c r="C143" s="884"/>
      <c r="D143" s="93"/>
      <c r="E143" s="93"/>
      <c r="F143" s="1647"/>
    </row>
    <row r="144" spans="1:7">
      <c r="A144" s="882">
        <v>4</v>
      </c>
      <c r="B144" s="883" t="s">
        <v>974</v>
      </c>
      <c r="C144" s="884"/>
      <c r="D144" s="93"/>
      <c r="E144" s="93"/>
      <c r="F144" s="1647">
        <f>F135</f>
        <v>0</v>
      </c>
    </row>
    <row r="145" spans="1:6">
      <c r="A145" s="885"/>
      <c r="B145" s="886"/>
      <c r="C145" s="884"/>
      <c r="D145" s="93"/>
      <c r="E145" s="93"/>
      <c r="F145" s="1647"/>
    </row>
    <row r="146" spans="1:6">
      <c r="A146" s="885"/>
      <c r="B146" s="886"/>
      <c r="C146" s="884"/>
      <c r="D146" s="93"/>
      <c r="E146" s="93"/>
      <c r="F146" s="1647"/>
    </row>
    <row r="147" spans="1:6">
      <c r="A147" s="885"/>
      <c r="B147" s="886"/>
      <c r="C147" s="884"/>
      <c r="D147" s="93"/>
      <c r="E147" s="93"/>
      <c r="F147" s="1647"/>
    </row>
    <row r="148" spans="1:6">
      <c r="A148" s="885"/>
      <c r="B148" s="886"/>
      <c r="C148" s="884"/>
      <c r="D148" s="93"/>
      <c r="E148" s="93"/>
      <c r="F148" s="1647"/>
    </row>
    <row r="149" spans="1:6">
      <c r="A149" s="885"/>
      <c r="B149" s="886"/>
      <c r="C149" s="884"/>
      <c r="D149" s="93"/>
      <c r="E149" s="93"/>
      <c r="F149" s="1647"/>
    </row>
    <row r="150" spans="1:6">
      <c r="A150" s="885"/>
      <c r="B150" s="886"/>
      <c r="C150" s="884"/>
      <c r="D150" s="93"/>
      <c r="E150" s="93"/>
      <c r="F150" s="1647"/>
    </row>
    <row r="151" spans="1:6">
      <c r="A151" s="885"/>
      <c r="B151" s="886"/>
      <c r="C151" s="884"/>
      <c r="D151" s="93"/>
      <c r="E151" s="93"/>
      <c r="F151" s="1647"/>
    </row>
    <row r="152" spans="1:6">
      <c r="A152" s="885"/>
      <c r="B152" s="886"/>
      <c r="C152" s="884"/>
      <c r="D152" s="93"/>
      <c r="E152" s="93"/>
      <c r="F152" s="1647"/>
    </row>
    <row r="153" spans="1:6">
      <c r="A153" s="885"/>
      <c r="B153" s="886"/>
      <c r="C153" s="884"/>
      <c r="D153" s="93"/>
      <c r="E153" s="93"/>
      <c r="F153" s="1647"/>
    </row>
    <row r="154" spans="1:6">
      <c r="A154" s="885"/>
      <c r="B154" s="886"/>
      <c r="C154" s="884"/>
      <c r="D154" s="93"/>
      <c r="E154" s="93"/>
      <c r="F154" s="1647"/>
    </row>
    <row r="155" spans="1:6">
      <c r="A155" s="885"/>
      <c r="B155" s="886"/>
      <c r="C155" s="884"/>
      <c r="D155" s="93"/>
      <c r="E155" s="93"/>
      <c r="F155" s="1647"/>
    </row>
    <row r="156" spans="1:6">
      <c r="A156" s="885"/>
      <c r="B156" s="886"/>
      <c r="C156" s="884"/>
      <c r="D156" s="93"/>
      <c r="E156" s="93"/>
      <c r="F156" s="1647"/>
    </row>
    <row r="157" spans="1:6">
      <c r="A157" s="885"/>
      <c r="B157" s="886"/>
      <c r="C157" s="884"/>
      <c r="D157" s="93"/>
      <c r="E157" s="93"/>
      <c r="F157" s="1647"/>
    </row>
    <row r="158" spans="1:6">
      <c r="A158" s="885"/>
      <c r="B158" s="886"/>
      <c r="C158" s="884"/>
      <c r="D158" s="93"/>
      <c r="E158" s="93"/>
      <c r="F158" s="1647"/>
    </row>
    <row r="159" spans="1:6">
      <c r="A159" s="885"/>
      <c r="B159" s="886"/>
      <c r="C159" s="884"/>
      <c r="D159" s="93"/>
      <c r="E159" s="93"/>
      <c r="F159" s="1647"/>
    </row>
    <row r="160" spans="1:6">
      <c r="A160" s="885"/>
      <c r="B160" s="886"/>
      <c r="C160" s="884"/>
      <c r="D160" s="93"/>
      <c r="E160" s="93"/>
      <c r="F160" s="1647"/>
    </row>
    <row r="161" spans="1:6">
      <c r="A161" s="885"/>
      <c r="B161" s="886"/>
      <c r="C161" s="884"/>
      <c r="D161" s="93"/>
      <c r="E161" s="93"/>
      <c r="F161" s="1647"/>
    </row>
    <row r="162" spans="1:6">
      <c r="A162" s="885"/>
      <c r="B162" s="886"/>
      <c r="C162" s="884"/>
      <c r="D162" s="93"/>
      <c r="E162" s="93"/>
      <c r="F162" s="1647"/>
    </row>
    <row r="163" spans="1:6">
      <c r="A163" s="885"/>
      <c r="B163" s="886"/>
      <c r="C163" s="884"/>
      <c r="D163" s="93"/>
      <c r="E163" s="93"/>
      <c r="F163" s="1647"/>
    </row>
    <row r="164" spans="1:6">
      <c r="A164" s="885"/>
      <c r="B164" s="886"/>
      <c r="C164" s="884"/>
      <c r="D164" s="93"/>
      <c r="E164" s="93"/>
      <c r="F164" s="1647"/>
    </row>
    <row r="165" spans="1:6">
      <c r="A165" s="885"/>
      <c r="B165" s="886"/>
      <c r="C165" s="884"/>
      <c r="D165" s="93"/>
      <c r="E165" s="93"/>
      <c r="F165" s="1647"/>
    </row>
    <row r="166" spans="1:6">
      <c r="A166" s="885"/>
      <c r="B166" s="886"/>
      <c r="C166" s="884"/>
      <c r="D166" s="93"/>
      <c r="E166" s="93"/>
      <c r="F166" s="1647"/>
    </row>
    <row r="167" spans="1:6">
      <c r="A167" s="885"/>
      <c r="B167" s="886"/>
      <c r="C167" s="884"/>
      <c r="D167" s="93"/>
      <c r="E167" s="93"/>
      <c r="F167" s="1647"/>
    </row>
    <row r="168" spans="1:6">
      <c r="A168" s="885"/>
      <c r="B168" s="886"/>
      <c r="C168" s="884"/>
      <c r="D168" s="93"/>
      <c r="E168" s="93"/>
      <c r="F168" s="1647"/>
    </row>
    <row r="169" spans="1:6">
      <c r="A169" s="885"/>
      <c r="B169" s="886"/>
      <c r="C169" s="884"/>
      <c r="D169" s="93"/>
      <c r="E169" s="93"/>
      <c r="F169" s="1647"/>
    </row>
    <row r="170" spans="1:6">
      <c r="A170" s="885"/>
      <c r="B170" s="886"/>
      <c r="C170" s="884"/>
      <c r="D170" s="93"/>
      <c r="E170" s="93"/>
      <c r="F170" s="1647"/>
    </row>
    <row r="171" spans="1:6" ht="10.5" thickBot="1">
      <c r="A171" s="885"/>
      <c r="B171" s="886"/>
      <c r="C171" s="884"/>
      <c r="D171" s="93"/>
      <c r="E171" s="93"/>
      <c r="F171" s="1647"/>
    </row>
    <row r="172" spans="1:6" ht="11.5" thickTop="1" thickBot="1">
      <c r="A172" s="887"/>
      <c r="B172" s="2051" t="s">
        <v>1243</v>
      </c>
      <c r="C172" s="2052"/>
      <c r="D172" s="2052"/>
      <c r="E172" s="2052"/>
      <c r="F172" s="1623">
        <f>SUM(F138:F144)</f>
        <v>0</v>
      </c>
    </row>
    <row r="173" spans="1:6" ht="10.5" thickTop="1"/>
  </sheetData>
  <mergeCells count="9">
    <mergeCell ref="B172:E172"/>
    <mergeCell ref="A1:C1"/>
    <mergeCell ref="A2:F2"/>
    <mergeCell ref="A3:F3"/>
    <mergeCell ref="A5:F5"/>
    <mergeCell ref="A7:A8"/>
    <mergeCell ref="B7:B8"/>
    <mergeCell ref="C7:C8"/>
    <mergeCell ref="D7:D8"/>
  </mergeCells>
  <pageMargins left="0.70866141732283472" right="0.70866141732283472" top="0.74803149606299213" bottom="0.74803149606299213" header="0.31496062992125984" footer="0.31496062992125984"/>
  <pageSetup scale="7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7"/>
  <sheetViews>
    <sheetView view="pageBreakPreview" zoomScale="106" zoomScaleNormal="100" zoomScaleSheetLayoutView="106" workbookViewId="0">
      <selection activeCell="E34" sqref="E34"/>
    </sheetView>
  </sheetViews>
  <sheetFormatPr defaultColWidth="9.90625" defaultRowHeight="10"/>
  <cols>
    <col min="1" max="1" width="8.6328125" style="85" bestFit="1" customWidth="1"/>
    <col min="2" max="2" width="41.6328125" style="85" customWidth="1"/>
    <col min="3" max="3" width="9.90625" style="85"/>
    <col min="4" max="4" width="13" style="85" bestFit="1" customWidth="1"/>
    <col min="5" max="5" width="13" style="85" customWidth="1"/>
    <col min="6" max="6" width="9.90625" style="1634"/>
    <col min="7" max="7" width="19.453125" style="85" customWidth="1"/>
    <col min="8" max="16384" width="9.90625" style="85"/>
  </cols>
  <sheetData>
    <row r="2" spans="1:9" s="45" customFormat="1" ht="10.5">
      <c r="A2" s="2053" t="str">
        <f>'5.7.4 Electromech_Bwash Pump St'!A2:F2</f>
        <v>MINISTRY OF WATER AND ENVIRONMENT</v>
      </c>
      <c r="B2" s="2053"/>
      <c r="C2" s="2053"/>
      <c r="D2" s="2053"/>
      <c r="E2" s="2053"/>
      <c r="F2" s="2053"/>
      <c r="G2" s="49"/>
    </row>
    <row r="3" spans="1:9" s="45" customFormat="1" ht="16.5" customHeight="1">
      <c r="A3" s="2034" t="str">
        <f>'5.7.4 Electromech_Bwash Pump St'!A3:F3</f>
        <v>NYAMUGASANI WATER SUPPLY &amp; SANITATION SYSTEM</v>
      </c>
      <c r="B3" s="2034"/>
      <c r="C3" s="2034"/>
      <c r="D3" s="2034"/>
      <c r="E3" s="2034"/>
      <c r="F3" s="2034"/>
      <c r="G3" s="49"/>
    </row>
    <row r="4" spans="1:9">
      <c r="A4" s="55"/>
      <c r="B4" s="55"/>
      <c r="C4" s="56"/>
      <c r="D4" s="55"/>
      <c r="E4" s="55"/>
      <c r="F4" s="1635"/>
    </row>
    <row r="5" spans="1:9" ht="15.65" customHeight="1">
      <c r="A5" s="2055" t="s">
        <v>1309</v>
      </c>
      <c r="B5" s="2055"/>
      <c r="C5" s="2055"/>
      <c r="D5" s="2055"/>
      <c r="E5" s="2055"/>
      <c r="F5" s="2055"/>
    </row>
    <row r="6" spans="1:9" ht="10.5" thickBot="1">
      <c r="A6" s="55"/>
      <c r="B6" s="55"/>
      <c r="C6" s="56"/>
      <c r="D6" s="55"/>
      <c r="E6" s="55"/>
      <c r="F6" s="1635"/>
    </row>
    <row r="7" spans="1:9" ht="21.65" customHeight="1" thickTop="1">
      <c r="A7" s="2072" t="s">
        <v>1192</v>
      </c>
      <c r="B7" s="2066" t="s">
        <v>1191</v>
      </c>
      <c r="C7" s="2068" t="s">
        <v>319</v>
      </c>
      <c r="D7" s="2076" t="s">
        <v>318</v>
      </c>
      <c r="E7" s="891" t="s">
        <v>1190</v>
      </c>
      <c r="F7" s="1637" t="s">
        <v>1189</v>
      </c>
      <c r="G7" s="55"/>
      <c r="H7" s="55"/>
      <c r="I7" s="55"/>
    </row>
    <row r="8" spans="1:9" ht="11" thickBot="1">
      <c r="A8" s="2073"/>
      <c r="B8" s="2074"/>
      <c r="C8" s="2075"/>
      <c r="D8" s="2077"/>
      <c r="E8" s="90" t="s">
        <v>1188</v>
      </c>
      <c r="F8" s="1626" t="s">
        <v>1188</v>
      </c>
      <c r="G8" s="49"/>
      <c r="H8" s="49"/>
      <c r="I8" s="55"/>
    </row>
    <row r="9" spans="1:9" ht="11" thickTop="1">
      <c r="A9" s="99"/>
      <c r="B9" s="54" t="s">
        <v>596</v>
      </c>
      <c r="C9" s="96"/>
      <c r="D9" s="95"/>
      <c r="E9" s="94"/>
      <c r="F9" s="1638"/>
      <c r="G9" s="49"/>
      <c r="H9" s="49"/>
      <c r="I9" s="55"/>
    </row>
    <row r="10" spans="1:9" ht="20">
      <c r="A10" s="99"/>
      <c r="B10" s="53" t="s">
        <v>1308</v>
      </c>
      <c r="C10" s="96"/>
      <c r="D10" s="95"/>
      <c r="E10" s="94"/>
      <c r="F10" s="1638"/>
      <c r="G10" s="49"/>
      <c r="H10" s="49"/>
      <c r="I10" s="55"/>
    </row>
    <row r="11" spans="1:9" ht="10.5">
      <c r="A11" s="99"/>
      <c r="B11" s="97"/>
      <c r="C11" s="96"/>
      <c r="D11" s="95"/>
      <c r="E11" s="94"/>
      <c r="F11" s="1638"/>
      <c r="G11" s="49"/>
      <c r="H11" s="49"/>
      <c r="I11" s="55"/>
    </row>
    <row r="12" spans="1:9" ht="10.5">
      <c r="A12" s="92"/>
      <c r="B12" s="98" t="s">
        <v>1307</v>
      </c>
      <c r="C12" s="91"/>
      <c r="D12" s="91"/>
      <c r="E12" s="91"/>
      <c r="F12" s="1648"/>
    </row>
    <row r="13" spans="1:9" ht="18.75" customHeight="1">
      <c r="A13" s="88"/>
      <c r="B13" s="87"/>
      <c r="C13" s="86"/>
      <c r="D13" s="86"/>
      <c r="E13" s="86"/>
      <c r="F13" s="1622"/>
    </row>
    <row r="14" spans="1:9" ht="28.5" customHeight="1">
      <c r="A14" s="88"/>
      <c r="B14" s="89" t="s">
        <v>659</v>
      </c>
      <c r="C14" s="86"/>
      <c r="D14" s="86"/>
      <c r="F14" s="1622"/>
    </row>
    <row r="15" spans="1:9">
      <c r="A15" s="88"/>
      <c r="B15" s="89"/>
      <c r="C15" s="86"/>
      <c r="D15" s="86"/>
      <c r="E15" s="86"/>
      <c r="F15" s="1622"/>
    </row>
    <row r="16" spans="1:9" ht="20">
      <c r="A16" s="88">
        <v>1</v>
      </c>
      <c r="B16" s="802" t="s">
        <v>1306</v>
      </c>
      <c r="C16" s="86" t="s">
        <v>1172</v>
      </c>
      <c r="D16" s="86">
        <v>2</v>
      </c>
      <c r="E16" s="797"/>
      <c r="F16" s="1622">
        <f>D16*E16</f>
        <v>0</v>
      </c>
    </row>
    <row r="17" spans="1:6">
      <c r="A17" s="88"/>
      <c r="B17" s="802"/>
      <c r="C17" s="86"/>
      <c r="D17" s="86"/>
      <c r="E17" s="86"/>
      <c r="F17" s="1622">
        <f t="shared" ref="F17:F34" si="0">D17*E17</f>
        <v>0</v>
      </c>
    </row>
    <row r="18" spans="1:6" ht="20">
      <c r="A18" s="88">
        <v>2</v>
      </c>
      <c r="B18" s="802" t="s">
        <v>1305</v>
      </c>
      <c r="C18" s="86" t="s">
        <v>1172</v>
      </c>
      <c r="D18" s="86">
        <v>2</v>
      </c>
      <c r="E18" s="797"/>
      <c r="F18" s="1622">
        <f t="shared" si="0"/>
        <v>0</v>
      </c>
    </row>
    <row r="19" spans="1:6">
      <c r="A19" s="88"/>
      <c r="B19" s="802"/>
      <c r="C19" s="86"/>
      <c r="D19" s="86"/>
      <c r="E19" s="86"/>
      <c r="F19" s="1622">
        <f t="shared" si="0"/>
        <v>0</v>
      </c>
    </row>
    <row r="20" spans="1:6" ht="30">
      <c r="A20" s="88">
        <v>3</v>
      </c>
      <c r="B20" s="802" t="s">
        <v>1304</v>
      </c>
      <c r="C20" s="86" t="s">
        <v>1172</v>
      </c>
      <c r="D20" s="86">
        <v>2</v>
      </c>
      <c r="E20" s="797"/>
      <c r="F20" s="1622">
        <f t="shared" si="0"/>
        <v>0</v>
      </c>
    </row>
    <row r="21" spans="1:6">
      <c r="A21" s="88"/>
      <c r="B21" s="802"/>
      <c r="C21" s="86"/>
      <c r="D21" s="86"/>
      <c r="E21" s="86"/>
      <c r="F21" s="1622">
        <f t="shared" si="0"/>
        <v>0</v>
      </c>
    </row>
    <row r="22" spans="1:6" ht="20">
      <c r="A22" s="88">
        <v>4</v>
      </c>
      <c r="B22" s="838" t="s">
        <v>1303</v>
      </c>
      <c r="C22" s="86" t="s">
        <v>1172</v>
      </c>
      <c r="D22" s="86">
        <v>2</v>
      </c>
      <c r="E22" s="797"/>
      <c r="F22" s="1622">
        <f t="shared" si="0"/>
        <v>0</v>
      </c>
    </row>
    <row r="23" spans="1:6">
      <c r="A23" s="88"/>
      <c r="B23" s="838"/>
      <c r="C23" s="86"/>
      <c r="D23" s="86"/>
      <c r="E23" s="86"/>
      <c r="F23" s="1622">
        <f t="shared" si="0"/>
        <v>0</v>
      </c>
    </row>
    <row r="24" spans="1:6" ht="20">
      <c r="A24" s="88">
        <v>5</v>
      </c>
      <c r="B24" s="838" t="s">
        <v>1302</v>
      </c>
      <c r="C24" s="86" t="s">
        <v>1172</v>
      </c>
      <c r="D24" s="86">
        <v>2</v>
      </c>
      <c r="E24" s="797"/>
      <c r="F24" s="1622">
        <f t="shared" si="0"/>
        <v>0</v>
      </c>
    </row>
    <row r="25" spans="1:6">
      <c r="A25" s="88"/>
      <c r="B25" s="838"/>
      <c r="C25" s="86"/>
      <c r="D25" s="86"/>
      <c r="E25" s="86"/>
      <c r="F25" s="1622">
        <f t="shared" si="0"/>
        <v>0</v>
      </c>
    </row>
    <row r="26" spans="1:6" ht="20">
      <c r="A26" s="88">
        <v>6</v>
      </c>
      <c r="B26" s="838" t="s">
        <v>1301</v>
      </c>
      <c r="C26" s="86" t="s">
        <v>1172</v>
      </c>
      <c r="D26" s="86">
        <v>2</v>
      </c>
      <c r="E26" s="797"/>
      <c r="F26" s="1622">
        <f t="shared" si="0"/>
        <v>0</v>
      </c>
    </row>
    <row r="27" spans="1:6">
      <c r="A27" s="88"/>
      <c r="B27" s="838"/>
      <c r="C27" s="86"/>
      <c r="D27" s="86"/>
      <c r="E27" s="86"/>
      <c r="F27" s="1622">
        <f t="shared" si="0"/>
        <v>0</v>
      </c>
    </row>
    <row r="28" spans="1:6" ht="20">
      <c r="A28" s="88">
        <v>7</v>
      </c>
      <c r="B28" s="802" t="s">
        <v>1300</v>
      </c>
      <c r="C28" s="86" t="s">
        <v>1170</v>
      </c>
      <c r="D28" s="86">
        <v>1</v>
      </c>
      <c r="E28" s="797"/>
      <c r="F28" s="1622">
        <f t="shared" si="0"/>
        <v>0</v>
      </c>
    </row>
    <row r="29" spans="1:6">
      <c r="A29" s="88"/>
      <c r="B29" s="802"/>
      <c r="C29" s="86"/>
      <c r="D29" s="86"/>
      <c r="E29" s="86"/>
      <c r="F29" s="1622">
        <f t="shared" si="0"/>
        <v>0</v>
      </c>
    </row>
    <row r="30" spans="1:6" ht="20">
      <c r="A30" s="88">
        <v>8</v>
      </c>
      <c r="B30" s="802" t="s">
        <v>1299</v>
      </c>
      <c r="C30" s="86" t="s">
        <v>1170</v>
      </c>
      <c r="D30" s="86">
        <v>1</v>
      </c>
      <c r="E30" s="797"/>
      <c r="F30" s="1622">
        <f t="shared" si="0"/>
        <v>0</v>
      </c>
    </row>
    <row r="31" spans="1:6">
      <c r="A31" s="88"/>
      <c r="B31" s="802"/>
      <c r="C31" s="86"/>
      <c r="D31" s="86"/>
      <c r="E31" s="86"/>
      <c r="F31" s="1622">
        <f t="shared" si="0"/>
        <v>0</v>
      </c>
    </row>
    <row r="32" spans="1:6" ht="20">
      <c r="A32" s="88">
        <v>9</v>
      </c>
      <c r="B32" s="802" t="s">
        <v>1298</v>
      </c>
      <c r="C32" s="86" t="s">
        <v>1170</v>
      </c>
      <c r="D32" s="797">
        <v>1</v>
      </c>
      <c r="E32" s="797"/>
      <c r="F32" s="1622">
        <f t="shared" si="0"/>
        <v>0</v>
      </c>
    </row>
    <row r="33" spans="1:6">
      <c r="A33" s="88"/>
      <c r="B33" s="802"/>
      <c r="C33" s="86"/>
      <c r="D33" s="797"/>
      <c r="E33" s="797"/>
      <c r="F33" s="1622">
        <f t="shared" si="0"/>
        <v>0</v>
      </c>
    </row>
    <row r="34" spans="1:6" ht="20">
      <c r="A34" s="88">
        <v>10</v>
      </c>
      <c r="B34" s="838" t="s">
        <v>1171</v>
      </c>
      <c r="C34" s="86" t="s">
        <v>1170</v>
      </c>
      <c r="D34" s="797">
        <v>1</v>
      </c>
      <c r="E34" s="797"/>
      <c r="F34" s="1622">
        <f t="shared" si="0"/>
        <v>0</v>
      </c>
    </row>
    <row r="35" spans="1:6" ht="10.5" thickBot="1">
      <c r="A35" s="835"/>
      <c r="B35" s="839"/>
      <c r="C35" s="836"/>
      <c r="D35" s="855"/>
      <c r="E35" s="855"/>
      <c r="F35" s="1649"/>
    </row>
    <row r="36" spans="1:6" ht="11.5" thickTop="1" thickBot="1">
      <c r="A36" s="888"/>
      <c r="B36" s="2051" t="s">
        <v>1297</v>
      </c>
      <c r="C36" s="2052"/>
      <c r="D36" s="2052"/>
      <c r="E36" s="2052"/>
      <c r="F36" s="1623">
        <f>SUM(F16:F35)</f>
        <v>0</v>
      </c>
    </row>
    <row r="37" spans="1:6" ht="10.5" thickTop="1"/>
  </sheetData>
  <mergeCells count="8">
    <mergeCell ref="B36:E36"/>
    <mergeCell ref="A2:F2"/>
    <mergeCell ref="A3:F3"/>
    <mergeCell ref="A5:F5"/>
    <mergeCell ref="A7:A8"/>
    <mergeCell ref="B7:B8"/>
    <mergeCell ref="C7:C8"/>
    <mergeCell ref="D7:D8"/>
  </mergeCells>
  <printOptions horizontalCentered="1"/>
  <pageMargins left="0.39370078740157483" right="0.39370078740157483" top="0.39370078740157483" bottom="0.39370078740157483" header="0.31496062992125984" footer="0.31496062992125984"/>
  <pageSetup scale="7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609"/>
  <sheetViews>
    <sheetView showWhiteSpace="0" view="pageBreakPreview" topLeftCell="A22" zoomScaleNormal="100" zoomScaleSheetLayoutView="100" workbookViewId="0">
      <selection activeCell="B41" sqref="B41"/>
    </sheetView>
  </sheetViews>
  <sheetFormatPr defaultColWidth="10.36328125" defaultRowHeight="10"/>
  <cols>
    <col min="1" max="1" width="8.6328125" style="475" customWidth="1"/>
    <col min="2" max="2" width="61.08984375" style="476" customWidth="1"/>
    <col min="3" max="3" width="6.6328125" style="475" customWidth="1"/>
    <col min="4" max="4" width="13.54296875" style="477" customWidth="1"/>
    <col min="5" max="5" width="12.36328125" style="477" customWidth="1"/>
    <col min="6" max="6" width="16" style="1668" customWidth="1"/>
    <col min="7" max="16384" width="10.36328125" style="45"/>
  </cols>
  <sheetData>
    <row r="1" spans="1:324" ht="12" customHeight="1">
      <c r="A1" s="2031"/>
      <c r="B1" s="2031"/>
      <c r="C1" s="2031"/>
      <c r="D1" s="45"/>
      <c r="E1" s="45"/>
      <c r="F1" s="1650"/>
    </row>
    <row r="2" spans="1:324" ht="14.25" customHeight="1">
      <c r="A2" s="2034" t="str">
        <f>'5.7.5 Electromech_Chemical Dos'!A2:F2</f>
        <v>MINISTRY OF WATER AND ENVIRONMENT</v>
      </c>
      <c r="B2" s="2034"/>
      <c r="C2" s="2034"/>
      <c r="D2" s="2034"/>
      <c r="E2" s="2034"/>
      <c r="F2" s="2034"/>
    </row>
    <row r="3" spans="1:324" ht="16.5" customHeight="1">
      <c r="A3" s="2034" t="str">
        <f>'5.7.5 Electromech_Chemical Dos'!A3:F3</f>
        <v>NYAMUGASANI WATER SUPPLY &amp; SANITATION SYSTEM</v>
      </c>
      <c r="B3" s="2034"/>
      <c r="C3" s="2034"/>
      <c r="D3" s="2034"/>
      <c r="E3" s="2034"/>
      <c r="F3" s="2034"/>
      <c r="G3" s="49"/>
      <c r="H3" s="49"/>
    </row>
    <row r="4" spans="1:324" s="55" customFormat="1" ht="8.25" customHeight="1">
      <c r="F4" s="1624"/>
    </row>
    <row r="5" spans="1:324" s="55" customFormat="1" ht="16.5" customHeight="1">
      <c r="A5" s="2078" t="s">
        <v>1393</v>
      </c>
      <c r="B5" s="2078"/>
      <c r="C5" s="2078"/>
      <c r="D5" s="2078"/>
      <c r="E5" s="2078"/>
      <c r="F5" s="2078"/>
    </row>
    <row r="6" spans="1:324" s="55" customFormat="1" ht="6.75" customHeight="1" thickBot="1">
      <c r="A6" s="889"/>
      <c r="B6" s="889"/>
      <c r="C6" s="889"/>
      <c r="D6" s="890"/>
      <c r="E6" s="890"/>
      <c r="F6" s="1651"/>
    </row>
    <row r="7" spans="1:324" s="335" customFormat="1" ht="16.5" customHeight="1" thickTop="1">
      <c r="A7" s="2079" t="s">
        <v>1192</v>
      </c>
      <c r="B7" s="2081" t="s">
        <v>1392</v>
      </c>
      <c r="C7" s="2081" t="s">
        <v>319</v>
      </c>
      <c r="D7" s="2083" t="s">
        <v>318</v>
      </c>
      <c r="E7" s="891" t="s">
        <v>1206</v>
      </c>
      <c r="F7" s="1637" t="s">
        <v>1189</v>
      </c>
      <c r="G7" s="55"/>
      <c r="H7" s="55"/>
      <c r="I7" s="55"/>
      <c r="J7" s="892"/>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row>
    <row r="8" spans="1:324" s="335" customFormat="1" ht="17.25" customHeight="1" thickBot="1">
      <c r="A8" s="2080"/>
      <c r="B8" s="2082"/>
      <c r="C8" s="2082"/>
      <c r="D8" s="2084"/>
      <c r="E8" s="90" t="s">
        <v>1188</v>
      </c>
      <c r="F8" s="1626" t="s">
        <v>733</v>
      </c>
      <c r="G8" s="49"/>
      <c r="H8" s="49"/>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row>
    <row r="9" spans="1:324" s="49" customFormat="1" ht="10.5" customHeight="1" thickTop="1">
      <c r="A9" s="893"/>
      <c r="B9" s="894"/>
      <c r="C9" s="895"/>
      <c r="D9" s="896"/>
      <c r="E9" s="896"/>
      <c r="F9" s="1652"/>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row>
    <row r="10" spans="1:324" s="49" customFormat="1" ht="10.5" customHeight="1">
      <c r="A10" s="897"/>
      <c r="B10" s="54" t="s">
        <v>596</v>
      </c>
      <c r="C10" s="898"/>
      <c r="D10" s="899"/>
      <c r="E10" s="899"/>
      <c r="F10" s="1653"/>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row>
    <row r="11" spans="1:324" s="49" customFormat="1" ht="30.65" customHeight="1">
      <c r="A11" s="897"/>
      <c r="B11" s="53" t="s">
        <v>2614</v>
      </c>
      <c r="C11" s="898"/>
      <c r="D11" s="899"/>
      <c r="E11" s="899"/>
      <c r="F11" s="1653"/>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row>
    <row r="12" spans="1:324" s="49" customFormat="1" ht="10.5" customHeight="1">
      <c r="A12" s="897"/>
      <c r="B12" s="900"/>
      <c r="C12" s="898"/>
      <c r="D12" s="899"/>
      <c r="E12" s="899"/>
      <c r="F12" s="1653"/>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row>
    <row r="13" spans="1:324" s="100" customFormat="1" ht="21.65" customHeight="1">
      <c r="A13" s="901"/>
      <c r="B13" s="902" t="s">
        <v>1086</v>
      </c>
      <c r="C13" s="108"/>
      <c r="D13" s="108"/>
      <c r="E13" s="108"/>
      <c r="F13" s="1654"/>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row>
    <row r="14" spans="1:324" s="100" customFormat="1" ht="10.5" customHeight="1">
      <c r="A14" s="903"/>
      <c r="B14" s="904"/>
      <c r="C14" s="108"/>
      <c r="D14" s="108"/>
      <c r="E14" s="108"/>
      <c r="F14" s="1654"/>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c r="IW14" s="55"/>
      <c r="IX14" s="55"/>
      <c r="IY14" s="55"/>
      <c r="IZ14" s="55"/>
      <c r="JA14" s="55"/>
      <c r="JB14" s="55"/>
      <c r="JC14" s="55"/>
      <c r="JD14" s="55"/>
      <c r="JE14" s="55"/>
      <c r="JF14" s="55"/>
      <c r="JG14" s="55"/>
      <c r="JH14" s="55"/>
      <c r="JI14" s="55"/>
      <c r="JJ14" s="55"/>
      <c r="JK14" s="55"/>
      <c r="JL14" s="55"/>
      <c r="JM14" s="55"/>
      <c r="JN14" s="55"/>
      <c r="JO14" s="55"/>
      <c r="JP14" s="55"/>
      <c r="JQ14" s="55"/>
      <c r="JR14" s="55"/>
      <c r="JS14" s="55"/>
      <c r="JT14" s="55"/>
      <c r="JU14" s="55"/>
      <c r="JV14" s="55"/>
      <c r="JW14" s="55"/>
      <c r="JX14" s="55"/>
      <c r="JY14" s="55"/>
      <c r="JZ14" s="55"/>
      <c r="KA14" s="55"/>
      <c r="KB14" s="55"/>
      <c r="KC14" s="55"/>
      <c r="KD14" s="55"/>
      <c r="KE14" s="55"/>
      <c r="KF14" s="55"/>
      <c r="KG14" s="55"/>
      <c r="KH14" s="55"/>
      <c r="KI14" s="55"/>
      <c r="KJ14" s="55"/>
      <c r="KK14" s="55"/>
      <c r="KL14" s="55"/>
      <c r="KM14" s="55"/>
      <c r="KN14" s="55"/>
      <c r="KO14" s="55"/>
      <c r="KP14" s="55"/>
      <c r="KQ14" s="55"/>
      <c r="KR14" s="55"/>
      <c r="KS14" s="55"/>
      <c r="KT14" s="55"/>
      <c r="KU14" s="55"/>
      <c r="KV14" s="55"/>
      <c r="KW14" s="55"/>
      <c r="KX14" s="55"/>
      <c r="KY14" s="55"/>
      <c r="KZ14" s="55"/>
      <c r="LA14" s="55"/>
      <c r="LB14" s="55"/>
      <c r="LC14" s="55"/>
      <c r="LD14" s="55"/>
      <c r="LE14" s="55"/>
      <c r="LF14" s="55"/>
      <c r="LG14" s="55"/>
      <c r="LH14" s="55"/>
      <c r="LI14" s="55"/>
      <c r="LJ14" s="55"/>
      <c r="LK14" s="55"/>
      <c r="LL14" s="55"/>
    </row>
    <row r="15" spans="1:324" s="100" customFormat="1" ht="16.399999999999999" customHeight="1">
      <c r="A15" s="903"/>
      <c r="B15" s="905" t="s">
        <v>1391</v>
      </c>
      <c r="C15" s="108"/>
      <c r="D15" s="108"/>
      <c r="E15" s="108"/>
      <c r="F15" s="1654"/>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c r="IW15" s="55"/>
      <c r="IX15" s="55"/>
      <c r="IY15" s="55"/>
      <c r="IZ15" s="55"/>
      <c r="JA15" s="55"/>
      <c r="JB15" s="55"/>
      <c r="JC15" s="55"/>
      <c r="JD15" s="55"/>
      <c r="JE15" s="55"/>
      <c r="JF15" s="55"/>
      <c r="JG15" s="55"/>
      <c r="JH15" s="55"/>
      <c r="JI15" s="55"/>
      <c r="JJ15" s="55"/>
      <c r="JK15" s="55"/>
      <c r="JL15" s="55"/>
      <c r="JM15" s="55"/>
      <c r="JN15" s="55"/>
      <c r="JO15" s="55"/>
      <c r="JP15" s="55"/>
      <c r="JQ15" s="55"/>
      <c r="JR15" s="55"/>
      <c r="JS15" s="55"/>
      <c r="JT15" s="55"/>
      <c r="JU15" s="55"/>
      <c r="JV15" s="55"/>
      <c r="JW15" s="55"/>
      <c r="JX15" s="55"/>
      <c r="JY15" s="55"/>
      <c r="JZ15" s="55"/>
      <c r="KA15" s="55"/>
      <c r="KB15" s="55"/>
      <c r="KC15" s="55"/>
      <c r="KD15" s="55"/>
      <c r="KE15" s="55"/>
      <c r="KF15" s="55"/>
      <c r="KG15" s="55"/>
      <c r="KH15" s="55"/>
      <c r="KI15" s="55"/>
      <c r="KJ15" s="55"/>
      <c r="KK15" s="55"/>
      <c r="KL15" s="55"/>
      <c r="KM15" s="55"/>
      <c r="KN15" s="55"/>
      <c r="KO15" s="55"/>
      <c r="KP15" s="55"/>
      <c r="KQ15" s="55"/>
      <c r="KR15" s="55"/>
      <c r="KS15" s="55"/>
      <c r="KT15" s="55"/>
      <c r="KU15" s="55"/>
      <c r="KV15" s="55"/>
      <c r="KW15" s="55"/>
      <c r="KX15" s="55"/>
      <c r="KY15" s="55"/>
      <c r="KZ15" s="55"/>
      <c r="LA15" s="55"/>
      <c r="LB15" s="55"/>
      <c r="LC15" s="55"/>
      <c r="LD15" s="55"/>
      <c r="LE15" s="55"/>
      <c r="LF15" s="55"/>
      <c r="LG15" s="55"/>
      <c r="LH15" s="55"/>
      <c r="LI15" s="55"/>
      <c r="LJ15" s="55"/>
      <c r="LK15" s="55"/>
      <c r="LL15" s="55"/>
    </row>
    <row r="16" spans="1:324" s="100" customFormat="1" ht="10.5" customHeight="1">
      <c r="A16" s="903"/>
      <c r="B16" s="906"/>
      <c r="C16" s="108"/>
      <c r="D16" s="108"/>
      <c r="E16" s="108"/>
      <c r="F16" s="1654"/>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c r="IW16" s="55"/>
      <c r="IX16" s="55"/>
      <c r="IY16" s="55"/>
      <c r="IZ16" s="55"/>
      <c r="JA16" s="55"/>
      <c r="JB16" s="55"/>
      <c r="JC16" s="55"/>
      <c r="JD16" s="55"/>
      <c r="JE16" s="55"/>
      <c r="JF16" s="55"/>
      <c r="JG16" s="55"/>
      <c r="JH16" s="55"/>
      <c r="JI16" s="55"/>
      <c r="JJ16" s="55"/>
      <c r="JK16" s="55"/>
      <c r="JL16" s="55"/>
      <c r="JM16" s="55"/>
      <c r="JN16" s="55"/>
      <c r="JO16" s="55"/>
      <c r="JP16" s="55"/>
      <c r="JQ16" s="55"/>
      <c r="JR16" s="55"/>
      <c r="JS16" s="55"/>
      <c r="JT16" s="55"/>
      <c r="JU16" s="55"/>
      <c r="JV16" s="55"/>
      <c r="JW16" s="55"/>
      <c r="JX16" s="55"/>
      <c r="JY16" s="55"/>
      <c r="JZ16" s="55"/>
      <c r="KA16" s="55"/>
      <c r="KB16" s="55"/>
      <c r="KC16" s="55"/>
      <c r="KD16" s="55"/>
      <c r="KE16" s="55"/>
      <c r="KF16" s="55"/>
      <c r="KG16" s="55"/>
      <c r="KH16" s="55"/>
      <c r="KI16" s="55"/>
      <c r="KJ16" s="55"/>
      <c r="KK16" s="55"/>
      <c r="KL16" s="55"/>
      <c r="KM16" s="55"/>
      <c r="KN16" s="55"/>
      <c r="KO16" s="55"/>
      <c r="KP16" s="55"/>
      <c r="KQ16" s="55"/>
      <c r="KR16" s="55"/>
      <c r="KS16" s="55"/>
      <c r="KT16" s="55"/>
      <c r="KU16" s="55"/>
      <c r="KV16" s="55"/>
      <c r="KW16" s="55"/>
      <c r="KX16" s="55"/>
      <c r="KY16" s="55"/>
      <c r="KZ16" s="55"/>
      <c r="LA16" s="55"/>
      <c r="LB16" s="55"/>
      <c r="LC16" s="55"/>
      <c r="LD16" s="55"/>
      <c r="LE16" s="55"/>
      <c r="LF16" s="55"/>
      <c r="LG16" s="55"/>
      <c r="LH16" s="55"/>
      <c r="LI16" s="55"/>
      <c r="LJ16" s="55"/>
      <c r="LK16" s="55"/>
      <c r="LL16" s="55"/>
    </row>
    <row r="17" spans="1:324" s="100" customFormat="1" ht="14.25" customHeight="1">
      <c r="A17" s="903"/>
      <c r="B17" s="906" t="s">
        <v>1390</v>
      </c>
      <c r="C17" s="108"/>
      <c r="D17" s="108"/>
      <c r="E17" s="108"/>
      <c r="F17" s="1654"/>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c r="IJ17" s="55"/>
      <c r="IK17" s="55"/>
      <c r="IL17" s="55"/>
      <c r="IM17" s="55"/>
      <c r="IN17" s="55"/>
      <c r="IO17" s="55"/>
      <c r="IP17" s="55"/>
      <c r="IQ17" s="55"/>
      <c r="IR17" s="55"/>
      <c r="IS17" s="55"/>
      <c r="IT17" s="55"/>
      <c r="IU17" s="55"/>
      <c r="IV17" s="55"/>
      <c r="IW17" s="55"/>
      <c r="IX17" s="55"/>
      <c r="IY17" s="55"/>
      <c r="IZ17" s="55"/>
      <c r="JA17" s="55"/>
      <c r="JB17" s="55"/>
      <c r="JC17" s="55"/>
      <c r="JD17" s="55"/>
      <c r="JE17" s="55"/>
      <c r="JF17" s="55"/>
      <c r="JG17" s="55"/>
      <c r="JH17" s="55"/>
      <c r="JI17" s="55"/>
      <c r="JJ17" s="55"/>
      <c r="JK17" s="55"/>
      <c r="JL17" s="55"/>
      <c r="JM17" s="55"/>
      <c r="JN17" s="55"/>
      <c r="JO17" s="55"/>
      <c r="JP17" s="55"/>
      <c r="JQ17" s="55"/>
      <c r="JR17" s="55"/>
      <c r="JS17" s="55"/>
      <c r="JT17" s="55"/>
      <c r="JU17" s="55"/>
      <c r="JV17" s="55"/>
      <c r="JW17" s="55"/>
      <c r="JX17" s="55"/>
      <c r="JY17" s="55"/>
      <c r="JZ17" s="55"/>
      <c r="KA17" s="55"/>
      <c r="KB17" s="55"/>
      <c r="KC17" s="55"/>
      <c r="KD17" s="55"/>
      <c r="KE17" s="55"/>
      <c r="KF17" s="55"/>
      <c r="KG17" s="55"/>
      <c r="KH17" s="55"/>
      <c r="KI17" s="55"/>
      <c r="KJ17" s="55"/>
      <c r="KK17" s="55"/>
      <c r="KL17" s="55"/>
      <c r="KM17" s="55"/>
      <c r="KN17" s="55"/>
      <c r="KO17" s="55"/>
      <c r="KP17" s="55"/>
      <c r="KQ17" s="55"/>
      <c r="KR17" s="55"/>
      <c r="KS17" s="55"/>
      <c r="KT17" s="55"/>
      <c r="KU17" s="55"/>
      <c r="KV17" s="55"/>
      <c r="KW17" s="55"/>
      <c r="KX17" s="55"/>
      <c r="KY17" s="55"/>
      <c r="KZ17" s="55"/>
      <c r="LA17" s="55"/>
      <c r="LB17" s="55"/>
      <c r="LC17" s="55"/>
      <c r="LD17" s="55"/>
      <c r="LE17" s="55"/>
      <c r="LF17" s="55"/>
      <c r="LG17" s="55"/>
      <c r="LH17" s="55"/>
      <c r="LI17" s="55"/>
      <c r="LJ17" s="55"/>
      <c r="LK17" s="55"/>
      <c r="LL17" s="55"/>
    </row>
    <row r="18" spans="1:324" s="100" customFormat="1" ht="10.5" customHeight="1">
      <c r="A18" s="903"/>
      <c r="B18" s="906"/>
      <c r="C18" s="108"/>
      <c r="D18" s="108"/>
      <c r="E18" s="108"/>
      <c r="F18" s="1654"/>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c r="IU18" s="55"/>
      <c r="IV18" s="55"/>
      <c r="IW18" s="55"/>
      <c r="IX18" s="55"/>
      <c r="IY18" s="55"/>
      <c r="IZ18" s="55"/>
      <c r="JA18" s="55"/>
      <c r="JB18" s="55"/>
      <c r="JC18" s="55"/>
      <c r="JD18" s="55"/>
      <c r="JE18" s="55"/>
      <c r="JF18" s="55"/>
      <c r="JG18" s="55"/>
      <c r="JH18" s="55"/>
      <c r="JI18" s="55"/>
      <c r="JJ18" s="55"/>
      <c r="JK18" s="55"/>
      <c r="JL18" s="55"/>
      <c r="JM18" s="55"/>
      <c r="JN18" s="55"/>
      <c r="JO18" s="55"/>
      <c r="JP18" s="55"/>
      <c r="JQ18" s="55"/>
      <c r="JR18" s="55"/>
      <c r="JS18" s="55"/>
      <c r="JT18" s="55"/>
      <c r="JU18" s="55"/>
      <c r="JV18" s="55"/>
      <c r="JW18" s="55"/>
      <c r="JX18" s="55"/>
      <c r="JY18" s="55"/>
      <c r="JZ18" s="55"/>
      <c r="KA18" s="55"/>
      <c r="KB18" s="55"/>
      <c r="KC18" s="55"/>
      <c r="KD18" s="55"/>
      <c r="KE18" s="55"/>
      <c r="KF18" s="55"/>
      <c r="KG18" s="55"/>
      <c r="KH18" s="55"/>
      <c r="KI18" s="55"/>
      <c r="KJ18" s="55"/>
      <c r="KK18" s="55"/>
      <c r="KL18" s="55"/>
      <c r="KM18" s="55"/>
      <c r="KN18" s="55"/>
      <c r="KO18" s="55"/>
      <c r="KP18" s="55"/>
      <c r="KQ18" s="55"/>
      <c r="KR18" s="55"/>
      <c r="KS18" s="55"/>
      <c r="KT18" s="55"/>
      <c r="KU18" s="55"/>
      <c r="KV18" s="55"/>
      <c r="KW18" s="55"/>
      <c r="KX18" s="55"/>
      <c r="KY18" s="55"/>
      <c r="KZ18" s="55"/>
      <c r="LA18" s="55"/>
      <c r="LB18" s="55"/>
      <c r="LC18" s="55"/>
      <c r="LD18" s="55"/>
      <c r="LE18" s="55"/>
      <c r="LF18" s="55"/>
      <c r="LG18" s="55"/>
      <c r="LH18" s="55"/>
      <c r="LI18" s="55"/>
      <c r="LJ18" s="55"/>
      <c r="LK18" s="55"/>
      <c r="LL18" s="55"/>
    </row>
    <row r="19" spans="1:324" s="100" customFormat="1" ht="36.65" customHeight="1">
      <c r="A19" s="903"/>
      <c r="B19" s="907" t="s">
        <v>1389</v>
      </c>
      <c r="C19" s="108"/>
      <c r="D19" s="108"/>
      <c r="E19" s="108"/>
      <c r="F19" s="16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c r="IW19" s="55"/>
      <c r="IX19" s="55"/>
      <c r="IY19" s="55"/>
      <c r="IZ19" s="55"/>
      <c r="JA19" s="55"/>
      <c r="JB19" s="55"/>
      <c r="JC19" s="55"/>
      <c r="JD19" s="55"/>
      <c r="JE19" s="55"/>
      <c r="JF19" s="55"/>
      <c r="JG19" s="55"/>
      <c r="JH19" s="55"/>
      <c r="JI19" s="55"/>
      <c r="JJ19" s="55"/>
      <c r="JK19" s="55"/>
      <c r="JL19" s="55"/>
      <c r="JM19" s="55"/>
      <c r="JN19" s="55"/>
      <c r="JO19" s="55"/>
      <c r="JP19" s="55"/>
      <c r="JQ19" s="55"/>
      <c r="JR19" s="55"/>
      <c r="JS19" s="55"/>
      <c r="JT19" s="55"/>
      <c r="JU19" s="55"/>
      <c r="JV19" s="55"/>
      <c r="JW19" s="55"/>
      <c r="JX19" s="55"/>
      <c r="JY19" s="55"/>
      <c r="JZ19" s="55"/>
      <c r="KA19" s="55"/>
      <c r="KB19" s="55"/>
      <c r="KC19" s="55"/>
      <c r="KD19" s="55"/>
      <c r="KE19" s="55"/>
      <c r="KF19" s="55"/>
      <c r="KG19" s="55"/>
      <c r="KH19" s="55"/>
      <c r="KI19" s="55"/>
      <c r="KJ19" s="55"/>
      <c r="KK19" s="55"/>
      <c r="KL19" s="55"/>
      <c r="KM19" s="55"/>
      <c r="KN19" s="55"/>
      <c r="KO19" s="55"/>
      <c r="KP19" s="55"/>
      <c r="KQ19" s="55"/>
      <c r="KR19" s="55"/>
      <c r="KS19" s="55"/>
      <c r="KT19" s="55"/>
      <c r="KU19" s="55"/>
      <c r="KV19" s="55"/>
      <c r="KW19" s="55"/>
      <c r="KX19" s="55"/>
      <c r="KY19" s="55"/>
      <c r="KZ19" s="55"/>
      <c r="LA19" s="55"/>
      <c r="LB19" s="55"/>
      <c r="LC19" s="55"/>
      <c r="LD19" s="55"/>
      <c r="LE19" s="55"/>
      <c r="LF19" s="55"/>
      <c r="LG19" s="55"/>
      <c r="LH19" s="55"/>
      <c r="LI19" s="55"/>
      <c r="LJ19" s="55"/>
      <c r="LK19" s="55"/>
      <c r="LL19" s="55"/>
    </row>
    <row r="20" spans="1:324" s="100" customFormat="1" ht="10.5" customHeight="1">
      <c r="A20" s="903"/>
      <c r="B20" s="907"/>
      <c r="C20" s="908"/>
      <c r="D20" s="909"/>
      <c r="E20" s="909"/>
      <c r="F20" s="16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55"/>
      <c r="IQ20" s="55"/>
      <c r="IR20" s="55"/>
      <c r="IS20" s="55"/>
      <c r="IT20" s="55"/>
      <c r="IU20" s="55"/>
      <c r="IV20" s="55"/>
      <c r="IW20" s="55"/>
      <c r="IX20" s="55"/>
      <c r="IY20" s="55"/>
      <c r="IZ20" s="55"/>
      <c r="JA20" s="55"/>
      <c r="JB20" s="55"/>
      <c r="JC20" s="55"/>
      <c r="JD20" s="55"/>
      <c r="JE20" s="55"/>
      <c r="JF20" s="55"/>
      <c r="JG20" s="55"/>
      <c r="JH20" s="55"/>
      <c r="JI20" s="55"/>
      <c r="JJ20" s="55"/>
      <c r="JK20" s="55"/>
      <c r="JL20" s="55"/>
      <c r="JM20" s="55"/>
      <c r="JN20" s="55"/>
      <c r="JO20" s="55"/>
      <c r="JP20" s="55"/>
      <c r="JQ20" s="55"/>
      <c r="JR20" s="55"/>
      <c r="JS20" s="55"/>
      <c r="JT20" s="55"/>
      <c r="JU20" s="55"/>
      <c r="JV20" s="55"/>
      <c r="JW20" s="55"/>
      <c r="JX20" s="55"/>
      <c r="JY20" s="55"/>
      <c r="JZ20" s="55"/>
      <c r="KA20" s="55"/>
      <c r="KB20" s="55"/>
      <c r="KC20" s="55"/>
      <c r="KD20" s="55"/>
      <c r="KE20" s="55"/>
      <c r="KF20" s="55"/>
      <c r="KG20" s="55"/>
      <c r="KH20" s="55"/>
      <c r="KI20" s="55"/>
      <c r="KJ20" s="55"/>
      <c r="KK20" s="55"/>
      <c r="KL20" s="55"/>
      <c r="KM20" s="55"/>
      <c r="KN20" s="55"/>
      <c r="KO20" s="55"/>
      <c r="KP20" s="55"/>
      <c r="KQ20" s="55"/>
      <c r="KR20" s="55"/>
      <c r="KS20" s="55"/>
      <c r="KT20" s="55"/>
      <c r="KU20" s="55"/>
      <c r="KV20" s="55"/>
      <c r="KW20" s="55"/>
      <c r="KX20" s="55"/>
      <c r="KY20" s="55"/>
      <c r="KZ20" s="55"/>
      <c r="LA20" s="55"/>
      <c r="LB20" s="55"/>
      <c r="LC20" s="55"/>
      <c r="LD20" s="55"/>
      <c r="LE20" s="55"/>
      <c r="LF20" s="55"/>
      <c r="LG20" s="55"/>
      <c r="LH20" s="55"/>
      <c r="LI20" s="55"/>
      <c r="LJ20" s="55"/>
      <c r="LK20" s="55"/>
      <c r="LL20" s="55"/>
    </row>
    <row r="21" spans="1:324" s="100" customFormat="1" ht="12">
      <c r="A21" s="903" t="s">
        <v>593</v>
      </c>
      <c r="B21" s="904" t="s">
        <v>1388</v>
      </c>
      <c r="C21" s="908" t="s">
        <v>679</v>
      </c>
      <c r="D21" s="107" t="s">
        <v>1387</v>
      </c>
      <c r="E21" s="797"/>
      <c r="F21" s="1655">
        <f>D21*E21</f>
        <v>0</v>
      </c>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c r="IU21" s="55"/>
      <c r="IV21" s="55"/>
      <c r="IW21" s="55"/>
      <c r="IX21" s="55"/>
      <c r="IY21" s="55"/>
      <c r="IZ21" s="55"/>
      <c r="JA21" s="55"/>
      <c r="JB21" s="55"/>
      <c r="JC21" s="55"/>
      <c r="JD21" s="55"/>
      <c r="JE21" s="55"/>
      <c r="JF21" s="55"/>
      <c r="JG21" s="55"/>
      <c r="JH21" s="55"/>
      <c r="JI21" s="55"/>
      <c r="JJ21" s="55"/>
      <c r="JK21" s="55"/>
      <c r="JL21" s="55"/>
      <c r="JM21" s="55"/>
      <c r="JN21" s="55"/>
      <c r="JO21" s="55"/>
      <c r="JP21" s="55"/>
      <c r="JQ21" s="55"/>
      <c r="JR21" s="55"/>
      <c r="JS21" s="55"/>
      <c r="JT21" s="55"/>
      <c r="JU21" s="55"/>
      <c r="JV21" s="55"/>
      <c r="JW21" s="55"/>
      <c r="JX21" s="55"/>
      <c r="JY21" s="55"/>
      <c r="JZ21" s="55"/>
      <c r="KA21" s="55"/>
      <c r="KB21" s="55"/>
      <c r="KC21" s="55"/>
      <c r="KD21" s="55"/>
      <c r="KE21" s="55"/>
      <c r="KF21" s="55"/>
      <c r="KG21" s="55"/>
      <c r="KH21" s="55"/>
      <c r="KI21" s="55"/>
      <c r="KJ21" s="55"/>
      <c r="KK21" s="55"/>
      <c r="KL21" s="55"/>
      <c r="KM21" s="55"/>
      <c r="KN21" s="55"/>
      <c r="KO21" s="55"/>
      <c r="KP21" s="55"/>
      <c r="KQ21" s="55"/>
      <c r="KR21" s="55"/>
      <c r="KS21" s="55"/>
      <c r="KT21" s="55"/>
      <c r="KU21" s="55"/>
      <c r="KV21" s="55"/>
      <c r="KW21" s="55"/>
      <c r="KX21" s="55"/>
      <c r="KY21" s="55"/>
      <c r="KZ21" s="55"/>
      <c r="LA21" s="55"/>
      <c r="LB21" s="55"/>
      <c r="LC21" s="55"/>
      <c r="LD21" s="55"/>
      <c r="LE21" s="55"/>
      <c r="LF21" s="55"/>
      <c r="LG21" s="55"/>
      <c r="LH21" s="55"/>
      <c r="LI21" s="55"/>
      <c r="LJ21" s="55"/>
      <c r="LK21" s="55"/>
      <c r="LL21" s="55"/>
    </row>
    <row r="22" spans="1:324" s="100" customFormat="1" ht="9" customHeight="1">
      <c r="A22" s="903"/>
      <c r="B22" s="904"/>
      <c r="C22" s="908"/>
      <c r="D22" s="106"/>
      <c r="E22" s="106"/>
      <c r="F22" s="1655">
        <f t="shared" ref="F22:F63" si="0">D22*E22</f>
        <v>0</v>
      </c>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55"/>
      <c r="JH22" s="55"/>
      <c r="JI22" s="55"/>
      <c r="JJ22" s="55"/>
      <c r="JK22" s="55"/>
      <c r="JL22" s="55"/>
      <c r="JM22" s="55"/>
      <c r="JN22" s="55"/>
      <c r="JO22" s="55"/>
      <c r="JP22" s="55"/>
      <c r="JQ22" s="55"/>
      <c r="JR22" s="55"/>
      <c r="JS22" s="55"/>
      <c r="JT22" s="55"/>
      <c r="JU22" s="55"/>
      <c r="JV22" s="55"/>
      <c r="JW22" s="55"/>
      <c r="JX22" s="55"/>
      <c r="JY22" s="55"/>
      <c r="JZ22" s="55"/>
      <c r="KA22" s="55"/>
      <c r="KB22" s="55"/>
      <c r="KC22" s="55"/>
      <c r="KD22" s="55"/>
      <c r="KE22" s="55"/>
      <c r="KF22" s="55"/>
      <c r="KG22" s="55"/>
      <c r="KH22" s="55"/>
      <c r="KI22" s="55"/>
      <c r="KJ22" s="55"/>
      <c r="KK22" s="55"/>
      <c r="KL22" s="55"/>
      <c r="KM22" s="55"/>
      <c r="KN22" s="55"/>
      <c r="KO22" s="55"/>
      <c r="KP22" s="55"/>
      <c r="KQ22" s="55"/>
      <c r="KR22" s="55"/>
      <c r="KS22" s="55"/>
      <c r="KT22" s="55"/>
      <c r="KU22" s="55"/>
      <c r="KV22" s="55"/>
      <c r="KW22" s="55"/>
      <c r="KX22" s="55"/>
      <c r="KY22" s="55"/>
      <c r="KZ22" s="55"/>
      <c r="LA22" s="55"/>
      <c r="LB22" s="55"/>
      <c r="LC22" s="55"/>
      <c r="LD22" s="55"/>
      <c r="LE22" s="55"/>
      <c r="LF22" s="55"/>
      <c r="LG22" s="55"/>
      <c r="LH22" s="55"/>
      <c r="LI22" s="55"/>
      <c r="LJ22" s="55"/>
      <c r="LK22" s="55"/>
      <c r="LL22" s="55"/>
    </row>
    <row r="23" spans="1:324" s="100" customFormat="1" ht="12">
      <c r="A23" s="910" t="s">
        <v>587</v>
      </c>
      <c r="B23" s="886" t="s">
        <v>1386</v>
      </c>
      <c r="C23" s="908" t="s">
        <v>691</v>
      </c>
      <c r="D23" s="909">
        <v>80</v>
      </c>
      <c r="E23" s="911"/>
      <c r="F23" s="1655">
        <f t="shared" si="0"/>
        <v>0</v>
      </c>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row>
    <row r="24" spans="1:324" s="100" customFormat="1" ht="9" customHeight="1">
      <c r="A24" s="903"/>
      <c r="B24" s="886"/>
      <c r="C24" s="908"/>
      <c r="D24" s="909"/>
      <c r="E24" s="909"/>
      <c r="F24" s="1655">
        <f t="shared" si="0"/>
        <v>0</v>
      </c>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row>
    <row r="25" spans="1:324" s="100" customFormat="1" ht="12">
      <c r="A25" s="910" t="s">
        <v>1385</v>
      </c>
      <c r="B25" s="886" t="s">
        <v>1384</v>
      </c>
      <c r="C25" s="908" t="s">
        <v>691</v>
      </c>
      <c r="D25" s="909">
        <v>160</v>
      </c>
      <c r="E25" s="911"/>
      <c r="F25" s="1655">
        <f t="shared" si="0"/>
        <v>0</v>
      </c>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row>
    <row r="26" spans="1:324" s="100" customFormat="1" ht="9" customHeight="1">
      <c r="A26" s="903"/>
      <c r="B26" s="886"/>
      <c r="C26" s="908"/>
      <c r="D26" s="909"/>
      <c r="E26" s="909"/>
      <c r="F26" s="1655">
        <f t="shared" si="0"/>
        <v>0</v>
      </c>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row>
    <row r="27" spans="1:324" s="100" customFormat="1" ht="15.9" customHeight="1">
      <c r="A27" s="910" t="s">
        <v>1383</v>
      </c>
      <c r="B27" s="886" t="s">
        <v>1382</v>
      </c>
      <c r="C27" s="908" t="s">
        <v>691</v>
      </c>
      <c r="D27" s="909">
        <v>320</v>
      </c>
      <c r="E27" s="797"/>
      <c r="F27" s="1655">
        <f t="shared" si="0"/>
        <v>0</v>
      </c>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row>
    <row r="28" spans="1:324" s="100" customFormat="1" ht="9" customHeight="1">
      <c r="A28" s="910"/>
      <c r="B28" s="886"/>
      <c r="C28" s="908"/>
      <c r="D28" s="909"/>
      <c r="E28" s="909"/>
      <c r="F28" s="1655">
        <f t="shared" si="0"/>
        <v>0</v>
      </c>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row>
    <row r="29" spans="1:324" s="100" customFormat="1" ht="12">
      <c r="A29" s="910" t="s">
        <v>1381</v>
      </c>
      <c r="B29" s="886" t="s">
        <v>1380</v>
      </c>
      <c r="C29" s="908" t="s">
        <v>691</v>
      </c>
      <c r="D29" s="909">
        <v>640</v>
      </c>
      <c r="E29" s="797"/>
      <c r="F29" s="1655">
        <f t="shared" si="0"/>
        <v>0</v>
      </c>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row>
    <row r="30" spans="1:324" s="100" customFormat="1" ht="9" customHeight="1">
      <c r="A30" s="910"/>
      <c r="B30" s="886"/>
      <c r="C30" s="908"/>
      <c r="D30" s="909"/>
      <c r="E30" s="909"/>
      <c r="F30" s="1655">
        <f t="shared" si="0"/>
        <v>0</v>
      </c>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row>
    <row r="31" spans="1:324" s="100" customFormat="1" ht="12">
      <c r="A31" s="910" t="s">
        <v>1379</v>
      </c>
      <c r="B31" s="886" t="s">
        <v>1378</v>
      </c>
      <c r="C31" s="908" t="s">
        <v>691</v>
      </c>
      <c r="D31" s="909">
        <v>640</v>
      </c>
      <c r="E31" s="797"/>
      <c r="F31" s="1655">
        <f t="shared" si="0"/>
        <v>0</v>
      </c>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row>
    <row r="32" spans="1:324" s="100" customFormat="1" ht="9" customHeight="1">
      <c r="A32" s="910"/>
      <c r="B32" s="886"/>
      <c r="C32" s="908"/>
      <c r="D32" s="909"/>
      <c r="E32" s="909"/>
      <c r="F32" s="1655">
        <f t="shared" si="0"/>
        <v>0</v>
      </c>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row>
    <row r="33" spans="1:324" s="100" customFormat="1" ht="12">
      <c r="A33" s="910" t="s">
        <v>579</v>
      </c>
      <c r="B33" s="886" t="s">
        <v>1377</v>
      </c>
      <c r="C33" s="908" t="s">
        <v>691</v>
      </c>
      <c r="D33" s="909">
        <v>320</v>
      </c>
      <c r="E33" s="797"/>
      <c r="F33" s="1655">
        <f t="shared" si="0"/>
        <v>0</v>
      </c>
      <c r="G33" s="55"/>
      <c r="H33" s="2006"/>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row>
    <row r="34" spans="1:324" s="100" customFormat="1" ht="9" customHeight="1">
      <c r="A34" s="910"/>
      <c r="B34" s="886"/>
      <c r="C34" s="908"/>
      <c r="D34" s="909"/>
      <c r="E34" s="909"/>
      <c r="F34" s="1655">
        <f t="shared" si="0"/>
        <v>0</v>
      </c>
      <c r="G34" s="55"/>
      <c r="H34" s="2006"/>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row>
    <row r="35" spans="1:324" s="100" customFormat="1" ht="12">
      <c r="A35" s="910" t="s">
        <v>1376</v>
      </c>
      <c r="B35" s="886" t="s">
        <v>1375</v>
      </c>
      <c r="C35" s="908" t="s">
        <v>691</v>
      </c>
      <c r="D35" s="909">
        <v>192</v>
      </c>
      <c r="E35" s="797"/>
      <c r="F35" s="1655">
        <f t="shared" si="0"/>
        <v>0</v>
      </c>
      <c r="G35" s="55"/>
      <c r="H35" s="2006"/>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row>
    <row r="36" spans="1:324" s="100" customFormat="1" ht="7.5" customHeight="1">
      <c r="A36" s="910"/>
      <c r="B36" s="886"/>
      <c r="C36" s="908"/>
      <c r="D36" s="909"/>
      <c r="E36" s="909"/>
      <c r="F36" s="1655">
        <f t="shared" si="0"/>
        <v>0</v>
      </c>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row>
    <row r="37" spans="1:324" s="100" customFormat="1">
      <c r="A37" s="903"/>
      <c r="B37" s="912" t="s">
        <v>1374</v>
      </c>
      <c r="C37" s="908"/>
      <c r="D37" s="909"/>
      <c r="E37" s="909"/>
      <c r="F37" s="1655">
        <f t="shared" si="0"/>
        <v>0</v>
      </c>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row>
    <row r="38" spans="1:324" s="100" customFormat="1" ht="10.5" customHeight="1">
      <c r="A38" s="903"/>
      <c r="B38" s="886"/>
      <c r="C38" s="908"/>
      <c r="D38" s="909"/>
      <c r="E38" s="909"/>
      <c r="F38" s="1655">
        <f t="shared" si="0"/>
        <v>0</v>
      </c>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row>
    <row r="39" spans="1:324" s="100" customFormat="1" ht="17.25" customHeight="1">
      <c r="A39" s="903"/>
      <c r="B39" s="907" t="s">
        <v>1373</v>
      </c>
      <c r="C39" s="908"/>
      <c r="D39" s="909"/>
      <c r="E39" s="909"/>
      <c r="F39" s="1655">
        <f t="shared" si="0"/>
        <v>0</v>
      </c>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row>
    <row r="40" spans="1:324" s="100" customFormat="1" ht="10.5" customHeight="1">
      <c r="A40" s="903"/>
      <c r="B40" s="886"/>
      <c r="C40" s="908"/>
      <c r="D40" s="909"/>
      <c r="E40" s="909"/>
      <c r="F40" s="1655">
        <f t="shared" si="0"/>
        <v>0</v>
      </c>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row>
    <row r="41" spans="1:324" s="100" customFormat="1" ht="12">
      <c r="A41" s="910" t="s">
        <v>714</v>
      </c>
      <c r="B41" s="886" t="s">
        <v>1372</v>
      </c>
      <c r="C41" s="908" t="s">
        <v>679</v>
      </c>
      <c r="D41" s="909" t="s">
        <v>1387</v>
      </c>
      <c r="E41" s="797"/>
      <c r="F41" s="1655">
        <f t="shared" si="0"/>
        <v>0</v>
      </c>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row>
    <row r="42" spans="1:324" s="100" customFormat="1" ht="10.5" customHeight="1">
      <c r="A42" s="903"/>
      <c r="B42" s="886"/>
      <c r="C42" s="908"/>
      <c r="D42" s="909"/>
      <c r="E42" s="909"/>
      <c r="F42" s="1655">
        <f t="shared" si="0"/>
        <v>0</v>
      </c>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55"/>
      <c r="IP42" s="55"/>
      <c r="IQ42" s="55"/>
      <c r="IR42" s="55"/>
      <c r="IS42" s="55"/>
      <c r="IT42" s="55"/>
      <c r="IU42" s="55"/>
      <c r="IV42" s="55"/>
      <c r="IW42" s="55"/>
      <c r="IX42" s="55"/>
      <c r="IY42" s="55"/>
      <c r="IZ42" s="55"/>
      <c r="JA42" s="55"/>
      <c r="JB42" s="55"/>
      <c r="JC42" s="55"/>
      <c r="JD42" s="55"/>
      <c r="JE42" s="55"/>
      <c r="JF42" s="55"/>
      <c r="JG42" s="55"/>
      <c r="JH42" s="55"/>
      <c r="JI42" s="55"/>
      <c r="JJ42" s="55"/>
      <c r="JK42" s="55"/>
      <c r="JL42" s="55"/>
      <c r="JM42" s="55"/>
      <c r="JN42" s="55"/>
      <c r="JO42" s="55"/>
      <c r="JP42" s="55"/>
      <c r="JQ42" s="55"/>
      <c r="JR42" s="55"/>
      <c r="JS42" s="55"/>
      <c r="JT42" s="55"/>
      <c r="JU42" s="55"/>
      <c r="JV42" s="55"/>
      <c r="JW42" s="55"/>
      <c r="JX42" s="55"/>
      <c r="JY42" s="55"/>
      <c r="JZ42" s="55"/>
      <c r="KA42" s="55"/>
      <c r="KB42" s="55"/>
      <c r="KC42" s="55"/>
      <c r="KD42" s="55"/>
      <c r="KE42" s="55"/>
      <c r="KF42" s="55"/>
      <c r="KG42" s="55"/>
      <c r="KH42" s="55"/>
      <c r="KI42" s="55"/>
      <c r="KJ42" s="55"/>
      <c r="KK42" s="55"/>
      <c r="KL42" s="55"/>
      <c r="KM42" s="55"/>
      <c r="KN42" s="55"/>
      <c r="KO42" s="55"/>
      <c r="KP42" s="55"/>
      <c r="KQ42" s="55"/>
      <c r="KR42" s="55"/>
      <c r="KS42" s="55"/>
      <c r="KT42" s="55"/>
      <c r="KU42" s="55"/>
      <c r="KV42" s="55"/>
      <c r="KW42" s="55"/>
      <c r="KX42" s="55"/>
      <c r="KY42" s="55"/>
      <c r="KZ42" s="55"/>
      <c r="LA42" s="55"/>
      <c r="LB42" s="55"/>
      <c r="LC42" s="55"/>
      <c r="LD42" s="55"/>
      <c r="LE42" s="55"/>
      <c r="LF42" s="55"/>
      <c r="LG42" s="55"/>
      <c r="LH42" s="55"/>
      <c r="LI42" s="55"/>
      <c r="LJ42" s="55"/>
      <c r="LK42" s="55"/>
      <c r="LL42" s="55"/>
    </row>
    <row r="43" spans="1:324" s="100" customFormat="1" ht="17.25" customHeight="1">
      <c r="A43" s="910" t="s">
        <v>1371</v>
      </c>
      <c r="B43" s="886" t="s">
        <v>1370</v>
      </c>
      <c r="C43" s="908" t="s">
        <v>679</v>
      </c>
      <c r="D43" s="909" t="s">
        <v>1387</v>
      </c>
      <c r="E43" s="797"/>
      <c r="F43" s="1655">
        <f t="shared" si="0"/>
        <v>0</v>
      </c>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55"/>
      <c r="IP43" s="55"/>
      <c r="IQ43" s="55"/>
      <c r="IR43" s="55"/>
      <c r="IS43" s="55"/>
      <c r="IT43" s="55"/>
      <c r="IU43" s="55"/>
      <c r="IV43" s="55"/>
      <c r="IW43" s="55"/>
      <c r="IX43" s="55"/>
      <c r="IY43" s="55"/>
      <c r="IZ43" s="55"/>
      <c r="JA43" s="55"/>
      <c r="JB43" s="55"/>
      <c r="JC43" s="55"/>
      <c r="JD43" s="55"/>
      <c r="JE43" s="55"/>
      <c r="JF43" s="55"/>
      <c r="JG43" s="55"/>
      <c r="JH43" s="55"/>
      <c r="JI43" s="55"/>
      <c r="JJ43" s="55"/>
      <c r="JK43" s="55"/>
      <c r="JL43" s="55"/>
      <c r="JM43" s="55"/>
      <c r="JN43" s="55"/>
      <c r="JO43" s="55"/>
      <c r="JP43" s="55"/>
      <c r="JQ43" s="55"/>
      <c r="JR43" s="55"/>
      <c r="JS43" s="55"/>
      <c r="JT43" s="55"/>
      <c r="JU43" s="55"/>
      <c r="JV43" s="55"/>
      <c r="JW43" s="55"/>
      <c r="JX43" s="55"/>
      <c r="JY43" s="55"/>
      <c r="JZ43" s="55"/>
      <c r="KA43" s="55"/>
      <c r="KB43" s="55"/>
      <c r="KC43" s="55"/>
      <c r="KD43" s="55"/>
      <c r="KE43" s="55"/>
      <c r="KF43" s="55"/>
      <c r="KG43" s="55"/>
      <c r="KH43" s="55"/>
      <c r="KI43" s="55"/>
      <c r="KJ43" s="55"/>
      <c r="KK43" s="55"/>
      <c r="KL43" s="55"/>
      <c r="KM43" s="55"/>
      <c r="KN43" s="55"/>
      <c r="KO43" s="55"/>
      <c r="KP43" s="55"/>
      <c r="KQ43" s="55"/>
      <c r="KR43" s="55"/>
      <c r="KS43" s="55"/>
      <c r="KT43" s="55"/>
      <c r="KU43" s="55"/>
      <c r="KV43" s="55"/>
      <c r="KW43" s="55"/>
      <c r="KX43" s="55"/>
      <c r="KY43" s="55"/>
      <c r="KZ43" s="55"/>
      <c r="LA43" s="55"/>
      <c r="LB43" s="55"/>
      <c r="LC43" s="55"/>
      <c r="LD43" s="55"/>
      <c r="LE43" s="55"/>
      <c r="LF43" s="55"/>
      <c r="LG43" s="55"/>
      <c r="LH43" s="55"/>
      <c r="LI43" s="55"/>
      <c r="LJ43" s="55"/>
      <c r="LK43" s="55"/>
      <c r="LL43" s="55"/>
    </row>
    <row r="44" spans="1:324" s="100" customFormat="1" ht="10.5" customHeight="1">
      <c r="A44" s="910"/>
      <c r="B44" s="886"/>
      <c r="C44" s="908"/>
      <c r="D44" s="909"/>
      <c r="E44" s="909"/>
      <c r="F44" s="1655">
        <f t="shared" si="0"/>
        <v>0</v>
      </c>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row>
    <row r="45" spans="1:324" s="100" customFormat="1">
      <c r="A45" s="903"/>
      <c r="B45" s="907" t="s">
        <v>1369</v>
      </c>
      <c r="C45" s="908"/>
      <c r="D45" s="909"/>
      <c r="E45" s="909"/>
      <c r="F45" s="1655">
        <f t="shared" si="0"/>
        <v>0</v>
      </c>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row>
    <row r="46" spans="1:324" s="100" customFormat="1" ht="10.5" customHeight="1">
      <c r="A46" s="903"/>
      <c r="B46" s="907"/>
      <c r="C46" s="908"/>
      <c r="D46" s="909"/>
      <c r="E46" s="909"/>
      <c r="F46" s="1655">
        <f t="shared" si="0"/>
        <v>0</v>
      </c>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row>
    <row r="47" spans="1:324" s="100" customFormat="1" ht="12">
      <c r="A47" s="910" t="s">
        <v>1368</v>
      </c>
      <c r="B47" s="886" t="s">
        <v>1367</v>
      </c>
      <c r="C47" s="908" t="s">
        <v>691</v>
      </c>
      <c r="D47" s="909">
        <v>320</v>
      </c>
      <c r="E47" s="797"/>
      <c r="F47" s="1655">
        <f t="shared" si="0"/>
        <v>0</v>
      </c>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c r="HQ47" s="55"/>
      <c r="HR47" s="55"/>
      <c r="HS47" s="55"/>
      <c r="HT47" s="55"/>
      <c r="HU47" s="55"/>
      <c r="HV47" s="55"/>
      <c r="HW47" s="55"/>
      <c r="HX47" s="55"/>
      <c r="HY47" s="55"/>
      <c r="HZ47" s="55"/>
      <c r="IA47" s="55"/>
      <c r="IB47" s="55"/>
      <c r="IC47" s="55"/>
      <c r="ID47" s="55"/>
      <c r="IE47" s="55"/>
      <c r="IF47" s="55"/>
      <c r="IG47" s="55"/>
      <c r="IH47" s="55"/>
      <c r="II47" s="55"/>
      <c r="IJ47" s="55"/>
      <c r="IK47" s="55"/>
      <c r="IL47" s="55"/>
      <c r="IM47" s="55"/>
      <c r="IN47" s="55"/>
      <c r="IO47" s="55"/>
      <c r="IP47" s="55"/>
      <c r="IQ47" s="55"/>
      <c r="IR47" s="55"/>
      <c r="IS47" s="55"/>
      <c r="IT47" s="55"/>
      <c r="IU47" s="55"/>
      <c r="IV47" s="55"/>
      <c r="IW47" s="55"/>
      <c r="IX47" s="55"/>
      <c r="IY47" s="55"/>
      <c r="IZ47" s="55"/>
      <c r="JA47" s="55"/>
      <c r="JB47" s="55"/>
      <c r="JC47" s="55"/>
      <c r="JD47" s="55"/>
      <c r="JE47" s="55"/>
      <c r="JF47" s="55"/>
      <c r="JG47" s="55"/>
      <c r="JH47" s="55"/>
      <c r="JI47" s="55"/>
      <c r="JJ47" s="55"/>
      <c r="JK47" s="55"/>
      <c r="JL47" s="55"/>
      <c r="JM47" s="55"/>
      <c r="JN47" s="55"/>
      <c r="JO47" s="55"/>
      <c r="JP47" s="55"/>
      <c r="JQ47" s="55"/>
      <c r="JR47" s="55"/>
      <c r="JS47" s="55"/>
      <c r="JT47" s="55"/>
      <c r="JU47" s="55"/>
      <c r="JV47" s="55"/>
      <c r="JW47" s="55"/>
      <c r="JX47" s="55"/>
      <c r="JY47" s="55"/>
      <c r="JZ47" s="55"/>
      <c r="KA47" s="55"/>
      <c r="KB47" s="55"/>
      <c r="KC47" s="55"/>
      <c r="KD47" s="55"/>
      <c r="KE47" s="55"/>
      <c r="KF47" s="55"/>
      <c r="KG47" s="55"/>
      <c r="KH47" s="55"/>
      <c r="KI47" s="55"/>
      <c r="KJ47" s="55"/>
      <c r="KK47" s="55"/>
      <c r="KL47" s="55"/>
      <c r="KM47" s="55"/>
      <c r="KN47" s="55"/>
      <c r="KO47" s="55"/>
      <c r="KP47" s="55"/>
      <c r="KQ47" s="55"/>
      <c r="KR47" s="55"/>
      <c r="KS47" s="55"/>
      <c r="KT47" s="55"/>
      <c r="KU47" s="55"/>
      <c r="KV47" s="55"/>
      <c r="KW47" s="55"/>
      <c r="KX47" s="55"/>
      <c r="KY47" s="55"/>
      <c r="KZ47" s="55"/>
      <c r="LA47" s="55"/>
      <c r="LB47" s="55"/>
      <c r="LC47" s="55"/>
      <c r="LD47" s="55"/>
      <c r="LE47" s="55"/>
      <c r="LF47" s="55"/>
      <c r="LG47" s="55"/>
      <c r="LH47" s="55"/>
      <c r="LI47" s="55"/>
      <c r="LJ47" s="55"/>
      <c r="LK47" s="55"/>
      <c r="LL47" s="55"/>
    </row>
    <row r="48" spans="1:324" s="100" customFormat="1" ht="10.5" customHeight="1">
      <c r="A48" s="903"/>
      <c r="B48" s="886"/>
      <c r="C48" s="908"/>
      <c r="D48" s="909"/>
      <c r="E48" s="909"/>
      <c r="F48" s="1655">
        <f t="shared" si="0"/>
        <v>0</v>
      </c>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55"/>
      <c r="IP48" s="55"/>
      <c r="IQ48" s="55"/>
      <c r="IR48" s="55"/>
      <c r="IS48" s="55"/>
      <c r="IT48" s="55"/>
      <c r="IU48" s="55"/>
      <c r="IV48" s="55"/>
      <c r="IW48" s="55"/>
      <c r="IX48" s="55"/>
      <c r="IY48" s="55"/>
      <c r="IZ48" s="55"/>
      <c r="JA48" s="55"/>
      <c r="JB48" s="55"/>
      <c r="JC48" s="55"/>
      <c r="JD48" s="55"/>
      <c r="JE48" s="55"/>
      <c r="JF48" s="55"/>
      <c r="JG48" s="55"/>
      <c r="JH48" s="55"/>
      <c r="JI48" s="55"/>
      <c r="JJ48" s="55"/>
      <c r="JK48" s="55"/>
      <c r="JL48" s="55"/>
      <c r="JM48" s="55"/>
      <c r="JN48" s="55"/>
      <c r="JO48" s="55"/>
      <c r="JP48" s="55"/>
      <c r="JQ48" s="55"/>
      <c r="JR48" s="55"/>
      <c r="JS48" s="55"/>
      <c r="JT48" s="55"/>
      <c r="JU48" s="55"/>
      <c r="JV48" s="55"/>
      <c r="JW48" s="55"/>
      <c r="JX48" s="55"/>
      <c r="JY48" s="55"/>
      <c r="JZ48" s="55"/>
      <c r="KA48" s="55"/>
      <c r="KB48" s="55"/>
      <c r="KC48" s="55"/>
      <c r="KD48" s="55"/>
      <c r="KE48" s="55"/>
      <c r="KF48" s="55"/>
      <c r="KG48" s="55"/>
      <c r="KH48" s="55"/>
      <c r="KI48" s="55"/>
      <c r="KJ48" s="55"/>
      <c r="KK48" s="55"/>
      <c r="KL48" s="55"/>
      <c r="KM48" s="55"/>
      <c r="KN48" s="55"/>
      <c r="KO48" s="55"/>
      <c r="KP48" s="55"/>
      <c r="KQ48" s="55"/>
      <c r="KR48" s="55"/>
      <c r="KS48" s="55"/>
      <c r="KT48" s="55"/>
      <c r="KU48" s="55"/>
      <c r="KV48" s="55"/>
      <c r="KW48" s="55"/>
      <c r="KX48" s="55"/>
      <c r="KY48" s="55"/>
      <c r="KZ48" s="55"/>
      <c r="LA48" s="55"/>
      <c r="LB48" s="55"/>
      <c r="LC48" s="55"/>
      <c r="LD48" s="55"/>
      <c r="LE48" s="55"/>
      <c r="LF48" s="55"/>
      <c r="LG48" s="55"/>
      <c r="LH48" s="55"/>
      <c r="LI48" s="55"/>
      <c r="LJ48" s="55"/>
      <c r="LK48" s="55"/>
      <c r="LL48" s="55"/>
    </row>
    <row r="49" spans="1:324" s="100" customFormat="1" ht="12">
      <c r="A49" s="910" t="s">
        <v>1366</v>
      </c>
      <c r="B49" s="886" t="s">
        <v>1365</v>
      </c>
      <c r="C49" s="908" t="s">
        <v>691</v>
      </c>
      <c r="D49" s="909">
        <v>320</v>
      </c>
      <c r="E49" s="797"/>
      <c r="F49" s="1655">
        <f t="shared" si="0"/>
        <v>0</v>
      </c>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c r="HQ49" s="55"/>
      <c r="HR49" s="55"/>
      <c r="HS49" s="55"/>
      <c r="HT49" s="55"/>
      <c r="HU49" s="55"/>
      <c r="HV49" s="55"/>
      <c r="HW49" s="55"/>
      <c r="HX49" s="55"/>
      <c r="HY49" s="55"/>
      <c r="HZ49" s="55"/>
      <c r="IA49" s="55"/>
      <c r="IB49" s="55"/>
      <c r="IC49" s="55"/>
      <c r="ID49" s="55"/>
      <c r="IE49" s="55"/>
      <c r="IF49" s="55"/>
      <c r="IG49" s="55"/>
      <c r="IH49" s="55"/>
      <c r="II49" s="55"/>
      <c r="IJ49" s="55"/>
      <c r="IK49" s="55"/>
      <c r="IL49" s="55"/>
      <c r="IM49" s="55"/>
      <c r="IN49" s="55"/>
      <c r="IO49" s="55"/>
      <c r="IP49" s="55"/>
      <c r="IQ49" s="55"/>
      <c r="IR49" s="55"/>
      <c r="IS49" s="55"/>
      <c r="IT49" s="55"/>
      <c r="IU49" s="55"/>
      <c r="IV49" s="55"/>
      <c r="IW49" s="55"/>
      <c r="IX49" s="55"/>
      <c r="IY49" s="55"/>
      <c r="IZ49" s="55"/>
      <c r="JA49" s="55"/>
      <c r="JB49" s="55"/>
      <c r="JC49" s="55"/>
      <c r="JD49" s="55"/>
      <c r="JE49" s="55"/>
      <c r="JF49" s="55"/>
      <c r="JG49" s="55"/>
      <c r="JH49" s="55"/>
      <c r="JI49" s="55"/>
      <c r="JJ49" s="55"/>
      <c r="JK49" s="55"/>
      <c r="JL49" s="55"/>
      <c r="JM49" s="55"/>
      <c r="JN49" s="55"/>
      <c r="JO49" s="55"/>
      <c r="JP49" s="55"/>
      <c r="JQ49" s="55"/>
      <c r="JR49" s="55"/>
      <c r="JS49" s="55"/>
      <c r="JT49" s="55"/>
      <c r="JU49" s="55"/>
      <c r="JV49" s="55"/>
      <c r="JW49" s="55"/>
      <c r="JX49" s="55"/>
      <c r="JY49" s="55"/>
      <c r="JZ49" s="55"/>
      <c r="KA49" s="55"/>
      <c r="KB49" s="55"/>
      <c r="KC49" s="55"/>
      <c r="KD49" s="55"/>
      <c r="KE49" s="55"/>
      <c r="KF49" s="55"/>
      <c r="KG49" s="55"/>
      <c r="KH49" s="55"/>
      <c r="KI49" s="55"/>
      <c r="KJ49" s="55"/>
      <c r="KK49" s="55"/>
      <c r="KL49" s="55"/>
      <c r="KM49" s="55"/>
      <c r="KN49" s="55"/>
      <c r="KO49" s="55"/>
      <c r="KP49" s="55"/>
      <c r="KQ49" s="55"/>
      <c r="KR49" s="55"/>
      <c r="KS49" s="55"/>
      <c r="KT49" s="55"/>
      <c r="KU49" s="55"/>
      <c r="KV49" s="55"/>
      <c r="KW49" s="55"/>
      <c r="KX49" s="55"/>
      <c r="KY49" s="55"/>
      <c r="KZ49" s="55"/>
      <c r="LA49" s="55"/>
      <c r="LB49" s="55"/>
      <c r="LC49" s="55"/>
      <c r="LD49" s="55"/>
      <c r="LE49" s="55"/>
      <c r="LF49" s="55"/>
      <c r="LG49" s="55"/>
      <c r="LH49" s="55"/>
      <c r="LI49" s="55"/>
      <c r="LJ49" s="55"/>
      <c r="LK49" s="55"/>
      <c r="LL49" s="55"/>
    </row>
    <row r="50" spans="1:324" s="100" customFormat="1" ht="10.5" customHeight="1">
      <c r="A50" s="903"/>
      <c r="B50" s="886"/>
      <c r="C50" s="908"/>
      <c r="D50" s="909"/>
      <c r="E50" s="909"/>
      <c r="F50" s="1655">
        <f t="shared" si="0"/>
        <v>0</v>
      </c>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row>
    <row r="51" spans="1:324" s="100" customFormat="1">
      <c r="A51" s="903"/>
      <c r="B51" s="912" t="s">
        <v>712</v>
      </c>
      <c r="C51" s="908"/>
      <c r="D51" s="909"/>
      <c r="E51" s="909"/>
      <c r="F51" s="1655">
        <f t="shared" si="0"/>
        <v>0</v>
      </c>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row>
    <row r="52" spans="1:324" s="100" customFormat="1" ht="10.5" customHeight="1">
      <c r="A52" s="903"/>
      <c r="B52" s="907"/>
      <c r="C52" s="908"/>
      <c r="D52" s="909"/>
      <c r="E52" s="909"/>
      <c r="F52" s="1655">
        <f t="shared" si="0"/>
        <v>0</v>
      </c>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row>
    <row r="53" spans="1:324" s="100" customFormat="1">
      <c r="A53" s="903"/>
      <c r="B53" s="907" t="s">
        <v>1364</v>
      </c>
      <c r="C53" s="908"/>
      <c r="D53" s="909"/>
      <c r="E53" s="909"/>
      <c r="F53" s="1655">
        <f t="shared" si="0"/>
        <v>0</v>
      </c>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row>
    <row r="54" spans="1:324" s="100" customFormat="1" ht="10.5" customHeight="1">
      <c r="A54" s="903"/>
      <c r="B54" s="886"/>
      <c r="C54" s="908"/>
      <c r="D54" s="909"/>
      <c r="E54" s="909"/>
      <c r="F54" s="1655">
        <f t="shared" si="0"/>
        <v>0</v>
      </c>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row>
    <row r="55" spans="1:324" s="100" customFormat="1" ht="12">
      <c r="A55" s="910" t="s">
        <v>1363</v>
      </c>
      <c r="B55" s="886" t="s">
        <v>1362</v>
      </c>
      <c r="C55" s="908" t="s">
        <v>691</v>
      </c>
      <c r="D55" s="909">
        <v>320</v>
      </c>
      <c r="E55" s="909"/>
      <c r="F55" s="1655">
        <f t="shared" si="0"/>
        <v>0</v>
      </c>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row>
    <row r="56" spans="1:324" s="100" customFormat="1" ht="10.5" customHeight="1">
      <c r="A56" s="903"/>
      <c r="B56" s="886"/>
      <c r="C56" s="908"/>
      <c r="D56" s="909"/>
      <c r="E56" s="909"/>
      <c r="F56" s="1655">
        <f t="shared" si="0"/>
        <v>0</v>
      </c>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row>
    <row r="57" spans="1:324" s="100" customFormat="1" ht="12">
      <c r="A57" s="910" t="s">
        <v>1361</v>
      </c>
      <c r="B57" s="886" t="s">
        <v>1360</v>
      </c>
      <c r="C57" s="908" t="s">
        <v>691</v>
      </c>
      <c r="D57" s="909">
        <v>320</v>
      </c>
      <c r="E57" s="909"/>
      <c r="F57" s="1655">
        <f t="shared" si="0"/>
        <v>0</v>
      </c>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row>
    <row r="58" spans="1:324" s="100" customFormat="1" ht="5.25" customHeight="1">
      <c r="A58" s="910"/>
      <c r="B58" s="886"/>
      <c r="C58" s="908"/>
      <c r="D58" s="909"/>
      <c r="E58" s="909"/>
      <c r="F58" s="1655">
        <f t="shared" si="0"/>
        <v>0</v>
      </c>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row>
    <row r="59" spans="1:324" s="100" customFormat="1" ht="14.25" customHeight="1">
      <c r="A59" s="903"/>
      <c r="B59" s="902" t="s">
        <v>1077</v>
      </c>
      <c r="C59" s="908"/>
      <c r="D59" s="106"/>
      <c r="E59" s="106"/>
      <c r="F59" s="1655">
        <f t="shared" si="0"/>
        <v>0</v>
      </c>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row>
    <row r="60" spans="1:324" s="100" customFormat="1" ht="7.5" customHeight="1">
      <c r="A60" s="903"/>
      <c r="B60" s="904"/>
      <c r="C60" s="908"/>
      <c r="D60" s="106"/>
      <c r="E60" s="106"/>
      <c r="F60" s="1655">
        <f t="shared" si="0"/>
        <v>0</v>
      </c>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row>
    <row r="61" spans="1:324" s="100" customFormat="1" ht="18" customHeight="1">
      <c r="A61" s="903"/>
      <c r="B61" s="886" t="s">
        <v>1359</v>
      </c>
      <c r="C61" s="908" t="s">
        <v>691</v>
      </c>
      <c r="D61" s="106">
        <v>112</v>
      </c>
      <c r="E61" s="797"/>
      <c r="F61" s="1655">
        <f t="shared" si="0"/>
        <v>0</v>
      </c>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row>
    <row r="62" spans="1:324" s="100" customFormat="1" ht="14.25" customHeight="1">
      <c r="A62" s="903"/>
      <c r="B62" s="904"/>
      <c r="C62" s="908"/>
      <c r="D62" s="106"/>
      <c r="E62" s="106"/>
      <c r="F62" s="1655">
        <f t="shared" si="0"/>
        <v>0</v>
      </c>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row>
    <row r="63" spans="1:324" s="100" customFormat="1" ht="18.75" customHeight="1">
      <c r="A63" s="903"/>
      <c r="B63" s="886" t="s">
        <v>1358</v>
      </c>
      <c r="C63" s="908" t="s">
        <v>691</v>
      </c>
      <c r="D63" s="106">
        <v>113.3</v>
      </c>
      <c r="E63" s="797"/>
      <c r="F63" s="1655">
        <f t="shared" si="0"/>
        <v>0</v>
      </c>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row>
    <row r="64" spans="1:324" s="100" customFormat="1" ht="14.25" customHeight="1">
      <c r="A64" s="903"/>
      <c r="B64" s="886"/>
      <c r="C64" s="908"/>
      <c r="D64" s="106"/>
      <c r="E64" s="106"/>
      <c r="F64" s="16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row>
    <row r="65" spans="1:324" s="100" customFormat="1" ht="14.25" customHeight="1" thickBot="1">
      <c r="A65" s="913"/>
      <c r="B65" s="914"/>
      <c r="C65" s="915"/>
      <c r="D65" s="916"/>
      <c r="E65" s="916"/>
      <c r="F65" s="1656"/>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row>
    <row r="66" spans="1:324" s="49" customFormat="1" ht="12.75" customHeight="1" thickTop="1">
      <c r="A66" s="917"/>
      <c r="B66" s="918"/>
      <c r="C66" s="919"/>
      <c r="D66" s="919"/>
      <c r="E66" s="919"/>
      <c r="F66" s="1657"/>
    </row>
    <row r="67" spans="1:324" s="49" customFormat="1" ht="12.75" customHeight="1">
      <c r="A67" s="920"/>
      <c r="B67" s="921" t="s">
        <v>325</v>
      </c>
      <c r="C67" s="922"/>
      <c r="D67" s="922"/>
      <c r="E67" s="922"/>
      <c r="F67" s="1658">
        <f>SUM(F21:F63)</f>
        <v>0</v>
      </c>
    </row>
    <row r="68" spans="1:324" s="374" customFormat="1" ht="10.5" thickBot="1">
      <c r="A68" s="923"/>
      <c r="B68" s="924"/>
      <c r="C68" s="925"/>
      <c r="D68" s="103"/>
      <c r="E68" s="103"/>
      <c r="F68" s="1659"/>
      <c r="G68" s="49"/>
    </row>
    <row r="69" spans="1:324" s="100" customFormat="1" ht="14.25" customHeight="1" thickTop="1">
      <c r="A69" s="893"/>
      <c r="B69" s="950"/>
      <c r="C69" s="895"/>
      <c r="D69" s="105"/>
      <c r="E69" s="105"/>
      <c r="F69" s="1660"/>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row>
    <row r="70" spans="1:324" s="100" customFormat="1" ht="14.25" customHeight="1">
      <c r="A70" s="903"/>
      <c r="B70" s="926" t="s">
        <v>559</v>
      </c>
      <c r="C70" s="908"/>
      <c r="D70" s="909"/>
      <c r="E70" s="909"/>
      <c r="F70" s="16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row>
    <row r="71" spans="1:324" s="100" customFormat="1" ht="7.65" customHeight="1">
      <c r="A71" s="903"/>
      <c r="B71" s="886"/>
      <c r="C71" s="908"/>
      <c r="D71" s="909"/>
      <c r="E71" s="909"/>
      <c r="F71" s="16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row>
    <row r="72" spans="1:324" s="100" customFormat="1">
      <c r="A72" s="903"/>
      <c r="B72" s="912" t="s">
        <v>1357</v>
      </c>
      <c r="C72" s="908"/>
      <c r="D72" s="909"/>
      <c r="E72" s="909"/>
      <c r="F72" s="16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row>
    <row r="73" spans="1:324" s="100" customFormat="1" ht="9" customHeight="1">
      <c r="A73" s="903"/>
      <c r="B73" s="912"/>
      <c r="C73" s="908"/>
      <c r="D73" s="909"/>
      <c r="E73" s="909"/>
      <c r="F73" s="16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row>
    <row r="74" spans="1:324" s="100" customFormat="1" ht="17.25" customHeight="1">
      <c r="A74" s="903" t="s">
        <v>1356</v>
      </c>
      <c r="B74" s="886" t="s">
        <v>1355</v>
      </c>
      <c r="C74" s="908" t="s">
        <v>691</v>
      </c>
      <c r="D74" s="909">
        <v>16</v>
      </c>
      <c r="E74" s="797"/>
      <c r="F74" s="1655">
        <f t="shared" ref="F74:F126" si="1">D74*E74</f>
        <v>0</v>
      </c>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row>
    <row r="75" spans="1:324" s="100" customFormat="1" ht="9" customHeight="1">
      <c r="A75" s="903"/>
      <c r="B75" s="886"/>
      <c r="C75" s="908"/>
      <c r="D75" s="909"/>
      <c r="E75" s="909"/>
      <c r="F75" s="1655">
        <f t="shared" si="1"/>
        <v>0</v>
      </c>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row>
    <row r="76" spans="1:324" s="100" customFormat="1">
      <c r="A76" s="903"/>
      <c r="B76" s="912" t="s">
        <v>1354</v>
      </c>
      <c r="C76" s="908"/>
      <c r="D76" s="909"/>
      <c r="E76" s="909"/>
      <c r="F76" s="1655">
        <f t="shared" si="1"/>
        <v>0</v>
      </c>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row>
    <row r="77" spans="1:324" s="100" customFormat="1" ht="9" customHeight="1">
      <c r="A77" s="903"/>
      <c r="B77" s="886"/>
      <c r="C77" s="908"/>
      <c r="D77" s="909"/>
      <c r="E77" s="909"/>
      <c r="F77" s="1655">
        <f t="shared" si="1"/>
        <v>0</v>
      </c>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row>
    <row r="78" spans="1:324" s="100" customFormat="1" ht="14.25" customHeight="1">
      <c r="A78" s="903"/>
      <c r="B78" s="907" t="s">
        <v>1353</v>
      </c>
      <c r="C78" s="908"/>
      <c r="D78" s="909"/>
      <c r="E78" s="909"/>
      <c r="F78" s="1655">
        <f t="shared" si="1"/>
        <v>0</v>
      </c>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row>
    <row r="79" spans="1:324" s="100" customFormat="1" ht="7.5" customHeight="1">
      <c r="A79" s="903"/>
      <c r="B79" s="886"/>
      <c r="C79" s="908"/>
      <c r="D79" s="909"/>
      <c r="E79" s="909"/>
      <c r="F79" s="1655">
        <f t="shared" si="1"/>
        <v>0</v>
      </c>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row>
    <row r="80" spans="1:324" s="100" customFormat="1" ht="20.25" customHeight="1">
      <c r="A80" s="903" t="s">
        <v>1352</v>
      </c>
      <c r="B80" s="886" t="s">
        <v>1351</v>
      </c>
      <c r="C80" s="908" t="s">
        <v>691</v>
      </c>
      <c r="D80" s="909">
        <v>47</v>
      </c>
      <c r="E80" s="797"/>
      <c r="F80" s="1655">
        <f t="shared" si="1"/>
        <v>0</v>
      </c>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row>
    <row r="81" spans="1:324" s="100" customFormat="1" ht="9" customHeight="1">
      <c r="A81" s="903"/>
      <c r="B81" s="886"/>
      <c r="C81" s="908"/>
      <c r="D81" s="909"/>
      <c r="E81" s="909"/>
      <c r="F81" s="1655">
        <f t="shared" si="1"/>
        <v>0</v>
      </c>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row>
    <row r="82" spans="1:324" s="100" customFormat="1">
      <c r="A82" s="903"/>
      <c r="B82" s="912" t="s">
        <v>1350</v>
      </c>
      <c r="C82" s="908"/>
      <c r="D82" s="909"/>
      <c r="E82" s="909"/>
      <c r="F82" s="1655">
        <f t="shared" si="1"/>
        <v>0</v>
      </c>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row>
    <row r="83" spans="1:324" s="100" customFormat="1" ht="10.5" customHeight="1">
      <c r="A83" s="903"/>
      <c r="B83" s="886"/>
      <c r="C83" s="908"/>
      <c r="D83" s="909"/>
      <c r="E83" s="909"/>
      <c r="F83" s="1655">
        <f t="shared" si="1"/>
        <v>0</v>
      </c>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row>
    <row r="84" spans="1:324" s="100" customFormat="1" ht="12">
      <c r="A84" s="903" t="s">
        <v>1349</v>
      </c>
      <c r="B84" s="886" t="s">
        <v>1348</v>
      </c>
      <c r="C84" s="908" t="s">
        <v>691</v>
      </c>
      <c r="D84" s="909">
        <v>12</v>
      </c>
      <c r="E84" s="797"/>
      <c r="F84" s="1655">
        <f t="shared" si="1"/>
        <v>0</v>
      </c>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c r="GM84" s="55"/>
      <c r="GN84" s="55"/>
      <c r="GO84" s="55"/>
      <c r="GP84" s="55"/>
      <c r="GQ84" s="55"/>
      <c r="GR84" s="55"/>
      <c r="GS84" s="55"/>
      <c r="GT84" s="55"/>
      <c r="GU84" s="55"/>
      <c r="GV84" s="55"/>
      <c r="GW84" s="55"/>
      <c r="GX84" s="55"/>
      <c r="GY84" s="55"/>
      <c r="GZ84" s="55"/>
      <c r="HA84" s="55"/>
      <c r="HB84" s="55"/>
      <c r="HC84" s="55"/>
      <c r="HD84" s="55"/>
      <c r="HE84" s="55"/>
      <c r="HF84" s="55"/>
      <c r="HG84" s="55"/>
      <c r="HH84" s="55"/>
      <c r="HI84" s="55"/>
      <c r="HJ84" s="55"/>
      <c r="HK84" s="55"/>
      <c r="HL84" s="55"/>
      <c r="HM84" s="55"/>
      <c r="HN84" s="55"/>
      <c r="HO84" s="55"/>
      <c r="HP84" s="55"/>
      <c r="HQ84" s="55"/>
      <c r="HR84" s="55"/>
      <c r="HS84" s="55"/>
      <c r="HT84" s="55"/>
      <c r="HU84" s="55"/>
      <c r="HV84" s="55"/>
      <c r="HW84" s="55"/>
      <c r="HX84" s="55"/>
      <c r="HY84" s="55"/>
      <c r="HZ84" s="55"/>
      <c r="IA84" s="55"/>
      <c r="IB84" s="55"/>
      <c r="IC84" s="55"/>
      <c r="ID84" s="55"/>
      <c r="IE84" s="55"/>
      <c r="IF84" s="55"/>
      <c r="IG84" s="55"/>
      <c r="IH84" s="55"/>
      <c r="II84" s="55"/>
      <c r="IJ84" s="55"/>
      <c r="IK84" s="55"/>
      <c r="IL84" s="55"/>
      <c r="IM84" s="55"/>
      <c r="IN84" s="55"/>
      <c r="IO84" s="55"/>
      <c r="IP84" s="55"/>
      <c r="IQ84" s="55"/>
      <c r="IR84" s="55"/>
      <c r="IS84" s="55"/>
      <c r="IT84" s="55"/>
      <c r="IU84" s="55"/>
      <c r="IV84" s="55"/>
      <c r="IW84" s="55"/>
      <c r="IX84" s="55"/>
      <c r="IY84" s="55"/>
      <c r="IZ84" s="55"/>
      <c r="JA84" s="55"/>
      <c r="JB84" s="55"/>
      <c r="JC84" s="55"/>
      <c r="JD84" s="55"/>
      <c r="JE84" s="55"/>
      <c r="JF84" s="55"/>
      <c r="JG84" s="55"/>
      <c r="JH84" s="55"/>
      <c r="JI84" s="55"/>
      <c r="JJ84" s="55"/>
      <c r="JK84" s="55"/>
      <c r="JL84" s="55"/>
      <c r="JM84" s="55"/>
      <c r="JN84" s="55"/>
      <c r="JO84" s="55"/>
      <c r="JP84" s="55"/>
      <c r="JQ84" s="55"/>
      <c r="JR84" s="55"/>
      <c r="JS84" s="55"/>
      <c r="JT84" s="55"/>
      <c r="JU84" s="55"/>
      <c r="JV84" s="55"/>
      <c r="JW84" s="55"/>
      <c r="JX84" s="55"/>
      <c r="JY84" s="55"/>
      <c r="JZ84" s="55"/>
      <c r="KA84" s="55"/>
      <c r="KB84" s="55"/>
      <c r="KC84" s="55"/>
      <c r="KD84" s="55"/>
      <c r="KE84" s="55"/>
      <c r="KF84" s="55"/>
      <c r="KG84" s="55"/>
      <c r="KH84" s="55"/>
      <c r="KI84" s="55"/>
      <c r="KJ84" s="55"/>
      <c r="KK84" s="55"/>
      <c r="KL84" s="55"/>
      <c r="KM84" s="55"/>
      <c r="KN84" s="55"/>
      <c r="KO84" s="55"/>
      <c r="KP84" s="55"/>
      <c r="KQ84" s="55"/>
      <c r="KR84" s="55"/>
      <c r="KS84" s="55"/>
      <c r="KT84" s="55"/>
      <c r="KU84" s="55"/>
      <c r="KV84" s="55"/>
      <c r="KW84" s="55"/>
      <c r="KX84" s="55"/>
      <c r="KY84" s="55"/>
      <c r="KZ84" s="55"/>
      <c r="LA84" s="55"/>
      <c r="LB84" s="55"/>
      <c r="LC84" s="55"/>
      <c r="LD84" s="55"/>
      <c r="LE84" s="55"/>
      <c r="LF84" s="55"/>
      <c r="LG84" s="55"/>
      <c r="LH84" s="55"/>
      <c r="LI84" s="55"/>
      <c r="LJ84" s="55"/>
      <c r="LK84" s="55"/>
      <c r="LL84" s="55"/>
    </row>
    <row r="85" spans="1:324" s="100" customFormat="1" ht="10.5" customHeight="1">
      <c r="A85" s="903"/>
      <c r="B85" s="886"/>
      <c r="C85" s="908"/>
      <c r="D85" s="909"/>
      <c r="E85" s="909"/>
      <c r="F85" s="1655">
        <f t="shared" si="1"/>
        <v>0</v>
      </c>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c r="GM85" s="55"/>
      <c r="GN85" s="55"/>
      <c r="GO85" s="55"/>
      <c r="GP85" s="55"/>
      <c r="GQ85" s="55"/>
      <c r="GR85" s="55"/>
      <c r="GS85" s="55"/>
      <c r="GT85" s="55"/>
      <c r="GU85" s="55"/>
      <c r="GV85" s="55"/>
      <c r="GW85" s="55"/>
      <c r="GX85" s="55"/>
      <c r="GY85" s="55"/>
      <c r="GZ85" s="55"/>
      <c r="HA85" s="55"/>
      <c r="HB85" s="55"/>
      <c r="HC85" s="55"/>
      <c r="HD85" s="55"/>
      <c r="HE85" s="55"/>
      <c r="HF85" s="55"/>
      <c r="HG85" s="55"/>
      <c r="HH85" s="55"/>
      <c r="HI85" s="55"/>
      <c r="HJ85" s="55"/>
      <c r="HK85" s="55"/>
      <c r="HL85" s="55"/>
      <c r="HM85" s="55"/>
      <c r="HN85" s="55"/>
      <c r="HO85" s="55"/>
      <c r="HP85" s="55"/>
      <c r="HQ85" s="55"/>
      <c r="HR85" s="55"/>
      <c r="HS85" s="55"/>
      <c r="HT85" s="55"/>
      <c r="HU85" s="55"/>
      <c r="HV85" s="55"/>
      <c r="HW85" s="55"/>
      <c r="HX85" s="55"/>
      <c r="HY85" s="55"/>
      <c r="HZ85" s="55"/>
      <c r="IA85" s="55"/>
      <c r="IB85" s="55"/>
      <c r="IC85" s="55"/>
      <c r="ID85" s="55"/>
      <c r="IE85" s="55"/>
      <c r="IF85" s="55"/>
      <c r="IG85" s="55"/>
      <c r="IH85" s="55"/>
      <c r="II85" s="55"/>
      <c r="IJ85" s="55"/>
      <c r="IK85" s="55"/>
      <c r="IL85" s="55"/>
      <c r="IM85" s="55"/>
      <c r="IN85" s="55"/>
      <c r="IO85" s="55"/>
      <c r="IP85" s="55"/>
      <c r="IQ85" s="55"/>
      <c r="IR85" s="55"/>
      <c r="IS85" s="55"/>
      <c r="IT85" s="55"/>
      <c r="IU85" s="55"/>
      <c r="IV85" s="55"/>
      <c r="IW85" s="55"/>
      <c r="IX85" s="55"/>
      <c r="IY85" s="55"/>
      <c r="IZ85" s="55"/>
      <c r="JA85" s="55"/>
      <c r="JB85" s="55"/>
      <c r="JC85" s="55"/>
      <c r="JD85" s="55"/>
      <c r="JE85" s="55"/>
      <c r="JF85" s="55"/>
      <c r="JG85" s="55"/>
      <c r="JH85" s="55"/>
      <c r="JI85" s="55"/>
      <c r="JJ85" s="55"/>
      <c r="JK85" s="55"/>
      <c r="JL85" s="55"/>
      <c r="JM85" s="55"/>
      <c r="JN85" s="55"/>
      <c r="JO85" s="55"/>
      <c r="JP85" s="55"/>
      <c r="JQ85" s="55"/>
      <c r="JR85" s="55"/>
      <c r="JS85" s="55"/>
      <c r="JT85" s="55"/>
      <c r="JU85" s="55"/>
      <c r="JV85" s="55"/>
      <c r="JW85" s="55"/>
      <c r="JX85" s="55"/>
      <c r="JY85" s="55"/>
      <c r="JZ85" s="55"/>
      <c r="KA85" s="55"/>
      <c r="KB85" s="55"/>
      <c r="KC85" s="55"/>
      <c r="KD85" s="55"/>
      <c r="KE85" s="55"/>
      <c r="KF85" s="55"/>
      <c r="KG85" s="55"/>
      <c r="KH85" s="55"/>
      <c r="KI85" s="55"/>
      <c r="KJ85" s="55"/>
      <c r="KK85" s="55"/>
      <c r="KL85" s="55"/>
      <c r="KM85" s="55"/>
      <c r="KN85" s="55"/>
      <c r="KO85" s="55"/>
      <c r="KP85" s="55"/>
      <c r="KQ85" s="55"/>
      <c r="KR85" s="55"/>
      <c r="KS85" s="55"/>
      <c r="KT85" s="55"/>
      <c r="KU85" s="55"/>
      <c r="KV85" s="55"/>
      <c r="KW85" s="55"/>
      <c r="KX85" s="55"/>
      <c r="KY85" s="55"/>
      <c r="KZ85" s="55"/>
      <c r="LA85" s="55"/>
      <c r="LB85" s="55"/>
      <c r="LC85" s="55"/>
      <c r="LD85" s="55"/>
      <c r="LE85" s="55"/>
      <c r="LF85" s="55"/>
      <c r="LG85" s="55"/>
      <c r="LH85" s="55"/>
      <c r="LI85" s="55"/>
      <c r="LJ85" s="55"/>
      <c r="LK85" s="55"/>
      <c r="LL85" s="55"/>
    </row>
    <row r="86" spans="1:324" s="100" customFormat="1" ht="12">
      <c r="A86" s="903" t="s">
        <v>1347</v>
      </c>
      <c r="B86" s="886" t="s">
        <v>1342</v>
      </c>
      <c r="C86" s="908" t="s">
        <v>691</v>
      </c>
      <c r="D86" s="909">
        <v>2.4000000000000004</v>
      </c>
      <c r="E86" s="797"/>
      <c r="F86" s="1655">
        <f t="shared" si="1"/>
        <v>0</v>
      </c>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c r="EO86" s="55"/>
      <c r="EP86" s="55"/>
      <c r="EQ86" s="55"/>
      <c r="ER86" s="55"/>
      <c r="ES86" s="55"/>
      <c r="ET86" s="55"/>
      <c r="EU86" s="55"/>
      <c r="EV86" s="55"/>
      <c r="EW86" s="55"/>
      <c r="EX86" s="55"/>
      <c r="EY86" s="55"/>
      <c r="EZ86" s="55"/>
      <c r="FA86" s="55"/>
      <c r="FB86" s="55"/>
      <c r="FC86" s="55"/>
      <c r="FD86" s="55"/>
      <c r="FE86" s="55"/>
      <c r="FF86" s="55"/>
      <c r="FG86" s="55"/>
      <c r="FH86" s="55"/>
      <c r="FI86" s="55"/>
      <c r="FJ86" s="55"/>
      <c r="FK86" s="55"/>
      <c r="FL86" s="55"/>
      <c r="FM86" s="55"/>
      <c r="FN86" s="55"/>
      <c r="FO86" s="55"/>
      <c r="FP86" s="55"/>
      <c r="FQ86" s="55"/>
      <c r="FR86" s="55"/>
      <c r="FS86" s="55"/>
      <c r="FT86" s="55"/>
      <c r="FU86" s="55"/>
      <c r="FV86" s="55"/>
      <c r="FW86" s="55"/>
      <c r="FX86" s="55"/>
      <c r="FY86" s="55"/>
      <c r="FZ86" s="55"/>
      <c r="GA86" s="55"/>
      <c r="GB86" s="55"/>
      <c r="GC86" s="55"/>
      <c r="GD86" s="55"/>
      <c r="GE86" s="55"/>
      <c r="GF86" s="55"/>
      <c r="GG86" s="55"/>
      <c r="GH86" s="55"/>
      <c r="GI86" s="55"/>
      <c r="GJ86" s="55"/>
      <c r="GK86" s="55"/>
      <c r="GL86" s="55"/>
      <c r="GM86" s="55"/>
      <c r="GN86" s="55"/>
      <c r="GO86" s="55"/>
      <c r="GP86" s="55"/>
      <c r="GQ86" s="55"/>
      <c r="GR86" s="55"/>
      <c r="GS86" s="55"/>
      <c r="GT86" s="55"/>
      <c r="GU86" s="55"/>
      <c r="GV86" s="55"/>
      <c r="GW86" s="55"/>
      <c r="GX86" s="55"/>
      <c r="GY86" s="55"/>
      <c r="GZ86" s="55"/>
      <c r="HA86" s="55"/>
      <c r="HB86" s="55"/>
      <c r="HC86" s="55"/>
      <c r="HD86" s="55"/>
      <c r="HE86" s="55"/>
      <c r="HF86" s="55"/>
      <c r="HG86" s="55"/>
      <c r="HH86" s="55"/>
      <c r="HI86" s="55"/>
      <c r="HJ86" s="55"/>
      <c r="HK86" s="55"/>
      <c r="HL86" s="55"/>
      <c r="HM86" s="55"/>
      <c r="HN86" s="55"/>
      <c r="HO86" s="55"/>
      <c r="HP86" s="55"/>
      <c r="HQ86" s="55"/>
      <c r="HR86" s="55"/>
      <c r="HS86" s="55"/>
      <c r="HT86" s="55"/>
      <c r="HU86" s="55"/>
      <c r="HV86" s="55"/>
      <c r="HW86" s="55"/>
      <c r="HX86" s="55"/>
      <c r="HY86" s="55"/>
      <c r="HZ86" s="55"/>
      <c r="IA86" s="55"/>
      <c r="IB86" s="55"/>
      <c r="IC86" s="55"/>
      <c r="ID86" s="55"/>
      <c r="IE86" s="55"/>
      <c r="IF86" s="55"/>
      <c r="IG86" s="55"/>
      <c r="IH86" s="55"/>
      <c r="II86" s="55"/>
      <c r="IJ86" s="55"/>
      <c r="IK86" s="55"/>
      <c r="IL86" s="55"/>
      <c r="IM86" s="55"/>
      <c r="IN86" s="55"/>
      <c r="IO86" s="55"/>
      <c r="IP86" s="55"/>
      <c r="IQ86" s="55"/>
      <c r="IR86" s="55"/>
      <c r="IS86" s="55"/>
      <c r="IT86" s="55"/>
      <c r="IU86" s="55"/>
      <c r="IV86" s="55"/>
      <c r="IW86" s="55"/>
      <c r="IX86" s="55"/>
      <c r="IY86" s="55"/>
      <c r="IZ86" s="55"/>
      <c r="JA86" s="55"/>
      <c r="JB86" s="55"/>
      <c r="JC86" s="55"/>
      <c r="JD86" s="55"/>
      <c r="JE86" s="55"/>
      <c r="JF86" s="55"/>
      <c r="JG86" s="55"/>
      <c r="JH86" s="55"/>
      <c r="JI86" s="55"/>
      <c r="JJ86" s="55"/>
      <c r="JK86" s="55"/>
      <c r="JL86" s="55"/>
      <c r="JM86" s="55"/>
      <c r="JN86" s="55"/>
      <c r="JO86" s="55"/>
      <c r="JP86" s="55"/>
      <c r="JQ86" s="55"/>
      <c r="JR86" s="55"/>
      <c r="JS86" s="55"/>
      <c r="JT86" s="55"/>
      <c r="JU86" s="55"/>
      <c r="JV86" s="55"/>
      <c r="JW86" s="55"/>
      <c r="JX86" s="55"/>
      <c r="JY86" s="55"/>
      <c r="JZ86" s="55"/>
      <c r="KA86" s="55"/>
      <c r="KB86" s="55"/>
      <c r="KC86" s="55"/>
      <c r="KD86" s="55"/>
      <c r="KE86" s="55"/>
      <c r="KF86" s="55"/>
      <c r="KG86" s="55"/>
      <c r="KH86" s="55"/>
      <c r="KI86" s="55"/>
      <c r="KJ86" s="55"/>
      <c r="KK86" s="55"/>
      <c r="KL86" s="55"/>
      <c r="KM86" s="55"/>
      <c r="KN86" s="55"/>
      <c r="KO86" s="55"/>
      <c r="KP86" s="55"/>
      <c r="KQ86" s="55"/>
      <c r="KR86" s="55"/>
      <c r="KS86" s="55"/>
      <c r="KT86" s="55"/>
      <c r="KU86" s="55"/>
      <c r="KV86" s="55"/>
      <c r="KW86" s="55"/>
      <c r="KX86" s="55"/>
      <c r="KY86" s="55"/>
      <c r="KZ86" s="55"/>
      <c r="LA86" s="55"/>
      <c r="LB86" s="55"/>
      <c r="LC86" s="55"/>
      <c r="LD86" s="55"/>
      <c r="LE86" s="55"/>
      <c r="LF86" s="55"/>
      <c r="LG86" s="55"/>
      <c r="LH86" s="55"/>
      <c r="LI86" s="55"/>
      <c r="LJ86" s="55"/>
      <c r="LK86" s="55"/>
      <c r="LL86" s="55"/>
    </row>
    <row r="87" spans="1:324" s="100" customFormat="1" ht="10.5" customHeight="1">
      <c r="A87" s="903"/>
      <c r="B87" s="886"/>
      <c r="C87" s="908"/>
      <c r="D87" s="909"/>
      <c r="E87" s="909"/>
      <c r="F87" s="1655">
        <f t="shared" si="1"/>
        <v>0</v>
      </c>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c r="ER87" s="55"/>
      <c r="ES87" s="55"/>
      <c r="ET87" s="55"/>
      <c r="EU87" s="55"/>
      <c r="EV87" s="55"/>
      <c r="EW87" s="55"/>
      <c r="EX87" s="55"/>
      <c r="EY87" s="55"/>
      <c r="EZ87" s="55"/>
      <c r="FA87" s="55"/>
      <c r="FB87" s="55"/>
      <c r="FC87" s="55"/>
      <c r="FD87" s="55"/>
      <c r="FE87" s="55"/>
      <c r="FF87" s="55"/>
      <c r="FG87" s="55"/>
      <c r="FH87" s="55"/>
      <c r="FI87" s="55"/>
      <c r="FJ87" s="55"/>
      <c r="FK87" s="55"/>
      <c r="FL87" s="55"/>
      <c r="FM87" s="55"/>
      <c r="FN87" s="55"/>
      <c r="FO87" s="55"/>
      <c r="FP87" s="55"/>
      <c r="FQ87" s="55"/>
      <c r="FR87" s="55"/>
      <c r="FS87" s="55"/>
      <c r="FT87" s="55"/>
      <c r="FU87" s="55"/>
      <c r="FV87" s="55"/>
      <c r="FW87" s="55"/>
      <c r="FX87" s="55"/>
      <c r="FY87" s="55"/>
      <c r="FZ87" s="55"/>
      <c r="GA87" s="55"/>
      <c r="GB87" s="55"/>
      <c r="GC87" s="55"/>
      <c r="GD87" s="55"/>
      <c r="GE87" s="55"/>
      <c r="GF87" s="55"/>
      <c r="GG87" s="55"/>
      <c r="GH87" s="55"/>
      <c r="GI87" s="55"/>
      <c r="GJ87" s="55"/>
      <c r="GK87" s="55"/>
      <c r="GL87" s="55"/>
      <c r="GM87" s="55"/>
      <c r="GN87" s="55"/>
      <c r="GO87" s="55"/>
      <c r="GP87" s="55"/>
      <c r="GQ87" s="55"/>
      <c r="GR87" s="55"/>
      <c r="GS87" s="55"/>
      <c r="GT87" s="55"/>
      <c r="GU87" s="55"/>
      <c r="GV87" s="55"/>
      <c r="GW87" s="55"/>
      <c r="GX87" s="55"/>
      <c r="GY87" s="55"/>
      <c r="GZ87" s="55"/>
      <c r="HA87" s="55"/>
      <c r="HB87" s="55"/>
      <c r="HC87" s="55"/>
      <c r="HD87" s="55"/>
      <c r="HE87" s="55"/>
      <c r="HF87" s="55"/>
      <c r="HG87" s="55"/>
      <c r="HH87" s="55"/>
      <c r="HI87" s="55"/>
      <c r="HJ87" s="55"/>
      <c r="HK87" s="55"/>
      <c r="HL87" s="55"/>
      <c r="HM87" s="55"/>
      <c r="HN87" s="55"/>
      <c r="HO87" s="55"/>
      <c r="HP87" s="55"/>
      <c r="HQ87" s="55"/>
      <c r="HR87" s="55"/>
      <c r="HS87" s="55"/>
      <c r="HT87" s="55"/>
      <c r="HU87" s="55"/>
      <c r="HV87" s="55"/>
      <c r="HW87" s="55"/>
      <c r="HX87" s="55"/>
      <c r="HY87" s="55"/>
      <c r="HZ87" s="55"/>
      <c r="IA87" s="55"/>
      <c r="IB87" s="55"/>
      <c r="IC87" s="55"/>
      <c r="ID87" s="55"/>
      <c r="IE87" s="55"/>
      <c r="IF87" s="55"/>
      <c r="IG87" s="55"/>
      <c r="IH87" s="55"/>
      <c r="II87" s="55"/>
      <c r="IJ87" s="55"/>
      <c r="IK87" s="55"/>
      <c r="IL87" s="55"/>
      <c r="IM87" s="55"/>
      <c r="IN87" s="55"/>
      <c r="IO87" s="55"/>
      <c r="IP87" s="55"/>
      <c r="IQ87" s="55"/>
      <c r="IR87" s="55"/>
      <c r="IS87" s="55"/>
      <c r="IT87" s="55"/>
      <c r="IU87" s="55"/>
      <c r="IV87" s="55"/>
      <c r="IW87" s="55"/>
      <c r="IX87" s="55"/>
      <c r="IY87" s="55"/>
      <c r="IZ87" s="55"/>
      <c r="JA87" s="55"/>
      <c r="JB87" s="55"/>
      <c r="JC87" s="55"/>
      <c r="JD87" s="55"/>
      <c r="JE87" s="55"/>
      <c r="JF87" s="55"/>
      <c r="JG87" s="55"/>
      <c r="JH87" s="55"/>
      <c r="JI87" s="55"/>
      <c r="JJ87" s="55"/>
      <c r="JK87" s="55"/>
      <c r="JL87" s="55"/>
      <c r="JM87" s="55"/>
      <c r="JN87" s="55"/>
      <c r="JO87" s="55"/>
      <c r="JP87" s="55"/>
      <c r="JQ87" s="55"/>
      <c r="JR87" s="55"/>
      <c r="JS87" s="55"/>
      <c r="JT87" s="55"/>
      <c r="JU87" s="55"/>
      <c r="JV87" s="55"/>
      <c r="JW87" s="55"/>
      <c r="JX87" s="55"/>
      <c r="JY87" s="55"/>
      <c r="JZ87" s="55"/>
      <c r="KA87" s="55"/>
      <c r="KB87" s="55"/>
      <c r="KC87" s="55"/>
      <c r="KD87" s="55"/>
      <c r="KE87" s="55"/>
      <c r="KF87" s="55"/>
      <c r="KG87" s="55"/>
      <c r="KH87" s="55"/>
      <c r="KI87" s="55"/>
      <c r="KJ87" s="55"/>
      <c r="KK87" s="55"/>
      <c r="KL87" s="55"/>
      <c r="KM87" s="55"/>
      <c r="KN87" s="55"/>
      <c r="KO87" s="55"/>
      <c r="KP87" s="55"/>
      <c r="KQ87" s="55"/>
      <c r="KR87" s="55"/>
      <c r="KS87" s="55"/>
      <c r="KT87" s="55"/>
      <c r="KU87" s="55"/>
      <c r="KV87" s="55"/>
      <c r="KW87" s="55"/>
      <c r="KX87" s="55"/>
      <c r="KY87" s="55"/>
      <c r="KZ87" s="55"/>
      <c r="LA87" s="55"/>
      <c r="LB87" s="55"/>
      <c r="LC87" s="55"/>
      <c r="LD87" s="55"/>
      <c r="LE87" s="55"/>
      <c r="LF87" s="55"/>
      <c r="LG87" s="55"/>
      <c r="LH87" s="55"/>
      <c r="LI87" s="55"/>
      <c r="LJ87" s="55"/>
      <c r="LK87" s="55"/>
      <c r="LL87" s="55"/>
    </row>
    <row r="88" spans="1:324" s="100" customFormat="1">
      <c r="A88" s="903"/>
      <c r="B88" s="912" t="s">
        <v>1346</v>
      </c>
      <c r="C88" s="908"/>
      <c r="D88" s="909"/>
      <c r="E88" s="909"/>
      <c r="F88" s="1655">
        <f t="shared" si="1"/>
        <v>0</v>
      </c>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c r="GM88" s="55"/>
      <c r="GN88" s="55"/>
      <c r="GO88" s="55"/>
      <c r="GP88" s="55"/>
      <c r="GQ88" s="55"/>
      <c r="GR88" s="55"/>
      <c r="GS88" s="55"/>
      <c r="GT88" s="55"/>
      <c r="GU88" s="55"/>
      <c r="GV88" s="55"/>
      <c r="GW88" s="55"/>
      <c r="GX88" s="55"/>
      <c r="GY88" s="55"/>
      <c r="GZ88" s="55"/>
      <c r="HA88" s="55"/>
      <c r="HB88" s="55"/>
      <c r="HC88" s="55"/>
      <c r="HD88" s="55"/>
      <c r="HE88" s="55"/>
      <c r="HF88" s="55"/>
      <c r="HG88" s="55"/>
      <c r="HH88" s="55"/>
      <c r="HI88" s="55"/>
      <c r="HJ88" s="55"/>
      <c r="HK88" s="55"/>
      <c r="HL88" s="55"/>
      <c r="HM88" s="55"/>
      <c r="HN88" s="55"/>
      <c r="HO88" s="55"/>
      <c r="HP88" s="55"/>
      <c r="HQ88" s="55"/>
      <c r="HR88" s="55"/>
      <c r="HS88" s="55"/>
      <c r="HT88" s="55"/>
      <c r="HU88" s="55"/>
      <c r="HV88" s="55"/>
      <c r="HW88" s="55"/>
      <c r="HX88" s="55"/>
      <c r="HY88" s="55"/>
      <c r="HZ88" s="55"/>
      <c r="IA88" s="55"/>
      <c r="IB88" s="55"/>
      <c r="IC88" s="55"/>
      <c r="ID88" s="55"/>
      <c r="IE88" s="55"/>
      <c r="IF88" s="55"/>
      <c r="IG88" s="55"/>
      <c r="IH88" s="55"/>
      <c r="II88" s="55"/>
      <c r="IJ88" s="55"/>
      <c r="IK88" s="55"/>
      <c r="IL88" s="55"/>
      <c r="IM88" s="55"/>
      <c r="IN88" s="55"/>
      <c r="IO88" s="55"/>
      <c r="IP88" s="55"/>
      <c r="IQ88" s="55"/>
      <c r="IR88" s="55"/>
      <c r="IS88" s="55"/>
      <c r="IT88" s="55"/>
      <c r="IU88" s="55"/>
      <c r="IV88" s="55"/>
      <c r="IW88" s="55"/>
      <c r="IX88" s="55"/>
      <c r="IY88" s="55"/>
      <c r="IZ88" s="55"/>
      <c r="JA88" s="55"/>
      <c r="JB88" s="55"/>
      <c r="JC88" s="55"/>
      <c r="JD88" s="55"/>
      <c r="JE88" s="55"/>
      <c r="JF88" s="55"/>
      <c r="JG88" s="55"/>
      <c r="JH88" s="55"/>
      <c r="JI88" s="55"/>
      <c r="JJ88" s="55"/>
      <c r="JK88" s="55"/>
      <c r="JL88" s="55"/>
      <c r="JM88" s="55"/>
      <c r="JN88" s="55"/>
      <c r="JO88" s="55"/>
      <c r="JP88" s="55"/>
      <c r="JQ88" s="55"/>
      <c r="JR88" s="55"/>
      <c r="JS88" s="55"/>
      <c r="JT88" s="55"/>
      <c r="JU88" s="55"/>
      <c r="JV88" s="55"/>
      <c r="JW88" s="55"/>
      <c r="JX88" s="55"/>
      <c r="JY88" s="55"/>
      <c r="JZ88" s="55"/>
      <c r="KA88" s="55"/>
      <c r="KB88" s="55"/>
      <c r="KC88" s="55"/>
      <c r="KD88" s="55"/>
      <c r="KE88" s="55"/>
      <c r="KF88" s="55"/>
      <c r="KG88" s="55"/>
      <c r="KH88" s="55"/>
      <c r="KI88" s="55"/>
      <c r="KJ88" s="55"/>
      <c r="KK88" s="55"/>
      <c r="KL88" s="55"/>
      <c r="KM88" s="55"/>
      <c r="KN88" s="55"/>
      <c r="KO88" s="55"/>
      <c r="KP88" s="55"/>
      <c r="KQ88" s="55"/>
      <c r="KR88" s="55"/>
      <c r="KS88" s="55"/>
      <c r="KT88" s="55"/>
      <c r="KU88" s="55"/>
      <c r="KV88" s="55"/>
      <c r="KW88" s="55"/>
      <c r="KX88" s="55"/>
      <c r="KY88" s="55"/>
      <c r="KZ88" s="55"/>
      <c r="LA88" s="55"/>
      <c r="LB88" s="55"/>
      <c r="LC88" s="55"/>
      <c r="LD88" s="55"/>
      <c r="LE88" s="55"/>
      <c r="LF88" s="55"/>
      <c r="LG88" s="55"/>
      <c r="LH88" s="55"/>
      <c r="LI88" s="55"/>
      <c r="LJ88" s="55"/>
      <c r="LK88" s="55"/>
      <c r="LL88" s="55"/>
    </row>
    <row r="89" spans="1:324" s="100" customFormat="1" ht="10.5" customHeight="1">
      <c r="A89" s="903"/>
      <c r="B89" s="886"/>
      <c r="C89" s="908"/>
      <c r="D89" s="909"/>
      <c r="E89" s="909"/>
      <c r="F89" s="1655">
        <f t="shared" si="1"/>
        <v>0</v>
      </c>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c r="GM89" s="55"/>
      <c r="GN89" s="55"/>
      <c r="GO89" s="55"/>
      <c r="GP89" s="55"/>
      <c r="GQ89" s="55"/>
      <c r="GR89" s="55"/>
      <c r="GS89" s="55"/>
      <c r="GT89" s="55"/>
      <c r="GU89" s="55"/>
      <c r="GV89" s="55"/>
      <c r="GW89" s="55"/>
      <c r="GX89" s="55"/>
      <c r="GY89" s="55"/>
      <c r="GZ89" s="55"/>
      <c r="HA89" s="55"/>
      <c r="HB89" s="55"/>
      <c r="HC89" s="55"/>
      <c r="HD89" s="55"/>
      <c r="HE89" s="55"/>
      <c r="HF89" s="55"/>
      <c r="HG89" s="55"/>
      <c r="HH89" s="55"/>
      <c r="HI89" s="55"/>
      <c r="HJ89" s="55"/>
      <c r="HK89" s="55"/>
      <c r="HL89" s="55"/>
      <c r="HM89" s="55"/>
      <c r="HN89" s="55"/>
      <c r="HO89" s="55"/>
      <c r="HP89" s="55"/>
      <c r="HQ89" s="55"/>
      <c r="HR89" s="55"/>
      <c r="HS89" s="55"/>
      <c r="HT89" s="55"/>
      <c r="HU89" s="55"/>
      <c r="HV89" s="55"/>
      <c r="HW89" s="55"/>
      <c r="HX89" s="55"/>
      <c r="HY89" s="55"/>
      <c r="HZ89" s="55"/>
      <c r="IA89" s="55"/>
      <c r="IB89" s="55"/>
      <c r="IC89" s="55"/>
      <c r="ID89" s="55"/>
      <c r="IE89" s="55"/>
      <c r="IF89" s="55"/>
      <c r="IG89" s="55"/>
      <c r="IH89" s="55"/>
      <c r="II89" s="55"/>
      <c r="IJ89" s="55"/>
      <c r="IK89" s="55"/>
      <c r="IL89" s="55"/>
      <c r="IM89" s="55"/>
      <c r="IN89" s="55"/>
      <c r="IO89" s="55"/>
      <c r="IP89" s="55"/>
      <c r="IQ89" s="55"/>
      <c r="IR89" s="55"/>
      <c r="IS89" s="55"/>
      <c r="IT89" s="55"/>
      <c r="IU89" s="55"/>
      <c r="IV89" s="55"/>
      <c r="IW89" s="55"/>
      <c r="IX89" s="55"/>
      <c r="IY89" s="55"/>
      <c r="IZ89" s="55"/>
      <c r="JA89" s="55"/>
      <c r="JB89" s="55"/>
      <c r="JC89" s="55"/>
      <c r="JD89" s="55"/>
      <c r="JE89" s="55"/>
      <c r="JF89" s="55"/>
      <c r="JG89" s="55"/>
      <c r="JH89" s="55"/>
      <c r="JI89" s="55"/>
      <c r="JJ89" s="55"/>
      <c r="JK89" s="55"/>
      <c r="JL89" s="55"/>
      <c r="JM89" s="55"/>
      <c r="JN89" s="55"/>
      <c r="JO89" s="55"/>
      <c r="JP89" s="55"/>
      <c r="JQ89" s="55"/>
      <c r="JR89" s="55"/>
      <c r="JS89" s="55"/>
      <c r="JT89" s="55"/>
      <c r="JU89" s="55"/>
      <c r="JV89" s="55"/>
      <c r="JW89" s="55"/>
      <c r="JX89" s="55"/>
      <c r="JY89" s="55"/>
      <c r="JZ89" s="55"/>
      <c r="KA89" s="55"/>
      <c r="KB89" s="55"/>
      <c r="KC89" s="55"/>
      <c r="KD89" s="55"/>
      <c r="KE89" s="55"/>
      <c r="KF89" s="55"/>
      <c r="KG89" s="55"/>
      <c r="KH89" s="55"/>
      <c r="KI89" s="55"/>
      <c r="KJ89" s="55"/>
      <c r="KK89" s="55"/>
      <c r="KL89" s="55"/>
      <c r="KM89" s="55"/>
      <c r="KN89" s="55"/>
      <c r="KO89" s="55"/>
      <c r="KP89" s="55"/>
      <c r="KQ89" s="55"/>
      <c r="KR89" s="55"/>
      <c r="KS89" s="55"/>
      <c r="KT89" s="55"/>
      <c r="KU89" s="55"/>
      <c r="KV89" s="55"/>
      <c r="KW89" s="55"/>
      <c r="KX89" s="55"/>
      <c r="KY89" s="55"/>
      <c r="KZ89" s="55"/>
      <c r="LA89" s="55"/>
      <c r="LB89" s="55"/>
      <c r="LC89" s="55"/>
      <c r="LD89" s="55"/>
      <c r="LE89" s="55"/>
      <c r="LF89" s="55"/>
      <c r="LG89" s="55"/>
      <c r="LH89" s="55"/>
      <c r="LI89" s="55"/>
      <c r="LJ89" s="55"/>
      <c r="LK89" s="55"/>
      <c r="LL89" s="55"/>
    </row>
    <row r="90" spans="1:324" s="100" customFormat="1" ht="12">
      <c r="A90" s="903" t="s">
        <v>1345</v>
      </c>
      <c r="B90" s="886" t="s">
        <v>1344</v>
      </c>
      <c r="C90" s="908" t="s">
        <v>691</v>
      </c>
      <c r="D90" s="909">
        <v>1.2</v>
      </c>
      <c r="E90" s="797"/>
      <c r="F90" s="1655">
        <f t="shared" si="1"/>
        <v>0</v>
      </c>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c r="GM90" s="55"/>
      <c r="GN90" s="55"/>
      <c r="GO90" s="55"/>
      <c r="GP90" s="55"/>
      <c r="GQ90" s="55"/>
      <c r="GR90" s="55"/>
      <c r="GS90" s="55"/>
      <c r="GT90" s="55"/>
      <c r="GU90" s="55"/>
      <c r="GV90" s="55"/>
      <c r="GW90" s="55"/>
      <c r="GX90" s="55"/>
      <c r="GY90" s="55"/>
      <c r="GZ90" s="55"/>
      <c r="HA90" s="55"/>
      <c r="HB90" s="55"/>
      <c r="HC90" s="55"/>
      <c r="HD90" s="55"/>
      <c r="HE90" s="55"/>
      <c r="HF90" s="55"/>
      <c r="HG90" s="55"/>
      <c r="HH90" s="55"/>
      <c r="HI90" s="55"/>
      <c r="HJ90" s="55"/>
      <c r="HK90" s="55"/>
      <c r="HL90" s="55"/>
      <c r="HM90" s="55"/>
      <c r="HN90" s="55"/>
      <c r="HO90" s="55"/>
      <c r="HP90" s="55"/>
      <c r="HQ90" s="55"/>
      <c r="HR90" s="55"/>
      <c r="HS90" s="55"/>
      <c r="HT90" s="55"/>
      <c r="HU90" s="55"/>
      <c r="HV90" s="55"/>
      <c r="HW90" s="55"/>
      <c r="HX90" s="55"/>
      <c r="HY90" s="55"/>
      <c r="HZ90" s="55"/>
      <c r="IA90" s="55"/>
      <c r="IB90" s="55"/>
      <c r="IC90" s="55"/>
      <c r="ID90" s="55"/>
      <c r="IE90" s="55"/>
      <c r="IF90" s="55"/>
      <c r="IG90" s="55"/>
      <c r="IH90" s="55"/>
      <c r="II90" s="55"/>
      <c r="IJ90" s="55"/>
      <c r="IK90" s="55"/>
      <c r="IL90" s="55"/>
      <c r="IM90" s="55"/>
      <c r="IN90" s="55"/>
      <c r="IO90" s="55"/>
      <c r="IP90" s="55"/>
      <c r="IQ90" s="55"/>
      <c r="IR90" s="55"/>
      <c r="IS90" s="55"/>
      <c r="IT90" s="55"/>
      <c r="IU90" s="55"/>
      <c r="IV90" s="55"/>
      <c r="IW90" s="55"/>
      <c r="IX90" s="55"/>
      <c r="IY90" s="55"/>
      <c r="IZ90" s="55"/>
      <c r="JA90" s="55"/>
      <c r="JB90" s="55"/>
      <c r="JC90" s="55"/>
      <c r="JD90" s="55"/>
      <c r="JE90" s="55"/>
      <c r="JF90" s="55"/>
      <c r="JG90" s="55"/>
      <c r="JH90" s="55"/>
      <c r="JI90" s="55"/>
      <c r="JJ90" s="55"/>
      <c r="JK90" s="55"/>
      <c r="JL90" s="55"/>
      <c r="JM90" s="55"/>
      <c r="JN90" s="55"/>
      <c r="JO90" s="55"/>
      <c r="JP90" s="55"/>
      <c r="JQ90" s="55"/>
      <c r="JR90" s="55"/>
      <c r="JS90" s="55"/>
      <c r="JT90" s="55"/>
      <c r="JU90" s="55"/>
      <c r="JV90" s="55"/>
      <c r="JW90" s="55"/>
      <c r="JX90" s="55"/>
      <c r="JY90" s="55"/>
      <c r="JZ90" s="55"/>
      <c r="KA90" s="55"/>
      <c r="KB90" s="55"/>
      <c r="KC90" s="55"/>
      <c r="KD90" s="55"/>
      <c r="KE90" s="55"/>
      <c r="KF90" s="55"/>
      <c r="KG90" s="55"/>
      <c r="KH90" s="55"/>
      <c r="KI90" s="55"/>
      <c r="KJ90" s="55"/>
      <c r="KK90" s="55"/>
      <c r="KL90" s="55"/>
      <c r="KM90" s="55"/>
      <c r="KN90" s="55"/>
      <c r="KO90" s="55"/>
      <c r="KP90" s="55"/>
      <c r="KQ90" s="55"/>
      <c r="KR90" s="55"/>
      <c r="KS90" s="55"/>
      <c r="KT90" s="55"/>
      <c r="KU90" s="55"/>
      <c r="KV90" s="55"/>
      <c r="KW90" s="55"/>
      <c r="KX90" s="55"/>
      <c r="KY90" s="55"/>
      <c r="KZ90" s="55"/>
      <c r="LA90" s="55"/>
      <c r="LB90" s="55"/>
      <c r="LC90" s="55"/>
      <c r="LD90" s="55"/>
      <c r="LE90" s="55"/>
      <c r="LF90" s="55"/>
      <c r="LG90" s="55"/>
      <c r="LH90" s="55"/>
      <c r="LI90" s="55"/>
      <c r="LJ90" s="55"/>
      <c r="LK90" s="55"/>
      <c r="LL90" s="55"/>
    </row>
    <row r="91" spans="1:324" s="100" customFormat="1" ht="10.5" customHeight="1">
      <c r="A91" s="903"/>
      <c r="B91" s="886"/>
      <c r="C91" s="908"/>
      <c r="D91" s="909"/>
      <c r="E91" s="909"/>
      <c r="F91" s="1655">
        <f t="shared" si="1"/>
        <v>0</v>
      </c>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c r="ER91" s="55"/>
      <c r="ES91" s="55"/>
      <c r="ET91" s="55"/>
      <c r="EU91" s="55"/>
      <c r="EV91" s="55"/>
      <c r="EW91" s="55"/>
      <c r="EX91" s="55"/>
      <c r="EY91" s="55"/>
      <c r="EZ91" s="55"/>
      <c r="FA91" s="55"/>
      <c r="FB91" s="55"/>
      <c r="FC91" s="55"/>
      <c r="FD91" s="55"/>
      <c r="FE91" s="55"/>
      <c r="FF91" s="55"/>
      <c r="FG91" s="55"/>
      <c r="FH91" s="55"/>
      <c r="FI91" s="55"/>
      <c r="FJ91" s="55"/>
      <c r="FK91" s="55"/>
      <c r="FL91" s="55"/>
      <c r="FM91" s="55"/>
      <c r="FN91" s="55"/>
      <c r="FO91" s="55"/>
      <c r="FP91" s="55"/>
      <c r="FQ91" s="55"/>
      <c r="FR91" s="55"/>
      <c r="FS91" s="55"/>
      <c r="FT91" s="55"/>
      <c r="FU91" s="55"/>
      <c r="FV91" s="55"/>
      <c r="FW91" s="55"/>
      <c r="FX91" s="55"/>
      <c r="FY91" s="55"/>
      <c r="FZ91" s="55"/>
      <c r="GA91" s="55"/>
      <c r="GB91" s="55"/>
      <c r="GC91" s="55"/>
      <c r="GD91" s="55"/>
      <c r="GE91" s="55"/>
      <c r="GF91" s="55"/>
      <c r="GG91" s="55"/>
      <c r="GH91" s="55"/>
      <c r="GI91" s="55"/>
      <c r="GJ91" s="55"/>
      <c r="GK91" s="55"/>
      <c r="GL91" s="55"/>
      <c r="GM91" s="55"/>
      <c r="GN91" s="55"/>
      <c r="GO91" s="55"/>
      <c r="GP91" s="55"/>
      <c r="GQ91" s="55"/>
      <c r="GR91" s="55"/>
      <c r="GS91" s="55"/>
      <c r="GT91" s="55"/>
      <c r="GU91" s="55"/>
      <c r="GV91" s="55"/>
      <c r="GW91" s="55"/>
      <c r="GX91" s="55"/>
      <c r="GY91" s="55"/>
      <c r="GZ91" s="55"/>
      <c r="HA91" s="55"/>
      <c r="HB91" s="55"/>
      <c r="HC91" s="55"/>
      <c r="HD91" s="55"/>
      <c r="HE91" s="55"/>
      <c r="HF91" s="55"/>
      <c r="HG91" s="55"/>
      <c r="HH91" s="55"/>
      <c r="HI91" s="55"/>
      <c r="HJ91" s="55"/>
      <c r="HK91" s="55"/>
      <c r="HL91" s="55"/>
      <c r="HM91" s="55"/>
      <c r="HN91" s="55"/>
      <c r="HO91" s="55"/>
      <c r="HP91" s="55"/>
      <c r="HQ91" s="55"/>
      <c r="HR91" s="55"/>
      <c r="HS91" s="55"/>
      <c r="HT91" s="55"/>
      <c r="HU91" s="55"/>
      <c r="HV91" s="55"/>
      <c r="HW91" s="55"/>
      <c r="HX91" s="55"/>
      <c r="HY91" s="55"/>
      <c r="HZ91" s="55"/>
      <c r="IA91" s="55"/>
      <c r="IB91" s="55"/>
      <c r="IC91" s="55"/>
      <c r="ID91" s="55"/>
      <c r="IE91" s="55"/>
      <c r="IF91" s="55"/>
      <c r="IG91" s="55"/>
      <c r="IH91" s="55"/>
      <c r="II91" s="55"/>
      <c r="IJ91" s="55"/>
      <c r="IK91" s="55"/>
      <c r="IL91" s="55"/>
      <c r="IM91" s="55"/>
      <c r="IN91" s="55"/>
      <c r="IO91" s="55"/>
      <c r="IP91" s="55"/>
      <c r="IQ91" s="55"/>
      <c r="IR91" s="55"/>
      <c r="IS91" s="55"/>
      <c r="IT91" s="55"/>
      <c r="IU91" s="55"/>
      <c r="IV91" s="55"/>
      <c r="IW91" s="55"/>
      <c r="IX91" s="55"/>
      <c r="IY91" s="55"/>
      <c r="IZ91" s="55"/>
      <c r="JA91" s="55"/>
      <c r="JB91" s="55"/>
      <c r="JC91" s="55"/>
      <c r="JD91" s="55"/>
      <c r="JE91" s="55"/>
      <c r="JF91" s="55"/>
      <c r="JG91" s="55"/>
      <c r="JH91" s="55"/>
      <c r="JI91" s="55"/>
      <c r="JJ91" s="55"/>
      <c r="JK91" s="55"/>
      <c r="JL91" s="55"/>
      <c r="JM91" s="55"/>
      <c r="JN91" s="55"/>
      <c r="JO91" s="55"/>
      <c r="JP91" s="55"/>
      <c r="JQ91" s="55"/>
      <c r="JR91" s="55"/>
      <c r="JS91" s="55"/>
      <c r="JT91" s="55"/>
      <c r="JU91" s="55"/>
      <c r="JV91" s="55"/>
      <c r="JW91" s="55"/>
      <c r="JX91" s="55"/>
      <c r="JY91" s="55"/>
      <c r="JZ91" s="55"/>
      <c r="KA91" s="55"/>
      <c r="KB91" s="55"/>
      <c r="KC91" s="55"/>
      <c r="KD91" s="55"/>
      <c r="KE91" s="55"/>
      <c r="KF91" s="55"/>
      <c r="KG91" s="55"/>
      <c r="KH91" s="55"/>
      <c r="KI91" s="55"/>
      <c r="KJ91" s="55"/>
      <c r="KK91" s="55"/>
      <c r="KL91" s="55"/>
      <c r="KM91" s="55"/>
      <c r="KN91" s="55"/>
      <c r="KO91" s="55"/>
      <c r="KP91" s="55"/>
      <c r="KQ91" s="55"/>
      <c r="KR91" s="55"/>
      <c r="KS91" s="55"/>
      <c r="KT91" s="55"/>
      <c r="KU91" s="55"/>
      <c r="KV91" s="55"/>
      <c r="KW91" s="55"/>
      <c r="KX91" s="55"/>
      <c r="KY91" s="55"/>
      <c r="KZ91" s="55"/>
      <c r="LA91" s="55"/>
      <c r="LB91" s="55"/>
      <c r="LC91" s="55"/>
      <c r="LD91" s="55"/>
      <c r="LE91" s="55"/>
      <c r="LF91" s="55"/>
      <c r="LG91" s="55"/>
      <c r="LH91" s="55"/>
      <c r="LI91" s="55"/>
      <c r="LJ91" s="55"/>
      <c r="LK91" s="55"/>
      <c r="LL91" s="55"/>
    </row>
    <row r="92" spans="1:324" s="100" customFormat="1" ht="15" customHeight="1">
      <c r="A92" s="903" t="s">
        <v>1343</v>
      </c>
      <c r="B92" s="886" t="s">
        <v>1342</v>
      </c>
      <c r="C92" s="908" t="s">
        <v>691</v>
      </c>
      <c r="D92" s="909">
        <v>2.5</v>
      </c>
      <c r="E92" s="797"/>
      <c r="F92" s="1655">
        <f t="shared" si="1"/>
        <v>0</v>
      </c>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c r="ER92" s="55"/>
      <c r="ES92" s="55"/>
      <c r="ET92" s="55"/>
      <c r="EU92" s="55"/>
      <c r="EV92" s="55"/>
      <c r="EW92" s="55"/>
      <c r="EX92" s="55"/>
      <c r="EY92" s="55"/>
      <c r="EZ92" s="55"/>
      <c r="FA92" s="55"/>
      <c r="FB92" s="55"/>
      <c r="FC92" s="55"/>
      <c r="FD92" s="55"/>
      <c r="FE92" s="55"/>
      <c r="FF92" s="55"/>
      <c r="FG92" s="55"/>
      <c r="FH92" s="55"/>
      <c r="FI92" s="55"/>
      <c r="FJ92" s="55"/>
      <c r="FK92" s="55"/>
      <c r="FL92" s="55"/>
      <c r="FM92" s="55"/>
      <c r="FN92" s="55"/>
      <c r="FO92" s="55"/>
      <c r="FP92" s="55"/>
      <c r="FQ92" s="55"/>
      <c r="FR92" s="55"/>
      <c r="FS92" s="55"/>
      <c r="FT92" s="55"/>
      <c r="FU92" s="55"/>
      <c r="FV92" s="55"/>
      <c r="FW92" s="55"/>
      <c r="FX92" s="55"/>
      <c r="FY92" s="55"/>
      <c r="FZ92" s="55"/>
      <c r="GA92" s="55"/>
      <c r="GB92" s="55"/>
      <c r="GC92" s="55"/>
      <c r="GD92" s="55"/>
      <c r="GE92" s="55"/>
      <c r="GF92" s="55"/>
      <c r="GG92" s="55"/>
      <c r="GH92" s="55"/>
      <c r="GI92" s="55"/>
      <c r="GJ92" s="55"/>
      <c r="GK92" s="55"/>
      <c r="GL92" s="55"/>
      <c r="GM92" s="55"/>
      <c r="GN92" s="55"/>
      <c r="GO92" s="55"/>
      <c r="GP92" s="55"/>
      <c r="GQ92" s="55"/>
      <c r="GR92" s="55"/>
      <c r="GS92" s="55"/>
      <c r="GT92" s="55"/>
      <c r="GU92" s="55"/>
      <c r="GV92" s="55"/>
      <c r="GW92" s="55"/>
      <c r="GX92" s="55"/>
      <c r="GY92" s="55"/>
      <c r="GZ92" s="55"/>
      <c r="HA92" s="55"/>
      <c r="HB92" s="55"/>
      <c r="HC92" s="55"/>
      <c r="HD92" s="55"/>
      <c r="HE92" s="55"/>
      <c r="HF92" s="55"/>
      <c r="HG92" s="55"/>
      <c r="HH92" s="55"/>
      <c r="HI92" s="55"/>
      <c r="HJ92" s="55"/>
      <c r="HK92" s="55"/>
      <c r="HL92" s="55"/>
      <c r="HM92" s="55"/>
      <c r="HN92" s="55"/>
      <c r="HO92" s="55"/>
      <c r="HP92" s="55"/>
      <c r="HQ92" s="55"/>
      <c r="HR92" s="55"/>
      <c r="HS92" s="55"/>
      <c r="HT92" s="55"/>
      <c r="HU92" s="55"/>
      <c r="HV92" s="55"/>
      <c r="HW92" s="55"/>
      <c r="HX92" s="55"/>
      <c r="HY92" s="55"/>
      <c r="HZ92" s="55"/>
      <c r="IA92" s="55"/>
      <c r="IB92" s="55"/>
      <c r="IC92" s="55"/>
      <c r="ID92" s="55"/>
      <c r="IE92" s="55"/>
      <c r="IF92" s="55"/>
      <c r="IG92" s="55"/>
      <c r="IH92" s="55"/>
      <c r="II92" s="55"/>
      <c r="IJ92" s="55"/>
      <c r="IK92" s="55"/>
      <c r="IL92" s="55"/>
      <c r="IM92" s="55"/>
      <c r="IN92" s="55"/>
      <c r="IO92" s="55"/>
      <c r="IP92" s="55"/>
      <c r="IQ92" s="55"/>
      <c r="IR92" s="55"/>
      <c r="IS92" s="55"/>
      <c r="IT92" s="55"/>
      <c r="IU92" s="55"/>
      <c r="IV92" s="55"/>
      <c r="IW92" s="55"/>
      <c r="IX92" s="55"/>
      <c r="IY92" s="55"/>
      <c r="IZ92" s="55"/>
      <c r="JA92" s="55"/>
      <c r="JB92" s="55"/>
      <c r="JC92" s="55"/>
      <c r="JD92" s="55"/>
      <c r="JE92" s="55"/>
      <c r="JF92" s="55"/>
      <c r="JG92" s="55"/>
      <c r="JH92" s="55"/>
      <c r="JI92" s="55"/>
      <c r="JJ92" s="55"/>
      <c r="JK92" s="55"/>
      <c r="JL92" s="55"/>
      <c r="JM92" s="55"/>
      <c r="JN92" s="55"/>
      <c r="JO92" s="55"/>
      <c r="JP92" s="55"/>
      <c r="JQ92" s="55"/>
      <c r="JR92" s="55"/>
      <c r="JS92" s="55"/>
      <c r="JT92" s="55"/>
      <c r="JU92" s="55"/>
      <c r="JV92" s="55"/>
      <c r="JW92" s="55"/>
      <c r="JX92" s="55"/>
      <c r="JY92" s="55"/>
      <c r="JZ92" s="55"/>
      <c r="KA92" s="55"/>
      <c r="KB92" s="55"/>
      <c r="KC92" s="55"/>
      <c r="KD92" s="55"/>
      <c r="KE92" s="55"/>
      <c r="KF92" s="55"/>
      <c r="KG92" s="55"/>
      <c r="KH92" s="55"/>
      <c r="KI92" s="55"/>
      <c r="KJ92" s="55"/>
      <c r="KK92" s="55"/>
      <c r="KL92" s="55"/>
      <c r="KM92" s="55"/>
      <c r="KN92" s="55"/>
      <c r="KO92" s="55"/>
      <c r="KP92" s="55"/>
      <c r="KQ92" s="55"/>
      <c r="KR92" s="55"/>
      <c r="KS92" s="55"/>
      <c r="KT92" s="55"/>
      <c r="KU92" s="55"/>
      <c r="KV92" s="55"/>
      <c r="KW92" s="55"/>
      <c r="KX92" s="55"/>
      <c r="KY92" s="55"/>
      <c r="KZ92" s="55"/>
      <c r="LA92" s="55"/>
      <c r="LB92" s="55"/>
      <c r="LC92" s="55"/>
      <c r="LD92" s="55"/>
      <c r="LE92" s="55"/>
      <c r="LF92" s="55"/>
      <c r="LG92" s="55"/>
      <c r="LH92" s="55"/>
      <c r="LI92" s="55"/>
      <c r="LJ92" s="55"/>
      <c r="LK92" s="55"/>
      <c r="LL92" s="55"/>
    </row>
    <row r="93" spans="1:324" s="100" customFormat="1" ht="10.5" customHeight="1">
      <c r="A93" s="903"/>
      <c r="B93" s="886"/>
      <c r="C93" s="908"/>
      <c r="D93" s="909"/>
      <c r="E93" s="909"/>
      <c r="F93" s="1655">
        <f t="shared" si="1"/>
        <v>0</v>
      </c>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c r="ER93" s="55"/>
      <c r="ES93" s="55"/>
      <c r="ET93" s="55"/>
      <c r="EU93" s="55"/>
      <c r="EV93" s="55"/>
      <c r="EW93" s="55"/>
      <c r="EX93" s="55"/>
      <c r="EY93" s="55"/>
      <c r="EZ93" s="55"/>
      <c r="FA93" s="55"/>
      <c r="FB93" s="55"/>
      <c r="FC93" s="55"/>
      <c r="FD93" s="55"/>
      <c r="FE93" s="55"/>
      <c r="FF93" s="55"/>
      <c r="FG93" s="55"/>
      <c r="FH93" s="55"/>
      <c r="FI93" s="55"/>
      <c r="FJ93" s="55"/>
      <c r="FK93" s="55"/>
      <c r="FL93" s="55"/>
      <c r="FM93" s="55"/>
      <c r="FN93" s="55"/>
      <c r="FO93" s="55"/>
      <c r="FP93" s="55"/>
      <c r="FQ93" s="55"/>
      <c r="FR93" s="55"/>
      <c r="FS93" s="55"/>
      <c r="FT93" s="55"/>
      <c r="FU93" s="55"/>
      <c r="FV93" s="55"/>
      <c r="FW93" s="55"/>
      <c r="FX93" s="55"/>
      <c r="FY93" s="55"/>
      <c r="FZ93" s="55"/>
      <c r="GA93" s="55"/>
      <c r="GB93" s="55"/>
      <c r="GC93" s="55"/>
      <c r="GD93" s="55"/>
      <c r="GE93" s="55"/>
      <c r="GF93" s="55"/>
      <c r="GG93" s="55"/>
      <c r="GH93" s="55"/>
      <c r="GI93" s="55"/>
      <c r="GJ93" s="55"/>
      <c r="GK93" s="55"/>
      <c r="GL93" s="55"/>
      <c r="GM93" s="55"/>
      <c r="GN93" s="55"/>
      <c r="GO93" s="55"/>
      <c r="GP93" s="55"/>
      <c r="GQ93" s="55"/>
      <c r="GR93" s="55"/>
      <c r="GS93" s="55"/>
      <c r="GT93" s="55"/>
      <c r="GU93" s="55"/>
      <c r="GV93" s="55"/>
      <c r="GW93" s="55"/>
      <c r="GX93" s="55"/>
      <c r="GY93" s="55"/>
      <c r="GZ93" s="55"/>
      <c r="HA93" s="55"/>
      <c r="HB93" s="55"/>
      <c r="HC93" s="55"/>
      <c r="HD93" s="55"/>
      <c r="HE93" s="55"/>
      <c r="HF93" s="55"/>
      <c r="HG93" s="55"/>
      <c r="HH93" s="55"/>
      <c r="HI93" s="55"/>
      <c r="HJ93" s="55"/>
      <c r="HK93" s="55"/>
      <c r="HL93" s="55"/>
      <c r="HM93" s="55"/>
      <c r="HN93" s="55"/>
      <c r="HO93" s="55"/>
      <c r="HP93" s="55"/>
      <c r="HQ93" s="55"/>
      <c r="HR93" s="55"/>
      <c r="HS93" s="55"/>
      <c r="HT93" s="55"/>
      <c r="HU93" s="55"/>
      <c r="HV93" s="55"/>
      <c r="HW93" s="55"/>
      <c r="HX93" s="55"/>
      <c r="HY93" s="55"/>
      <c r="HZ93" s="55"/>
      <c r="IA93" s="55"/>
      <c r="IB93" s="55"/>
      <c r="IC93" s="55"/>
      <c r="ID93" s="55"/>
      <c r="IE93" s="55"/>
      <c r="IF93" s="55"/>
      <c r="IG93" s="55"/>
      <c r="IH93" s="55"/>
      <c r="II93" s="55"/>
      <c r="IJ93" s="55"/>
      <c r="IK93" s="55"/>
      <c r="IL93" s="55"/>
      <c r="IM93" s="55"/>
      <c r="IN93" s="55"/>
      <c r="IO93" s="55"/>
      <c r="IP93" s="55"/>
      <c r="IQ93" s="55"/>
      <c r="IR93" s="55"/>
      <c r="IS93" s="55"/>
      <c r="IT93" s="55"/>
      <c r="IU93" s="55"/>
      <c r="IV93" s="55"/>
      <c r="IW93" s="55"/>
      <c r="IX93" s="55"/>
      <c r="IY93" s="55"/>
      <c r="IZ93" s="55"/>
      <c r="JA93" s="55"/>
      <c r="JB93" s="55"/>
      <c r="JC93" s="55"/>
      <c r="JD93" s="55"/>
      <c r="JE93" s="55"/>
      <c r="JF93" s="55"/>
      <c r="JG93" s="55"/>
      <c r="JH93" s="55"/>
      <c r="JI93" s="55"/>
      <c r="JJ93" s="55"/>
      <c r="JK93" s="55"/>
      <c r="JL93" s="55"/>
      <c r="JM93" s="55"/>
      <c r="JN93" s="55"/>
      <c r="JO93" s="55"/>
      <c r="JP93" s="55"/>
      <c r="JQ93" s="55"/>
      <c r="JR93" s="55"/>
      <c r="JS93" s="55"/>
      <c r="JT93" s="55"/>
      <c r="JU93" s="55"/>
      <c r="JV93" s="55"/>
      <c r="JW93" s="55"/>
      <c r="JX93" s="55"/>
      <c r="JY93" s="55"/>
      <c r="JZ93" s="55"/>
      <c r="KA93" s="55"/>
      <c r="KB93" s="55"/>
      <c r="KC93" s="55"/>
      <c r="KD93" s="55"/>
      <c r="KE93" s="55"/>
      <c r="KF93" s="55"/>
      <c r="KG93" s="55"/>
      <c r="KH93" s="55"/>
      <c r="KI93" s="55"/>
      <c r="KJ93" s="55"/>
      <c r="KK93" s="55"/>
      <c r="KL93" s="55"/>
      <c r="KM93" s="55"/>
      <c r="KN93" s="55"/>
      <c r="KO93" s="55"/>
      <c r="KP93" s="55"/>
      <c r="KQ93" s="55"/>
      <c r="KR93" s="55"/>
      <c r="KS93" s="55"/>
      <c r="KT93" s="55"/>
      <c r="KU93" s="55"/>
      <c r="KV93" s="55"/>
      <c r="KW93" s="55"/>
      <c r="KX93" s="55"/>
      <c r="KY93" s="55"/>
      <c r="KZ93" s="55"/>
      <c r="LA93" s="55"/>
      <c r="LB93" s="55"/>
      <c r="LC93" s="55"/>
      <c r="LD93" s="55"/>
      <c r="LE93" s="55"/>
      <c r="LF93" s="55"/>
      <c r="LG93" s="55"/>
      <c r="LH93" s="55"/>
      <c r="LI93" s="55"/>
      <c r="LJ93" s="55"/>
      <c r="LK93" s="55"/>
      <c r="LL93" s="55"/>
    </row>
    <row r="94" spans="1:324" s="100" customFormat="1">
      <c r="A94" s="903"/>
      <c r="B94" s="912" t="s">
        <v>1341</v>
      </c>
      <c r="C94" s="908"/>
      <c r="D94" s="909"/>
      <c r="E94" s="909"/>
      <c r="F94" s="1655">
        <f t="shared" si="1"/>
        <v>0</v>
      </c>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c r="ER94" s="55"/>
      <c r="ES94" s="55"/>
      <c r="ET94" s="55"/>
      <c r="EU94" s="55"/>
      <c r="EV94" s="55"/>
      <c r="EW94" s="55"/>
      <c r="EX94" s="55"/>
      <c r="EY94" s="55"/>
      <c r="EZ94" s="55"/>
      <c r="FA94" s="55"/>
      <c r="FB94" s="55"/>
      <c r="FC94" s="55"/>
      <c r="FD94" s="55"/>
      <c r="FE94" s="55"/>
      <c r="FF94" s="55"/>
      <c r="FG94" s="55"/>
      <c r="FH94" s="55"/>
      <c r="FI94" s="55"/>
      <c r="FJ94" s="55"/>
      <c r="FK94" s="55"/>
      <c r="FL94" s="55"/>
      <c r="FM94" s="55"/>
      <c r="FN94" s="55"/>
      <c r="FO94" s="55"/>
      <c r="FP94" s="55"/>
      <c r="FQ94" s="55"/>
      <c r="FR94" s="55"/>
      <c r="FS94" s="55"/>
      <c r="FT94" s="55"/>
      <c r="FU94" s="55"/>
      <c r="FV94" s="55"/>
      <c r="FW94" s="55"/>
      <c r="FX94" s="55"/>
      <c r="FY94" s="55"/>
      <c r="FZ94" s="55"/>
      <c r="GA94" s="55"/>
      <c r="GB94" s="55"/>
      <c r="GC94" s="55"/>
      <c r="GD94" s="55"/>
      <c r="GE94" s="55"/>
      <c r="GF94" s="55"/>
      <c r="GG94" s="55"/>
      <c r="GH94" s="55"/>
      <c r="GI94" s="55"/>
      <c r="GJ94" s="55"/>
      <c r="GK94" s="55"/>
      <c r="GL94" s="55"/>
      <c r="GM94" s="55"/>
      <c r="GN94" s="55"/>
      <c r="GO94" s="55"/>
      <c r="GP94" s="55"/>
      <c r="GQ94" s="55"/>
      <c r="GR94" s="55"/>
      <c r="GS94" s="55"/>
      <c r="GT94" s="55"/>
      <c r="GU94" s="55"/>
      <c r="GV94" s="55"/>
      <c r="GW94" s="55"/>
      <c r="GX94" s="55"/>
      <c r="GY94" s="55"/>
      <c r="GZ94" s="55"/>
      <c r="HA94" s="55"/>
      <c r="HB94" s="55"/>
      <c r="HC94" s="55"/>
      <c r="HD94" s="55"/>
      <c r="HE94" s="55"/>
      <c r="HF94" s="55"/>
      <c r="HG94" s="55"/>
      <c r="HH94" s="55"/>
      <c r="HI94" s="55"/>
      <c r="HJ94" s="55"/>
      <c r="HK94" s="55"/>
      <c r="HL94" s="55"/>
      <c r="HM94" s="55"/>
      <c r="HN94" s="55"/>
      <c r="HO94" s="55"/>
      <c r="HP94" s="55"/>
      <c r="HQ94" s="55"/>
      <c r="HR94" s="55"/>
      <c r="HS94" s="55"/>
      <c r="HT94" s="55"/>
      <c r="HU94" s="55"/>
      <c r="HV94" s="55"/>
      <c r="HW94" s="55"/>
      <c r="HX94" s="55"/>
      <c r="HY94" s="55"/>
      <c r="HZ94" s="55"/>
      <c r="IA94" s="55"/>
      <c r="IB94" s="55"/>
      <c r="IC94" s="55"/>
      <c r="ID94" s="55"/>
      <c r="IE94" s="55"/>
      <c r="IF94" s="55"/>
      <c r="IG94" s="55"/>
      <c r="IH94" s="55"/>
      <c r="II94" s="55"/>
      <c r="IJ94" s="55"/>
      <c r="IK94" s="55"/>
      <c r="IL94" s="55"/>
      <c r="IM94" s="55"/>
      <c r="IN94" s="55"/>
      <c r="IO94" s="55"/>
      <c r="IP94" s="55"/>
      <c r="IQ94" s="55"/>
      <c r="IR94" s="55"/>
      <c r="IS94" s="55"/>
      <c r="IT94" s="55"/>
      <c r="IU94" s="55"/>
      <c r="IV94" s="55"/>
      <c r="IW94" s="55"/>
      <c r="IX94" s="55"/>
      <c r="IY94" s="55"/>
      <c r="IZ94" s="55"/>
      <c r="JA94" s="55"/>
      <c r="JB94" s="55"/>
      <c r="JC94" s="55"/>
      <c r="JD94" s="55"/>
      <c r="JE94" s="55"/>
      <c r="JF94" s="55"/>
      <c r="JG94" s="55"/>
      <c r="JH94" s="55"/>
      <c r="JI94" s="55"/>
      <c r="JJ94" s="55"/>
      <c r="JK94" s="55"/>
      <c r="JL94" s="55"/>
      <c r="JM94" s="55"/>
      <c r="JN94" s="55"/>
      <c r="JO94" s="55"/>
      <c r="JP94" s="55"/>
      <c r="JQ94" s="55"/>
      <c r="JR94" s="55"/>
      <c r="JS94" s="55"/>
      <c r="JT94" s="55"/>
      <c r="JU94" s="55"/>
      <c r="JV94" s="55"/>
      <c r="JW94" s="55"/>
      <c r="JX94" s="55"/>
      <c r="JY94" s="55"/>
      <c r="JZ94" s="55"/>
      <c r="KA94" s="55"/>
      <c r="KB94" s="55"/>
      <c r="KC94" s="55"/>
      <c r="KD94" s="55"/>
      <c r="KE94" s="55"/>
      <c r="KF94" s="55"/>
      <c r="KG94" s="55"/>
      <c r="KH94" s="55"/>
      <c r="KI94" s="55"/>
      <c r="KJ94" s="55"/>
      <c r="KK94" s="55"/>
      <c r="KL94" s="55"/>
      <c r="KM94" s="55"/>
      <c r="KN94" s="55"/>
      <c r="KO94" s="55"/>
      <c r="KP94" s="55"/>
      <c r="KQ94" s="55"/>
      <c r="KR94" s="55"/>
      <c r="KS94" s="55"/>
      <c r="KT94" s="55"/>
      <c r="KU94" s="55"/>
      <c r="KV94" s="55"/>
      <c r="KW94" s="55"/>
      <c r="KX94" s="55"/>
      <c r="KY94" s="55"/>
      <c r="KZ94" s="55"/>
      <c r="LA94" s="55"/>
      <c r="LB94" s="55"/>
      <c r="LC94" s="55"/>
      <c r="LD94" s="55"/>
      <c r="LE94" s="55"/>
      <c r="LF94" s="55"/>
      <c r="LG94" s="55"/>
      <c r="LH94" s="55"/>
      <c r="LI94" s="55"/>
      <c r="LJ94" s="55"/>
      <c r="LK94" s="55"/>
      <c r="LL94" s="55"/>
    </row>
    <row r="95" spans="1:324" s="100" customFormat="1" ht="10.5" customHeight="1">
      <c r="A95" s="903"/>
      <c r="B95" s="886"/>
      <c r="C95" s="908"/>
      <c r="D95" s="909"/>
      <c r="E95" s="909"/>
      <c r="F95" s="1655">
        <f t="shared" si="1"/>
        <v>0</v>
      </c>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c r="ER95" s="55"/>
      <c r="ES95" s="55"/>
      <c r="ET95" s="55"/>
      <c r="EU95" s="55"/>
      <c r="EV95" s="55"/>
      <c r="EW95" s="55"/>
      <c r="EX95" s="55"/>
      <c r="EY95" s="55"/>
      <c r="EZ95" s="55"/>
      <c r="FA95" s="55"/>
      <c r="FB95" s="55"/>
      <c r="FC95" s="55"/>
      <c r="FD95" s="55"/>
      <c r="FE95" s="55"/>
      <c r="FF95" s="55"/>
      <c r="FG95" s="55"/>
      <c r="FH95" s="55"/>
      <c r="FI95" s="55"/>
      <c r="FJ95" s="55"/>
      <c r="FK95" s="55"/>
      <c r="FL95" s="55"/>
      <c r="FM95" s="55"/>
      <c r="FN95" s="55"/>
      <c r="FO95" s="55"/>
      <c r="FP95" s="55"/>
      <c r="FQ95" s="55"/>
      <c r="FR95" s="55"/>
      <c r="FS95" s="55"/>
      <c r="FT95" s="55"/>
      <c r="FU95" s="55"/>
      <c r="FV95" s="55"/>
      <c r="FW95" s="55"/>
      <c r="FX95" s="55"/>
      <c r="FY95" s="55"/>
      <c r="FZ95" s="55"/>
      <c r="GA95" s="55"/>
      <c r="GB95" s="55"/>
      <c r="GC95" s="55"/>
      <c r="GD95" s="55"/>
      <c r="GE95" s="55"/>
      <c r="GF95" s="55"/>
      <c r="GG95" s="55"/>
      <c r="GH95" s="55"/>
      <c r="GI95" s="55"/>
      <c r="GJ95" s="55"/>
      <c r="GK95" s="55"/>
      <c r="GL95" s="55"/>
      <c r="GM95" s="55"/>
      <c r="GN95" s="55"/>
      <c r="GO95" s="55"/>
      <c r="GP95" s="55"/>
      <c r="GQ95" s="55"/>
      <c r="GR95" s="55"/>
      <c r="GS95" s="55"/>
      <c r="GT95" s="55"/>
      <c r="GU95" s="55"/>
      <c r="GV95" s="55"/>
      <c r="GW95" s="55"/>
      <c r="GX95" s="55"/>
      <c r="GY95" s="55"/>
      <c r="GZ95" s="55"/>
      <c r="HA95" s="55"/>
      <c r="HB95" s="55"/>
      <c r="HC95" s="55"/>
      <c r="HD95" s="55"/>
      <c r="HE95" s="55"/>
      <c r="HF95" s="55"/>
      <c r="HG95" s="55"/>
      <c r="HH95" s="55"/>
      <c r="HI95" s="55"/>
      <c r="HJ95" s="55"/>
      <c r="HK95" s="55"/>
      <c r="HL95" s="55"/>
      <c r="HM95" s="55"/>
      <c r="HN95" s="55"/>
      <c r="HO95" s="55"/>
      <c r="HP95" s="55"/>
      <c r="HQ95" s="55"/>
      <c r="HR95" s="55"/>
      <c r="HS95" s="55"/>
      <c r="HT95" s="55"/>
      <c r="HU95" s="55"/>
      <c r="HV95" s="55"/>
      <c r="HW95" s="55"/>
      <c r="HX95" s="55"/>
      <c r="HY95" s="55"/>
      <c r="HZ95" s="55"/>
      <c r="IA95" s="55"/>
      <c r="IB95" s="55"/>
      <c r="IC95" s="55"/>
      <c r="ID95" s="55"/>
      <c r="IE95" s="55"/>
      <c r="IF95" s="55"/>
      <c r="IG95" s="55"/>
      <c r="IH95" s="55"/>
      <c r="II95" s="55"/>
      <c r="IJ95" s="55"/>
      <c r="IK95" s="55"/>
      <c r="IL95" s="55"/>
      <c r="IM95" s="55"/>
      <c r="IN95" s="55"/>
      <c r="IO95" s="55"/>
      <c r="IP95" s="55"/>
      <c r="IQ95" s="55"/>
      <c r="IR95" s="55"/>
      <c r="IS95" s="55"/>
      <c r="IT95" s="55"/>
      <c r="IU95" s="55"/>
      <c r="IV95" s="55"/>
      <c r="IW95" s="55"/>
      <c r="IX95" s="55"/>
      <c r="IY95" s="55"/>
      <c r="IZ95" s="55"/>
      <c r="JA95" s="55"/>
      <c r="JB95" s="55"/>
      <c r="JC95" s="55"/>
      <c r="JD95" s="55"/>
      <c r="JE95" s="55"/>
      <c r="JF95" s="55"/>
      <c r="JG95" s="55"/>
      <c r="JH95" s="55"/>
      <c r="JI95" s="55"/>
      <c r="JJ95" s="55"/>
      <c r="JK95" s="55"/>
      <c r="JL95" s="55"/>
      <c r="JM95" s="55"/>
      <c r="JN95" s="55"/>
      <c r="JO95" s="55"/>
      <c r="JP95" s="55"/>
      <c r="JQ95" s="55"/>
      <c r="JR95" s="55"/>
      <c r="JS95" s="55"/>
      <c r="JT95" s="55"/>
      <c r="JU95" s="55"/>
      <c r="JV95" s="55"/>
      <c r="JW95" s="55"/>
      <c r="JX95" s="55"/>
      <c r="JY95" s="55"/>
      <c r="JZ95" s="55"/>
      <c r="KA95" s="55"/>
      <c r="KB95" s="55"/>
      <c r="KC95" s="55"/>
      <c r="KD95" s="55"/>
      <c r="KE95" s="55"/>
      <c r="KF95" s="55"/>
      <c r="KG95" s="55"/>
      <c r="KH95" s="55"/>
      <c r="KI95" s="55"/>
      <c r="KJ95" s="55"/>
      <c r="KK95" s="55"/>
      <c r="KL95" s="55"/>
      <c r="KM95" s="55"/>
      <c r="KN95" s="55"/>
      <c r="KO95" s="55"/>
      <c r="KP95" s="55"/>
      <c r="KQ95" s="55"/>
      <c r="KR95" s="55"/>
      <c r="KS95" s="55"/>
      <c r="KT95" s="55"/>
      <c r="KU95" s="55"/>
      <c r="KV95" s="55"/>
      <c r="KW95" s="55"/>
      <c r="KX95" s="55"/>
      <c r="KY95" s="55"/>
      <c r="KZ95" s="55"/>
      <c r="LA95" s="55"/>
      <c r="LB95" s="55"/>
      <c r="LC95" s="55"/>
      <c r="LD95" s="55"/>
      <c r="LE95" s="55"/>
      <c r="LF95" s="55"/>
      <c r="LG95" s="55"/>
      <c r="LH95" s="55"/>
      <c r="LI95" s="55"/>
      <c r="LJ95" s="55"/>
      <c r="LK95" s="55"/>
      <c r="LL95" s="55"/>
    </row>
    <row r="96" spans="1:324" s="100" customFormat="1" ht="12">
      <c r="A96" s="903" t="s">
        <v>1340</v>
      </c>
      <c r="B96" s="886" t="s">
        <v>1339</v>
      </c>
      <c r="C96" s="908" t="s">
        <v>691</v>
      </c>
      <c r="D96" s="909">
        <v>96</v>
      </c>
      <c r="E96" s="797"/>
      <c r="F96" s="1655">
        <f t="shared" si="1"/>
        <v>0</v>
      </c>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c r="EW96" s="55"/>
      <c r="EX96" s="55"/>
      <c r="EY96" s="55"/>
      <c r="EZ96" s="55"/>
      <c r="FA96" s="55"/>
      <c r="FB96" s="55"/>
      <c r="FC96" s="55"/>
      <c r="FD96" s="55"/>
      <c r="FE96" s="55"/>
      <c r="FF96" s="55"/>
      <c r="FG96" s="55"/>
      <c r="FH96" s="55"/>
      <c r="FI96" s="55"/>
      <c r="FJ96" s="55"/>
      <c r="FK96" s="55"/>
      <c r="FL96" s="55"/>
      <c r="FM96" s="55"/>
      <c r="FN96" s="55"/>
      <c r="FO96" s="55"/>
      <c r="FP96" s="55"/>
      <c r="FQ96" s="55"/>
      <c r="FR96" s="55"/>
      <c r="FS96" s="55"/>
      <c r="FT96" s="55"/>
      <c r="FU96" s="55"/>
      <c r="FV96" s="55"/>
      <c r="FW96" s="55"/>
      <c r="FX96" s="55"/>
      <c r="FY96" s="55"/>
      <c r="FZ96" s="55"/>
      <c r="GA96" s="55"/>
      <c r="GB96" s="55"/>
      <c r="GC96" s="55"/>
      <c r="GD96" s="55"/>
      <c r="GE96" s="55"/>
      <c r="GF96" s="55"/>
      <c r="GG96" s="55"/>
      <c r="GH96" s="55"/>
      <c r="GI96" s="55"/>
      <c r="GJ96" s="55"/>
      <c r="GK96" s="55"/>
      <c r="GL96" s="55"/>
      <c r="GM96" s="55"/>
      <c r="GN96" s="55"/>
      <c r="GO96" s="55"/>
      <c r="GP96" s="55"/>
      <c r="GQ96" s="55"/>
      <c r="GR96" s="55"/>
      <c r="GS96" s="55"/>
      <c r="GT96" s="55"/>
      <c r="GU96" s="55"/>
      <c r="GV96" s="55"/>
      <c r="GW96" s="55"/>
      <c r="GX96" s="55"/>
      <c r="GY96" s="55"/>
      <c r="GZ96" s="55"/>
      <c r="HA96" s="55"/>
      <c r="HB96" s="55"/>
      <c r="HC96" s="55"/>
      <c r="HD96" s="55"/>
      <c r="HE96" s="55"/>
      <c r="HF96" s="55"/>
      <c r="HG96" s="55"/>
      <c r="HH96" s="55"/>
      <c r="HI96" s="55"/>
      <c r="HJ96" s="55"/>
      <c r="HK96" s="55"/>
      <c r="HL96" s="55"/>
      <c r="HM96" s="55"/>
      <c r="HN96" s="55"/>
      <c r="HO96" s="55"/>
      <c r="HP96" s="55"/>
      <c r="HQ96" s="55"/>
      <c r="HR96" s="55"/>
      <c r="HS96" s="55"/>
      <c r="HT96" s="55"/>
      <c r="HU96" s="55"/>
      <c r="HV96" s="55"/>
      <c r="HW96" s="55"/>
      <c r="HX96" s="55"/>
      <c r="HY96" s="55"/>
      <c r="HZ96" s="55"/>
      <c r="IA96" s="55"/>
      <c r="IB96" s="55"/>
      <c r="IC96" s="55"/>
      <c r="ID96" s="55"/>
      <c r="IE96" s="55"/>
      <c r="IF96" s="55"/>
      <c r="IG96" s="55"/>
      <c r="IH96" s="55"/>
      <c r="II96" s="55"/>
      <c r="IJ96" s="55"/>
      <c r="IK96" s="55"/>
      <c r="IL96" s="55"/>
      <c r="IM96" s="55"/>
      <c r="IN96" s="55"/>
      <c r="IO96" s="55"/>
      <c r="IP96" s="55"/>
      <c r="IQ96" s="55"/>
      <c r="IR96" s="55"/>
      <c r="IS96" s="55"/>
      <c r="IT96" s="55"/>
      <c r="IU96" s="55"/>
      <c r="IV96" s="55"/>
      <c r="IW96" s="55"/>
      <c r="IX96" s="55"/>
      <c r="IY96" s="55"/>
      <c r="IZ96" s="55"/>
      <c r="JA96" s="55"/>
      <c r="JB96" s="55"/>
      <c r="JC96" s="55"/>
      <c r="JD96" s="55"/>
      <c r="JE96" s="55"/>
      <c r="JF96" s="55"/>
      <c r="JG96" s="55"/>
      <c r="JH96" s="55"/>
      <c r="JI96" s="55"/>
      <c r="JJ96" s="55"/>
      <c r="JK96" s="55"/>
      <c r="JL96" s="55"/>
      <c r="JM96" s="55"/>
      <c r="JN96" s="55"/>
      <c r="JO96" s="55"/>
      <c r="JP96" s="55"/>
      <c r="JQ96" s="55"/>
      <c r="JR96" s="55"/>
      <c r="JS96" s="55"/>
      <c r="JT96" s="55"/>
      <c r="JU96" s="55"/>
      <c r="JV96" s="55"/>
      <c r="JW96" s="55"/>
      <c r="JX96" s="55"/>
      <c r="JY96" s="55"/>
      <c r="JZ96" s="55"/>
      <c r="KA96" s="55"/>
      <c r="KB96" s="55"/>
      <c r="KC96" s="55"/>
      <c r="KD96" s="55"/>
      <c r="KE96" s="55"/>
      <c r="KF96" s="55"/>
      <c r="KG96" s="55"/>
      <c r="KH96" s="55"/>
      <c r="KI96" s="55"/>
      <c r="KJ96" s="55"/>
      <c r="KK96" s="55"/>
      <c r="KL96" s="55"/>
      <c r="KM96" s="55"/>
      <c r="KN96" s="55"/>
      <c r="KO96" s="55"/>
      <c r="KP96" s="55"/>
      <c r="KQ96" s="55"/>
      <c r="KR96" s="55"/>
      <c r="KS96" s="55"/>
      <c r="KT96" s="55"/>
      <c r="KU96" s="55"/>
      <c r="KV96" s="55"/>
      <c r="KW96" s="55"/>
      <c r="KX96" s="55"/>
      <c r="KY96" s="55"/>
      <c r="KZ96" s="55"/>
      <c r="LA96" s="55"/>
      <c r="LB96" s="55"/>
      <c r="LC96" s="55"/>
      <c r="LD96" s="55"/>
      <c r="LE96" s="55"/>
      <c r="LF96" s="55"/>
      <c r="LG96" s="55"/>
      <c r="LH96" s="55"/>
      <c r="LI96" s="55"/>
      <c r="LJ96" s="55"/>
      <c r="LK96" s="55"/>
      <c r="LL96" s="55"/>
    </row>
    <row r="97" spans="1:324" s="100" customFormat="1" ht="10.5" customHeight="1">
      <c r="A97" s="903"/>
      <c r="B97" s="886"/>
      <c r="C97" s="908"/>
      <c r="D97" s="909"/>
      <c r="E97" s="909"/>
      <c r="F97" s="1655">
        <f t="shared" si="1"/>
        <v>0</v>
      </c>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55"/>
      <c r="FD97" s="55"/>
      <c r="FE97" s="55"/>
      <c r="FF97" s="55"/>
      <c r="FG97" s="55"/>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55"/>
      <c r="GX97" s="55"/>
      <c r="GY97" s="55"/>
      <c r="GZ97" s="55"/>
      <c r="HA97" s="55"/>
      <c r="HB97" s="55"/>
      <c r="HC97" s="55"/>
      <c r="HD97" s="55"/>
      <c r="HE97" s="55"/>
      <c r="HF97" s="55"/>
      <c r="HG97" s="55"/>
      <c r="HH97" s="55"/>
      <c r="HI97" s="55"/>
      <c r="HJ97" s="55"/>
      <c r="HK97" s="55"/>
      <c r="HL97" s="55"/>
      <c r="HM97" s="55"/>
      <c r="HN97" s="55"/>
      <c r="HO97" s="55"/>
      <c r="HP97" s="55"/>
      <c r="HQ97" s="55"/>
      <c r="HR97" s="55"/>
      <c r="HS97" s="55"/>
      <c r="HT97" s="55"/>
      <c r="HU97" s="55"/>
      <c r="HV97" s="55"/>
      <c r="HW97" s="55"/>
      <c r="HX97" s="55"/>
      <c r="HY97" s="55"/>
      <c r="HZ97" s="55"/>
      <c r="IA97" s="55"/>
      <c r="IB97" s="55"/>
      <c r="IC97" s="55"/>
      <c r="ID97" s="55"/>
      <c r="IE97" s="55"/>
      <c r="IF97" s="55"/>
      <c r="IG97" s="55"/>
      <c r="IH97" s="55"/>
      <c r="II97" s="55"/>
      <c r="IJ97" s="55"/>
      <c r="IK97" s="55"/>
      <c r="IL97" s="55"/>
      <c r="IM97" s="55"/>
      <c r="IN97" s="55"/>
      <c r="IO97" s="55"/>
      <c r="IP97" s="55"/>
      <c r="IQ97" s="55"/>
      <c r="IR97" s="55"/>
      <c r="IS97" s="55"/>
      <c r="IT97" s="55"/>
      <c r="IU97" s="55"/>
      <c r="IV97" s="55"/>
      <c r="IW97" s="55"/>
      <c r="IX97" s="55"/>
      <c r="IY97" s="55"/>
      <c r="IZ97" s="55"/>
      <c r="JA97" s="55"/>
      <c r="JB97" s="55"/>
      <c r="JC97" s="55"/>
      <c r="JD97" s="55"/>
      <c r="JE97" s="55"/>
      <c r="JF97" s="55"/>
      <c r="JG97" s="55"/>
      <c r="JH97" s="55"/>
      <c r="JI97" s="55"/>
      <c r="JJ97" s="55"/>
      <c r="JK97" s="55"/>
      <c r="JL97" s="55"/>
      <c r="JM97" s="55"/>
      <c r="JN97" s="55"/>
      <c r="JO97" s="55"/>
      <c r="JP97" s="55"/>
      <c r="JQ97" s="55"/>
      <c r="JR97" s="55"/>
      <c r="JS97" s="55"/>
      <c r="JT97" s="55"/>
      <c r="JU97" s="55"/>
      <c r="JV97" s="55"/>
      <c r="JW97" s="55"/>
      <c r="JX97" s="55"/>
      <c r="JY97" s="55"/>
      <c r="JZ97" s="55"/>
      <c r="KA97" s="55"/>
      <c r="KB97" s="55"/>
      <c r="KC97" s="55"/>
      <c r="KD97" s="55"/>
      <c r="KE97" s="55"/>
      <c r="KF97" s="55"/>
      <c r="KG97" s="55"/>
      <c r="KH97" s="55"/>
      <c r="KI97" s="55"/>
      <c r="KJ97" s="55"/>
      <c r="KK97" s="55"/>
      <c r="KL97" s="55"/>
      <c r="KM97" s="55"/>
      <c r="KN97" s="55"/>
      <c r="KO97" s="55"/>
      <c r="KP97" s="55"/>
      <c r="KQ97" s="55"/>
      <c r="KR97" s="55"/>
      <c r="KS97" s="55"/>
      <c r="KT97" s="55"/>
      <c r="KU97" s="55"/>
      <c r="KV97" s="55"/>
      <c r="KW97" s="55"/>
      <c r="KX97" s="55"/>
      <c r="KY97" s="55"/>
      <c r="KZ97" s="55"/>
      <c r="LA97" s="55"/>
      <c r="LB97" s="55"/>
      <c r="LC97" s="55"/>
      <c r="LD97" s="55"/>
      <c r="LE97" s="55"/>
      <c r="LF97" s="55"/>
      <c r="LG97" s="55"/>
      <c r="LH97" s="55"/>
      <c r="LI97" s="55"/>
      <c r="LJ97" s="55"/>
      <c r="LK97" s="55"/>
      <c r="LL97" s="55"/>
    </row>
    <row r="98" spans="1:324" s="100" customFormat="1" ht="15.75" customHeight="1">
      <c r="A98" s="903" t="s">
        <v>1338</v>
      </c>
      <c r="B98" s="886" t="s">
        <v>1337</v>
      </c>
      <c r="C98" s="908" t="s">
        <v>679</v>
      </c>
      <c r="D98" s="909">
        <v>288</v>
      </c>
      <c r="E98" s="797"/>
      <c r="F98" s="1655">
        <f t="shared" si="1"/>
        <v>0</v>
      </c>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c r="EW98" s="55"/>
      <c r="EX98" s="55"/>
      <c r="EY98" s="55"/>
      <c r="EZ98" s="55"/>
      <c r="FA98" s="55"/>
      <c r="FB98" s="55"/>
      <c r="FC98" s="55"/>
      <c r="FD98" s="55"/>
      <c r="FE98" s="55"/>
      <c r="FF98" s="55"/>
      <c r="FG98" s="55"/>
      <c r="FH98" s="55"/>
      <c r="FI98" s="55"/>
      <c r="FJ98" s="55"/>
      <c r="FK98" s="55"/>
      <c r="FL98" s="55"/>
      <c r="FM98" s="55"/>
      <c r="FN98" s="55"/>
      <c r="FO98" s="55"/>
      <c r="FP98" s="55"/>
      <c r="FQ98" s="55"/>
      <c r="FR98" s="55"/>
      <c r="FS98" s="55"/>
      <c r="FT98" s="55"/>
      <c r="FU98" s="55"/>
      <c r="FV98" s="55"/>
      <c r="FW98" s="55"/>
      <c r="FX98" s="55"/>
      <c r="FY98" s="55"/>
      <c r="FZ98" s="55"/>
      <c r="GA98" s="55"/>
      <c r="GB98" s="55"/>
      <c r="GC98" s="55"/>
      <c r="GD98" s="55"/>
      <c r="GE98" s="55"/>
      <c r="GF98" s="55"/>
      <c r="GG98" s="55"/>
      <c r="GH98" s="55"/>
      <c r="GI98" s="55"/>
      <c r="GJ98" s="55"/>
      <c r="GK98" s="55"/>
      <c r="GL98" s="55"/>
      <c r="GM98" s="55"/>
      <c r="GN98" s="55"/>
      <c r="GO98" s="55"/>
      <c r="GP98" s="55"/>
      <c r="GQ98" s="55"/>
      <c r="GR98" s="55"/>
      <c r="GS98" s="55"/>
      <c r="GT98" s="55"/>
      <c r="GU98" s="55"/>
      <c r="GV98" s="55"/>
      <c r="GW98" s="55"/>
      <c r="GX98" s="55"/>
      <c r="GY98" s="55"/>
      <c r="GZ98" s="55"/>
      <c r="HA98" s="55"/>
      <c r="HB98" s="55"/>
      <c r="HC98" s="55"/>
      <c r="HD98" s="55"/>
      <c r="HE98" s="55"/>
      <c r="HF98" s="55"/>
      <c r="HG98" s="55"/>
      <c r="HH98" s="55"/>
      <c r="HI98" s="55"/>
      <c r="HJ98" s="55"/>
      <c r="HK98" s="55"/>
      <c r="HL98" s="55"/>
      <c r="HM98" s="55"/>
      <c r="HN98" s="55"/>
      <c r="HO98" s="55"/>
      <c r="HP98" s="55"/>
      <c r="HQ98" s="55"/>
      <c r="HR98" s="55"/>
      <c r="HS98" s="55"/>
      <c r="HT98" s="55"/>
      <c r="HU98" s="55"/>
      <c r="HV98" s="55"/>
      <c r="HW98" s="55"/>
      <c r="HX98" s="55"/>
      <c r="HY98" s="55"/>
      <c r="HZ98" s="55"/>
      <c r="IA98" s="55"/>
      <c r="IB98" s="55"/>
      <c r="IC98" s="55"/>
      <c r="ID98" s="55"/>
      <c r="IE98" s="55"/>
      <c r="IF98" s="55"/>
      <c r="IG98" s="55"/>
      <c r="IH98" s="55"/>
      <c r="II98" s="55"/>
      <c r="IJ98" s="55"/>
      <c r="IK98" s="55"/>
      <c r="IL98" s="55"/>
      <c r="IM98" s="55"/>
      <c r="IN98" s="55"/>
      <c r="IO98" s="55"/>
      <c r="IP98" s="55"/>
      <c r="IQ98" s="55"/>
      <c r="IR98" s="55"/>
      <c r="IS98" s="55"/>
      <c r="IT98" s="55"/>
      <c r="IU98" s="55"/>
      <c r="IV98" s="55"/>
      <c r="IW98" s="55"/>
      <c r="IX98" s="55"/>
      <c r="IY98" s="55"/>
      <c r="IZ98" s="55"/>
      <c r="JA98" s="55"/>
      <c r="JB98" s="55"/>
      <c r="JC98" s="55"/>
      <c r="JD98" s="55"/>
      <c r="JE98" s="55"/>
      <c r="JF98" s="55"/>
      <c r="JG98" s="55"/>
      <c r="JH98" s="55"/>
      <c r="JI98" s="55"/>
      <c r="JJ98" s="55"/>
      <c r="JK98" s="55"/>
      <c r="JL98" s="55"/>
      <c r="JM98" s="55"/>
      <c r="JN98" s="55"/>
      <c r="JO98" s="55"/>
      <c r="JP98" s="55"/>
      <c r="JQ98" s="55"/>
      <c r="JR98" s="55"/>
      <c r="JS98" s="55"/>
      <c r="JT98" s="55"/>
      <c r="JU98" s="55"/>
      <c r="JV98" s="55"/>
      <c r="JW98" s="55"/>
      <c r="JX98" s="55"/>
      <c r="JY98" s="55"/>
      <c r="JZ98" s="55"/>
      <c r="KA98" s="55"/>
      <c r="KB98" s="55"/>
      <c r="KC98" s="55"/>
      <c r="KD98" s="55"/>
      <c r="KE98" s="55"/>
      <c r="KF98" s="55"/>
      <c r="KG98" s="55"/>
      <c r="KH98" s="55"/>
      <c r="KI98" s="55"/>
      <c r="KJ98" s="55"/>
      <c r="KK98" s="55"/>
      <c r="KL98" s="55"/>
      <c r="KM98" s="55"/>
      <c r="KN98" s="55"/>
      <c r="KO98" s="55"/>
      <c r="KP98" s="55"/>
      <c r="KQ98" s="55"/>
      <c r="KR98" s="55"/>
      <c r="KS98" s="55"/>
      <c r="KT98" s="55"/>
      <c r="KU98" s="55"/>
      <c r="KV98" s="55"/>
      <c r="KW98" s="55"/>
      <c r="KX98" s="55"/>
      <c r="KY98" s="55"/>
      <c r="KZ98" s="55"/>
      <c r="LA98" s="55"/>
      <c r="LB98" s="55"/>
      <c r="LC98" s="55"/>
      <c r="LD98" s="55"/>
      <c r="LE98" s="55"/>
      <c r="LF98" s="55"/>
      <c r="LG98" s="55"/>
      <c r="LH98" s="55"/>
      <c r="LI98" s="55"/>
      <c r="LJ98" s="55"/>
      <c r="LK98" s="55"/>
      <c r="LL98" s="55"/>
    </row>
    <row r="99" spans="1:324" s="100" customFormat="1" ht="10.5" customHeight="1">
      <c r="A99" s="903"/>
      <c r="B99" s="886"/>
      <c r="C99" s="908"/>
      <c r="D99" s="909"/>
      <c r="E99" s="909"/>
      <c r="F99" s="1655">
        <f t="shared" si="1"/>
        <v>0</v>
      </c>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c r="ER99" s="55"/>
      <c r="ES99" s="55"/>
      <c r="ET99" s="55"/>
      <c r="EU99" s="55"/>
      <c r="EV99" s="55"/>
      <c r="EW99" s="55"/>
      <c r="EX99" s="55"/>
      <c r="EY99" s="55"/>
      <c r="EZ99" s="55"/>
      <c r="FA99" s="55"/>
      <c r="FB99" s="55"/>
      <c r="FC99" s="55"/>
      <c r="FD99" s="55"/>
      <c r="FE99" s="55"/>
      <c r="FF99" s="55"/>
      <c r="FG99" s="55"/>
      <c r="FH99" s="55"/>
      <c r="FI99" s="55"/>
      <c r="FJ99" s="55"/>
      <c r="FK99" s="55"/>
      <c r="FL99" s="55"/>
      <c r="FM99" s="55"/>
      <c r="FN99" s="55"/>
      <c r="FO99" s="55"/>
      <c r="FP99" s="55"/>
      <c r="FQ99" s="55"/>
      <c r="FR99" s="55"/>
      <c r="FS99" s="55"/>
      <c r="FT99" s="55"/>
      <c r="FU99" s="55"/>
      <c r="FV99" s="55"/>
      <c r="FW99" s="55"/>
      <c r="FX99" s="55"/>
      <c r="FY99" s="55"/>
      <c r="FZ99" s="55"/>
      <c r="GA99" s="55"/>
      <c r="GB99" s="55"/>
      <c r="GC99" s="55"/>
      <c r="GD99" s="55"/>
      <c r="GE99" s="55"/>
      <c r="GF99" s="55"/>
      <c r="GG99" s="55"/>
      <c r="GH99" s="55"/>
      <c r="GI99" s="55"/>
      <c r="GJ99" s="55"/>
      <c r="GK99" s="55"/>
      <c r="GL99" s="55"/>
      <c r="GM99" s="55"/>
      <c r="GN99" s="55"/>
      <c r="GO99" s="55"/>
      <c r="GP99" s="55"/>
      <c r="GQ99" s="55"/>
      <c r="GR99" s="55"/>
      <c r="GS99" s="55"/>
      <c r="GT99" s="55"/>
      <c r="GU99" s="55"/>
      <c r="GV99" s="55"/>
      <c r="GW99" s="55"/>
      <c r="GX99" s="55"/>
      <c r="GY99" s="55"/>
      <c r="GZ99" s="55"/>
      <c r="HA99" s="55"/>
      <c r="HB99" s="55"/>
      <c r="HC99" s="55"/>
      <c r="HD99" s="55"/>
      <c r="HE99" s="55"/>
      <c r="HF99" s="55"/>
      <c r="HG99" s="55"/>
      <c r="HH99" s="55"/>
      <c r="HI99" s="55"/>
      <c r="HJ99" s="55"/>
      <c r="HK99" s="55"/>
      <c r="HL99" s="55"/>
      <c r="HM99" s="55"/>
      <c r="HN99" s="55"/>
      <c r="HO99" s="55"/>
      <c r="HP99" s="55"/>
      <c r="HQ99" s="55"/>
      <c r="HR99" s="55"/>
      <c r="HS99" s="55"/>
      <c r="HT99" s="55"/>
      <c r="HU99" s="55"/>
      <c r="HV99" s="55"/>
      <c r="HW99" s="55"/>
      <c r="HX99" s="55"/>
      <c r="HY99" s="55"/>
      <c r="HZ99" s="55"/>
      <c r="IA99" s="55"/>
      <c r="IB99" s="55"/>
      <c r="IC99" s="55"/>
      <c r="ID99" s="55"/>
      <c r="IE99" s="55"/>
      <c r="IF99" s="55"/>
      <c r="IG99" s="55"/>
      <c r="IH99" s="55"/>
      <c r="II99" s="55"/>
      <c r="IJ99" s="55"/>
      <c r="IK99" s="55"/>
      <c r="IL99" s="55"/>
      <c r="IM99" s="55"/>
      <c r="IN99" s="55"/>
      <c r="IO99" s="55"/>
      <c r="IP99" s="55"/>
      <c r="IQ99" s="55"/>
      <c r="IR99" s="55"/>
      <c r="IS99" s="55"/>
      <c r="IT99" s="55"/>
      <c r="IU99" s="55"/>
      <c r="IV99" s="55"/>
      <c r="IW99" s="55"/>
      <c r="IX99" s="55"/>
      <c r="IY99" s="55"/>
      <c r="IZ99" s="55"/>
      <c r="JA99" s="55"/>
      <c r="JB99" s="55"/>
      <c r="JC99" s="55"/>
      <c r="JD99" s="55"/>
      <c r="JE99" s="55"/>
      <c r="JF99" s="55"/>
      <c r="JG99" s="55"/>
      <c r="JH99" s="55"/>
      <c r="JI99" s="55"/>
      <c r="JJ99" s="55"/>
      <c r="JK99" s="55"/>
      <c r="JL99" s="55"/>
      <c r="JM99" s="55"/>
      <c r="JN99" s="55"/>
      <c r="JO99" s="55"/>
      <c r="JP99" s="55"/>
      <c r="JQ99" s="55"/>
      <c r="JR99" s="55"/>
      <c r="JS99" s="55"/>
      <c r="JT99" s="55"/>
      <c r="JU99" s="55"/>
      <c r="JV99" s="55"/>
      <c r="JW99" s="55"/>
      <c r="JX99" s="55"/>
      <c r="JY99" s="55"/>
      <c r="JZ99" s="55"/>
      <c r="KA99" s="55"/>
      <c r="KB99" s="55"/>
      <c r="KC99" s="55"/>
      <c r="KD99" s="55"/>
      <c r="KE99" s="55"/>
      <c r="KF99" s="55"/>
      <c r="KG99" s="55"/>
      <c r="KH99" s="55"/>
      <c r="KI99" s="55"/>
      <c r="KJ99" s="55"/>
      <c r="KK99" s="55"/>
      <c r="KL99" s="55"/>
      <c r="KM99" s="55"/>
      <c r="KN99" s="55"/>
      <c r="KO99" s="55"/>
      <c r="KP99" s="55"/>
      <c r="KQ99" s="55"/>
      <c r="KR99" s="55"/>
      <c r="KS99" s="55"/>
      <c r="KT99" s="55"/>
      <c r="KU99" s="55"/>
      <c r="KV99" s="55"/>
      <c r="KW99" s="55"/>
      <c r="KX99" s="55"/>
      <c r="KY99" s="55"/>
      <c r="KZ99" s="55"/>
      <c r="LA99" s="55"/>
      <c r="LB99" s="55"/>
      <c r="LC99" s="55"/>
      <c r="LD99" s="55"/>
      <c r="LE99" s="55"/>
      <c r="LF99" s="55"/>
      <c r="LG99" s="55"/>
      <c r="LH99" s="55"/>
      <c r="LI99" s="55"/>
      <c r="LJ99" s="55"/>
      <c r="LK99" s="55"/>
      <c r="LL99" s="55"/>
    </row>
    <row r="100" spans="1:324" s="100" customFormat="1" ht="17.149999999999999" customHeight="1">
      <c r="A100" s="901" t="s">
        <v>824</v>
      </c>
      <c r="B100" s="927" t="s">
        <v>1144</v>
      </c>
      <c r="C100" s="908"/>
      <c r="D100" s="909"/>
      <c r="E100" s="909"/>
      <c r="F100" s="1655">
        <f t="shared" si="1"/>
        <v>0</v>
      </c>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c r="EO100" s="55"/>
      <c r="EP100" s="55"/>
      <c r="EQ100" s="55"/>
      <c r="ER100" s="55"/>
      <c r="ES100" s="55"/>
      <c r="ET100" s="55"/>
      <c r="EU100" s="55"/>
      <c r="EV100" s="55"/>
      <c r="EW100" s="55"/>
      <c r="EX100" s="55"/>
      <c r="EY100" s="55"/>
      <c r="EZ100" s="55"/>
      <c r="FA100" s="55"/>
      <c r="FB100" s="55"/>
      <c r="FC100" s="55"/>
      <c r="FD100" s="55"/>
      <c r="FE100" s="55"/>
      <c r="FF100" s="55"/>
      <c r="FG100" s="55"/>
      <c r="FH100" s="55"/>
      <c r="FI100" s="55"/>
      <c r="FJ100" s="55"/>
      <c r="FK100" s="55"/>
      <c r="FL100" s="55"/>
      <c r="FM100" s="55"/>
      <c r="FN100" s="55"/>
      <c r="FO100" s="55"/>
      <c r="FP100" s="55"/>
      <c r="FQ100" s="55"/>
      <c r="FR100" s="55"/>
      <c r="FS100" s="55"/>
      <c r="FT100" s="55"/>
      <c r="FU100" s="55"/>
      <c r="FV100" s="55"/>
      <c r="FW100" s="55"/>
      <c r="FX100" s="55"/>
      <c r="FY100" s="55"/>
      <c r="FZ100" s="55"/>
      <c r="GA100" s="55"/>
      <c r="GB100" s="55"/>
      <c r="GC100" s="55"/>
      <c r="GD100" s="55"/>
      <c r="GE100" s="55"/>
      <c r="GF100" s="55"/>
      <c r="GG100" s="55"/>
      <c r="GH100" s="55"/>
      <c r="GI100" s="55"/>
      <c r="GJ100" s="55"/>
      <c r="GK100" s="55"/>
      <c r="GL100" s="55"/>
      <c r="GM100" s="55"/>
      <c r="GN100" s="55"/>
      <c r="GO100" s="55"/>
      <c r="GP100" s="55"/>
      <c r="GQ100" s="55"/>
      <c r="GR100" s="55"/>
      <c r="GS100" s="55"/>
      <c r="GT100" s="55"/>
      <c r="GU100" s="55"/>
      <c r="GV100" s="55"/>
      <c r="GW100" s="55"/>
      <c r="GX100" s="55"/>
      <c r="GY100" s="55"/>
      <c r="GZ100" s="55"/>
      <c r="HA100" s="55"/>
      <c r="HB100" s="55"/>
      <c r="HC100" s="55"/>
      <c r="HD100" s="55"/>
      <c r="HE100" s="55"/>
      <c r="HF100" s="55"/>
      <c r="HG100" s="55"/>
      <c r="HH100" s="55"/>
      <c r="HI100" s="55"/>
      <c r="HJ100" s="55"/>
      <c r="HK100" s="55"/>
      <c r="HL100" s="55"/>
      <c r="HM100" s="55"/>
      <c r="HN100" s="55"/>
      <c r="HO100" s="55"/>
      <c r="HP100" s="55"/>
      <c r="HQ100" s="55"/>
      <c r="HR100" s="55"/>
      <c r="HS100" s="55"/>
      <c r="HT100" s="55"/>
      <c r="HU100" s="55"/>
      <c r="HV100" s="55"/>
      <c r="HW100" s="55"/>
      <c r="HX100" s="55"/>
      <c r="HY100" s="55"/>
      <c r="HZ100" s="55"/>
      <c r="IA100" s="55"/>
      <c r="IB100" s="55"/>
      <c r="IC100" s="55"/>
      <c r="ID100" s="55"/>
      <c r="IE100" s="55"/>
      <c r="IF100" s="55"/>
      <c r="IG100" s="55"/>
      <c r="IH100" s="55"/>
      <c r="II100" s="55"/>
      <c r="IJ100" s="55"/>
      <c r="IK100" s="55"/>
      <c r="IL100" s="55"/>
      <c r="IM100" s="55"/>
      <c r="IN100" s="55"/>
      <c r="IO100" s="55"/>
      <c r="IP100" s="55"/>
      <c r="IQ100" s="55"/>
      <c r="IR100" s="55"/>
      <c r="IS100" s="55"/>
      <c r="IT100" s="55"/>
      <c r="IU100" s="55"/>
      <c r="IV100" s="55"/>
      <c r="IW100" s="55"/>
      <c r="IX100" s="55"/>
      <c r="IY100" s="55"/>
      <c r="IZ100" s="55"/>
      <c r="JA100" s="55"/>
      <c r="JB100" s="55"/>
      <c r="JC100" s="55"/>
      <c r="JD100" s="55"/>
      <c r="JE100" s="55"/>
      <c r="JF100" s="55"/>
      <c r="JG100" s="55"/>
      <c r="JH100" s="55"/>
      <c r="JI100" s="55"/>
      <c r="JJ100" s="55"/>
      <c r="JK100" s="55"/>
      <c r="JL100" s="55"/>
      <c r="JM100" s="55"/>
      <c r="JN100" s="55"/>
      <c r="JO100" s="55"/>
      <c r="JP100" s="55"/>
      <c r="JQ100" s="55"/>
      <c r="JR100" s="55"/>
      <c r="JS100" s="55"/>
      <c r="JT100" s="55"/>
      <c r="JU100" s="55"/>
      <c r="JV100" s="55"/>
      <c r="JW100" s="55"/>
      <c r="JX100" s="55"/>
      <c r="JY100" s="55"/>
      <c r="JZ100" s="55"/>
      <c r="KA100" s="55"/>
      <c r="KB100" s="55"/>
      <c r="KC100" s="55"/>
      <c r="KD100" s="55"/>
      <c r="KE100" s="55"/>
      <c r="KF100" s="55"/>
      <c r="KG100" s="55"/>
      <c r="KH100" s="55"/>
      <c r="KI100" s="55"/>
      <c r="KJ100" s="55"/>
      <c r="KK100" s="55"/>
      <c r="KL100" s="55"/>
      <c r="KM100" s="55"/>
      <c r="KN100" s="55"/>
      <c r="KO100" s="55"/>
      <c r="KP100" s="55"/>
      <c r="KQ100" s="55"/>
      <c r="KR100" s="55"/>
      <c r="KS100" s="55"/>
      <c r="KT100" s="55"/>
      <c r="KU100" s="55"/>
      <c r="KV100" s="55"/>
      <c r="KW100" s="55"/>
      <c r="KX100" s="55"/>
      <c r="KY100" s="55"/>
      <c r="KZ100" s="55"/>
      <c r="LA100" s="55"/>
      <c r="LB100" s="55"/>
      <c r="LC100" s="55"/>
      <c r="LD100" s="55"/>
      <c r="LE100" s="55"/>
      <c r="LF100" s="55"/>
      <c r="LG100" s="55"/>
      <c r="LH100" s="55"/>
      <c r="LI100" s="55"/>
      <c r="LJ100" s="55"/>
      <c r="LK100" s="55"/>
      <c r="LL100" s="55"/>
    </row>
    <row r="101" spans="1:324" s="100" customFormat="1" ht="10.5" customHeight="1">
      <c r="A101" s="903"/>
      <c r="B101" s="886"/>
      <c r="C101" s="908"/>
      <c r="D101" s="909"/>
      <c r="E101" s="909"/>
      <c r="F101" s="1655">
        <f t="shared" si="1"/>
        <v>0</v>
      </c>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c r="ER101" s="55"/>
      <c r="ES101" s="55"/>
      <c r="ET101" s="55"/>
      <c r="EU101" s="55"/>
      <c r="EV101" s="55"/>
      <c r="EW101" s="55"/>
      <c r="EX101" s="55"/>
      <c r="EY101" s="55"/>
      <c r="EZ101" s="55"/>
      <c r="FA101" s="55"/>
      <c r="FB101" s="55"/>
      <c r="FC101" s="55"/>
      <c r="FD101" s="55"/>
      <c r="FE101" s="55"/>
      <c r="FF101" s="55"/>
      <c r="FG101" s="55"/>
      <c r="FH101" s="55"/>
      <c r="FI101" s="55"/>
      <c r="FJ101" s="55"/>
      <c r="FK101" s="55"/>
      <c r="FL101" s="55"/>
      <c r="FM101" s="55"/>
      <c r="FN101" s="55"/>
      <c r="FO101" s="55"/>
      <c r="FP101" s="55"/>
      <c r="FQ101" s="55"/>
      <c r="FR101" s="55"/>
      <c r="FS101" s="55"/>
      <c r="FT101" s="55"/>
      <c r="FU101" s="55"/>
      <c r="FV101" s="55"/>
      <c r="FW101" s="55"/>
      <c r="FX101" s="55"/>
      <c r="FY101" s="55"/>
      <c r="FZ101" s="55"/>
      <c r="GA101" s="55"/>
      <c r="GB101" s="55"/>
      <c r="GC101" s="55"/>
      <c r="GD101" s="55"/>
      <c r="GE101" s="55"/>
      <c r="GF101" s="55"/>
      <c r="GG101" s="55"/>
      <c r="GH101" s="55"/>
      <c r="GI101" s="55"/>
      <c r="GJ101" s="55"/>
      <c r="GK101" s="55"/>
      <c r="GL101" s="55"/>
      <c r="GM101" s="55"/>
      <c r="GN101" s="55"/>
      <c r="GO101" s="55"/>
      <c r="GP101" s="55"/>
      <c r="GQ101" s="55"/>
      <c r="GR101" s="55"/>
      <c r="GS101" s="55"/>
      <c r="GT101" s="55"/>
      <c r="GU101" s="55"/>
      <c r="GV101" s="55"/>
      <c r="GW101" s="55"/>
      <c r="GX101" s="55"/>
      <c r="GY101" s="55"/>
      <c r="GZ101" s="55"/>
      <c r="HA101" s="55"/>
      <c r="HB101" s="55"/>
      <c r="HC101" s="55"/>
      <c r="HD101" s="55"/>
      <c r="HE101" s="55"/>
      <c r="HF101" s="55"/>
      <c r="HG101" s="55"/>
      <c r="HH101" s="55"/>
      <c r="HI101" s="55"/>
      <c r="HJ101" s="55"/>
      <c r="HK101" s="55"/>
      <c r="HL101" s="55"/>
      <c r="HM101" s="55"/>
      <c r="HN101" s="55"/>
      <c r="HO101" s="55"/>
      <c r="HP101" s="55"/>
      <c r="HQ101" s="55"/>
      <c r="HR101" s="55"/>
      <c r="HS101" s="55"/>
      <c r="HT101" s="55"/>
      <c r="HU101" s="55"/>
      <c r="HV101" s="55"/>
      <c r="HW101" s="55"/>
      <c r="HX101" s="55"/>
      <c r="HY101" s="55"/>
      <c r="HZ101" s="55"/>
      <c r="IA101" s="55"/>
      <c r="IB101" s="55"/>
      <c r="IC101" s="55"/>
      <c r="ID101" s="55"/>
      <c r="IE101" s="55"/>
      <c r="IF101" s="55"/>
      <c r="IG101" s="55"/>
      <c r="IH101" s="55"/>
      <c r="II101" s="55"/>
      <c r="IJ101" s="55"/>
      <c r="IK101" s="55"/>
      <c r="IL101" s="55"/>
      <c r="IM101" s="55"/>
      <c r="IN101" s="55"/>
      <c r="IO101" s="55"/>
      <c r="IP101" s="55"/>
      <c r="IQ101" s="55"/>
      <c r="IR101" s="55"/>
      <c r="IS101" s="55"/>
      <c r="IT101" s="55"/>
      <c r="IU101" s="55"/>
      <c r="IV101" s="55"/>
      <c r="IW101" s="55"/>
      <c r="IX101" s="55"/>
      <c r="IY101" s="55"/>
      <c r="IZ101" s="55"/>
      <c r="JA101" s="55"/>
      <c r="JB101" s="55"/>
      <c r="JC101" s="55"/>
      <c r="JD101" s="55"/>
      <c r="JE101" s="55"/>
      <c r="JF101" s="55"/>
      <c r="JG101" s="55"/>
      <c r="JH101" s="55"/>
      <c r="JI101" s="55"/>
      <c r="JJ101" s="55"/>
      <c r="JK101" s="55"/>
      <c r="JL101" s="55"/>
      <c r="JM101" s="55"/>
      <c r="JN101" s="55"/>
      <c r="JO101" s="55"/>
      <c r="JP101" s="55"/>
      <c r="JQ101" s="55"/>
      <c r="JR101" s="55"/>
      <c r="JS101" s="55"/>
      <c r="JT101" s="55"/>
      <c r="JU101" s="55"/>
      <c r="JV101" s="55"/>
      <c r="JW101" s="55"/>
      <c r="JX101" s="55"/>
      <c r="JY101" s="55"/>
      <c r="JZ101" s="55"/>
      <c r="KA101" s="55"/>
      <c r="KB101" s="55"/>
      <c r="KC101" s="55"/>
      <c r="KD101" s="55"/>
      <c r="KE101" s="55"/>
      <c r="KF101" s="55"/>
      <c r="KG101" s="55"/>
      <c r="KH101" s="55"/>
      <c r="KI101" s="55"/>
      <c r="KJ101" s="55"/>
      <c r="KK101" s="55"/>
      <c r="KL101" s="55"/>
      <c r="KM101" s="55"/>
      <c r="KN101" s="55"/>
      <c r="KO101" s="55"/>
      <c r="KP101" s="55"/>
      <c r="KQ101" s="55"/>
      <c r="KR101" s="55"/>
      <c r="KS101" s="55"/>
      <c r="KT101" s="55"/>
      <c r="KU101" s="55"/>
      <c r="KV101" s="55"/>
      <c r="KW101" s="55"/>
      <c r="KX101" s="55"/>
      <c r="KY101" s="55"/>
      <c r="KZ101" s="55"/>
      <c r="LA101" s="55"/>
      <c r="LB101" s="55"/>
      <c r="LC101" s="55"/>
      <c r="LD101" s="55"/>
      <c r="LE101" s="55"/>
      <c r="LF101" s="55"/>
      <c r="LG101" s="55"/>
      <c r="LH101" s="55"/>
      <c r="LI101" s="55"/>
      <c r="LJ101" s="55"/>
      <c r="LK101" s="55"/>
      <c r="LL101" s="55"/>
    </row>
    <row r="102" spans="1:324" s="100" customFormat="1" ht="19.399999999999999" customHeight="1">
      <c r="A102" s="903"/>
      <c r="B102" s="912" t="s">
        <v>1336</v>
      </c>
      <c r="C102" s="908"/>
      <c r="D102" s="909"/>
      <c r="E102" s="909"/>
      <c r="F102" s="1655">
        <f t="shared" si="1"/>
        <v>0</v>
      </c>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5"/>
      <c r="EV102" s="55"/>
      <c r="EW102" s="55"/>
      <c r="EX102" s="55"/>
      <c r="EY102" s="55"/>
      <c r="EZ102" s="55"/>
      <c r="FA102" s="55"/>
      <c r="FB102" s="55"/>
      <c r="FC102" s="55"/>
      <c r="FD102" s="55"/>
      <c r="FE102" s="55"/>
      <c r="FF102" s="55"/>
      <c r="FG102" s="55"/>
      <c r="FH102" s="55"/>
      <c r="FI102" s="55"/>
      <c r="FJ102" s="55"/>
      <c r="FK102" s="55"/>
      <c r="FL102" s="55"/>
      <c r="FM102" s="55"/>
      <c r="FN102" s="55"/>
      <c r="FO102" s="55"/>
      <c r="FP102" s="55"/>
      <c r="FQ102" s="55"/>
      <c r="FR102" s="55"/>
      <c r="FS102" s="55"/>
      <c r="FT102" s="55"/>
      <c r="FU102" s="55"/>
      <c r="FV102" s="55"/>
      <c r="FW102" s="55"/>
      <c r="FX102" s="55"/>
      <c r="FY102" s="55"/>
      <c r="FZ102" s="55"/>
      <c r="GA102" s="55"/>
      <c r="GB102" s="55"/>
      <c r="GC102" s="55"/>
      <c r="GD102" s="55"/>
      <c r="GE102" s="55"/>
      <c r="GF102" s="55"/>
      <c r="GG102" s="55"/>
      <c r="GH102" s="55"/>
      <c r="GI102" s="55"/>
      <c r="GJ102" s="55"/>
      <c r="GK102" s="55"/>
      <c r="GL102" s="55"/>
      <c r="GM102" s="55"/>
      <c r="GN102" s="55"/>
      <c r="GO102" s="55"/>
      <c r="GP102" s="55"/>
      <c r="GQ102" s="55"/>
      <c r="GR102" s="55"/>
      <c r="GS102" s="55"/>
      <c r="GT102" s="55"/>
      <c r="GU102" s="55"/>
      <c r="GV102" s="55"/>
      <c r="GW102" s="55"/>
      <c r="GX102" s="55"/>
      <c r="GY102" s="55"/>
      <c r="GZ102" s="55"/>
      <c r="HA102" s="55"/>
      <c r="HB102" s="55"/>
      <c r="HC102" s="55"/>
      <c r="HD102" s="55"/>
      <c r="HE102" s="55"/>
      <c r="HF102" s="55"/>
      <c r="HG102" s="55"/>
      <c r="HH102" s="55"/>
      <c r="HI102" s="55"/>
      <c r="HJ102" s="55"/>
      <c r="HK102" s="55"/>
      <c r="HL102" s="55"/>
      <c r="HM102" s="55"/>
      <c r="HN102" s="55"/>
      <c r="HO102" s="55"/>
      <c r="HP102" s="55"/>
      <c r="HQ102" s="55"/>
      <c r="HR102" s="55"/>
      <c r="HS102" s="55"/>
      <c r="HT102" s="55"/>
      <c r="HU102" s="55"/>
      <c r="HV102" s="55"/>
      <c r="HW102" s="55"/>
      <c r="HX102" s="55"/>
      <c r="HY102" s="55"/>
      <c r="HZ102" s="55"/>
      <c r="IA102" s="55"/>
      <c r="IB102" s="55"/>
      <c r="IC102" s="55"/>
      <c r="ID102" s="55"/>
      <c r="IE102" s="55"/>
      <c r="IF102" s="55"/>
      <c r="IG102" s="55"/>
      <c r="IH102" s="55"/>
      <c r="II102" s="55"/>
      <c r="IJ102" s="55"/>
      <c r="IK102" s="55"/>
      <c r="IL102" s="55"/>
      <c r="IM102" s="55"/>
      <c r="IN102" s="55"/>
      <c r="IO102" s="55"/>
      <c r="IP102" s="55"/>
      <c r="IQ102" s="55"/>
      <c r="IR102" s="55"/>
      <c r="IS102" s="55"/>
      <c r="IT102" s="55"/>
      <c r="IU102" s="55"/>
      <c r="IV102" s="55"/>
      <c r="IW102" s="55"/>
      <c r="IX102" s="55"/>
      <c r="IY102" s="55"/>
      <c r="IZ102" s="55"/>
      <c r="JA102" s="55"/>
      <c r="JB102" s="55"/>
      <c r="JC102" s="55"/>
      <c r="JD102" s="55"/>
      <c r="JE102" s="55"/>
      <c r="JF102" s="55"/>
      <c r="JG102" s="55"/>
      <c r="JH102" s="55"/>
      <c r="JI102" s="55"/>
      <c r="JJ102" s="55"/>
      <c r="JK102" s="55"/>
      <c r="JL102" s="55"/>
      <c r="JM102" s="55"/>
      <c r="JN102" s="55"/>
      <c r="JO102" s="55"/>
      <c r="JP102" s="55"/>
      <c r="JQ102" s="55"/>
      <c r="JR102" s="55"/>
      <c r="JS102" s="55"/>
      <c r="JT102" s="55"/>
      <c r="JU102" s="55"/>
      <c r="JV102" s="55"/>
      <c r="JW102" s="55"/>
      <c r="JX102" s="55"/>
      <c r="JY102" s="55"/>
      <c r="JZ102" s="55"/>
      <c r="KA102" s="55"/>
      <c r="KB102" s="55"/>
      <c r="KC102" s="55"/>
      <c r="KD102" s="55"/>
      <c r="KE102" s="55"/>
      <c r="KF102" s="55"/>
      <c r="KG102" s="55"/>
      <c r="KH102" s="55"/>
      <c r="KI102" s="55"/>
      <c r="KJ102" s="55"/>
      <c r="KK102" s="55"/>
      <c r="KL102" s="55"/>
      <c r="KM102" s="55"/>
      <c r="KN102" s="55"/>
      <c r="KO102" s="55"/>
      <c r="KP102" s="55"/>
      <c r="KQ102" s="55"/>
      <c r="KR102" s="55"/>
      <c r="KS102" s="55"/>
      <c r="KT102" s="55"/>
      <c r="KU102" s="55"/>
      <c r="KV102" s="55"/>
      <c r="KW102" s="55"/>
      <c r="KX102" s="55"/>
      <c r="KY102" s="55"/>
      <c r="KZ102" s="55"/>
      <c r="LA102" s="55"/>
      <c r="LB102" s="55"/>
      <c r="LC102" s="55"/>
      <c r="LD102" s="55"/>
      <c r="LE102" s="55"/>
      <c r="LF102" s="55"/>
      <c r="LG102" s="55"/>
      <c r="LH102" s="55"/>
      <c r="LI102" s="55"/>
      <c r="LJ102" s="55"/>
      <c r="LK102" s="55"/>
      <c r="LL102" s="55"/>
    </row>
    <row r="103" spans="1:324" s="100" customFormat="1" ht="10.5" customHeight="1">
      <c r="A103" s="903"/>
      <c r="B103" s="912"/>
      <c r="C103" s="908"/>
      <c r="D103" s="909"/>
      <c r="E103" s="909"/>
      <c r="F103" s="1655">
        <f t="shared" si="1"/>
        <v>0</v>
      </c>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c r="EW103" s="55"/>
      <c r="EX103" s="55"/>
      <c r="EY103" s="55"/>
      <c r="EZ103" s="55"/>
      <c r="FA103" s="55"/>
      <c r="FB103" s="55"/>
      <c r="FC103" s="55"/>
      <c r="FD103" s="55"/>
      <c r="FE103" s="55"/>
      <c r="FF103" s="55"/>
      <c r="FG103" s="55"/>
      <c r="FH103" s="55"/>
      <c r="FI103" s="55"/>
      <c r="FJ103" s="55"/>
      <c r="FK103" s="55"/>
      <c r="FL103" s="55"/>
      <c r="FM103" s="55"/>
      <c r="FN103" s="55"/>
      <c r="FO103" s="55"/>
      <c r="FP103" s="55"/>
      <c r="FQ103" s="55"/>
      <c r="FR103" s="55"/>
      <c r="FS103" s="55"/>
      <c r="FT103" s="55"/>
      <c r="FU103" s="55"/>
      <c r="FV103" s="55"/>
      <c r="FW103" s="55"/>
      <c r="FX103" s="55"/>
      <c r="FY103" s="55"/>
      <c r="FZ103" s="55"/>
      <c r="GA103" s="55"/>
      <c r="GB103" s="55"/>
      <c r="GC103" s="55"/>
      <c r="GD103" s="55"/>
      <c r="GE103" s="55"/>
      <c r="GF103" s="55"/>
      <c r="GG103" s="55"/>
      <c r="GH103" s="55"/>
      <c r="GI103" s="55"/>
      <c r="GJ103" s="55"/>
      <c r="GK103" s="55"/>
      <c r="GL103" s="55"/>
      <c r="GM103" s="55"/>
      <c r="GN103" s="55"/>
      <c r="GO103" s="55"/>
      <c r="GP103" s="55"/>
      <c r="GQ103" s="55"/>
      <c r="GR103" s="55"/>
      <c r="GS103" s="55"/>
      <c r="GT103" s="55"/>
      <c r="GU103" s="55"/>
      <c r="GV103" s="55"/>
      <c r="GW103" s="55"/>
      <c r="GX103" s="55"/>
      <c r="GY103" s="55"/>
      <c r="GZ103" s="55"/>
      <c r="HA103" s="55"/>
      <c r="HB103" s="55"/>
      <c r="HC103" s="55"/>
      <c r="HD103" s="55"/>
      <c r="HE103" s="55"/>
      <c r="HF103" s="55"/>
      <c r="HG103" s="55"/>
      <c r="HH103" s="55"/>
      <c r="HI103" s="55"/>
      <c r="HJ103" s="55"/>
      <c r="HK103" s="55"/>
      <c r="HL103" s="55"/>
      <c r="HM103" s="55"/>
      <c r="HN103" s="55"/>
      <c r="HO103" s="55"/>
      <c r="HP103" s="55"/>
      <c r="HQ103" s="55"/>
      <c r="HR103" s="55"/>
      <c r="HS103" s="55"/>
      <c r="HT103" s="55"/>
      <c r="HU103" s="55"/>
      <c r="HV103" s="55"/>
      <c r="HW103" s="55"/>
      <c r="HX103" s="55"/>
      <c r="HY103" s="55"/>
      <c r="HZ103" s="55"/>
      <c r="IA103" s="55"/>
      <c r="IB103" s="55"/>
      <c r="IC103" s="55"/>
      <c r="ID103" s="55"/>
      <c r="IE103" s="55"/>
      <c r="IF103" s="55"/>
      <c r="IG103" s="55"/>
      <c r="IH103" s="55"/>
      <c r="II103" s="55"/>
      <c r="IJ103" s="55"/>
      <c r="IK103" s="55"/>
      <c r="IL103" s="55"/>
      <c r="IM103" s="55"/>
      <c r="IN103" s="55"/>
      <c r="IO103" s="55"/>
      <c r="IP103" s="55"/>
      <c r="IQ103" s="55"/>
      <c r="IR103" s="55"/>
      <c r="IS103" s="55"/>
      <c r="IT103" s="55"/>
      <c r="IU103" s="55"/>
      <c r="IV103" s="55"/>
      <c r="IW103" s="55"/>
      <c r="IX103" s="55"/>
      <c r="IY103" s="55"/>
      <c r="IZ103" s="55"/>
      <c r="JA103" s="55"/>
      <c r="JB103" s="55"/>
      <c r="JC103" s="55"/>
      <c r="JD103" s="55"/>
      <c r="JE103" s="55"/>
      <c r="JF103" s="55"/>
      <c r="JG103" s="55"/>
      <c r="JH103" s="55"/>
      <c r="JI103" s="55"/>
      <c r="JJ103" s="55"/>
      <c r="JK103" s="55"/>
      <c r="JL103" s="55"/>
      <c r="JM103" s="55"/>
      <c r="JN103" s="55"/>
      <c r="JO103" s="55"/>
      <c r="JP103" s="55"/>
      <c r="JQ103" s="55"/>
      <c r="JR103" s="55"/>
      <c r="JS103" s="55"/>
      <c r="JT103" s="55"/>
      <c r="JU103" s="55"/>
      <c r="JV103" s="55"/>
      <c r="JW103" s="55"/>
      <c r="JX103" s="55"/>
      <c r="JY103" s="55"/>
      <c r="JZ103" s="55"/>
      <c r="KA103" s="55"/>
      <c r="KB103" s="55"/>
      <c r="KC103" s="55"/>
      <c r="KD103" s="55"/>
      <c r="KE103" s="55"/>
      <c r="KF103" s="55"/>
      <c r="KG103" s="55"/>
      <c r="KH103" s="55"/>
      <c r="KI103" s="55"/>
      <c r="KJ103" s="55"/>
      <c r="KK103" s="55"/>
      <c r="KL103" s="55"/>
      <c r="KM103" s="55"/>
      <c r="KN103" s="55"/>
      <c r="KO103" s="55"/>
      <c r="KP103" s="55"/>
      <c r="KQ103" s="55"/>
      <c r="KR103" s="55"/>
      <c r="KS103" s="55"/>
      <c r="KT103" s="55"/>
      <c r="KU103" s="55"/>
      <c r="KV103" s="55"/>
      <c r="KW103" s="55"/>
      <c r="KX103" s="55"/>
      <c r="KY103" s="55"/>
      <c r="KZ103" s="55"/>
      <c r="LA103" s="55"/>
      <c r="LB103" s="55"/>
      <c r="LC103" s="55"/>
      <c r="LD103" s="55"/>
      <c r="LE103" s="55"/>
      <c r="LF103" s="55"/>
      <c r="LG103" s="55"/>
      <c r="LH103" s="55"/>
      <c r="LI103" s="55"/>
      <c r="LJ103" s="55"/>
      <c r="LK103" s="55"/>
      <c r="LL103" s="55"/>
    </row>
    <row r="104" spans="1:324" s="100" customFormat="1">
      <c r="A104" s="903"/>
      <c r="B104" s="907" t="s">
        <v>1335</v>
      </c>
      <c r="C104" s="908"/>
      <c r="D104" s="909"/>
      <c r="E104" s="909"/>
      <c r="F104" s="1655">
        <f t="shared" si="1"/>
        <v>0</v>
      </c>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5"/>
      <c r="EV104" s="55"/>
      <c r="EW104" s="55"/>
      <c r="EX104" s="55"/>
      <c r="EY104" s="55"/>
      <c r="EZ104" s="55"/>
      <c r="FA104" s="55"/>
      <c r="FB104" s="55"/>
      <c r="FC104" s="55"/>
      <c r="FD104" s="55"/>
      <c r="FE104" s="55"/>
      <c r="FF104" s="55"/>
      <c r="FG104" s="55"/>
      <c r="FH104" s="55"/>
      <c r="FI104" s="55"/>
      <c r="FJ104" s="55"/>
      <c r="FK104" s="55"/>
      <c r="FL104" s="55"/>
      <c r="FM104" s="55"/>
      <c r="FN104" s="55"/>
      <c r="FO104" s="55"/>
      <c r="FP104" s="55"/>
      <c r="FQ104" s="55"/>
      <c r="FR104" s="55"/>
      <c r="FS104" s="55"/>
      <c r="FT104" s="55"/>
      <c r="FU104" s="55"/>
      <c r="FV104" s="55"/>
      <c r="FW104" s="55"/>
      <c r="FX104" s="55"/>
      <c r="FY104" s="55"/>
      <c r="FZ104" s="55"/>
      <c r="GA104" s="55"/>
      <c r="GB104" s="55"/>
      <c r="GC104" s="55"/>
      <c r="GD104" s="55"/>
      <c r="GE104" s="55"/>
      <c r="GF104" s="55"/>
      <c r="GG104" s="55"/>
      <c r="GH104" s="55"/>
      <c r="GI104" s="55"/>
      <c r="GJ104" s="55"/>
      <c r="GK104" s="55"/>
      <c r="GL104" s="55"/>
      <c r="GM104" s="55"/>
      <c r="GN104" s="55"/>
      <c r="GO104" s="55"/>
      <c r="GP104" s="55"/>
      <c r="GQ104" s="55"/>
      <c r="GR104" s="55"/>
      <c r="GS104" s="55"/>
      <c r="GT104" s="55"/>
      <c r="GU104" s="55"/>
      <c r="GV104" s="55"/>
      <c r="GW104" s="55"/>
      <c r="GX104" s="55"/>
      <c r="GY104" s="55"/>
      <c r="GZ104" s="55"/>
      <c r="HA104" s="55"/>
      <c r="HB104" s="55"/>
      <c r="HC104" s="55"/>
      <c r="HD104" s="55"/>
      <c r="HE104" s="55"/>
      <c r="HF104" s="55"/>
      <c r="HG104" s="55"/>
      <c r="HH104" s="55"/>
      <c r="HI104" s="55"/>
      <c r="HJ104" s="55"/>
      <c r="HK104" s="55"/>
      <c r="HL104" s="55"/>
      <c r="HM104" s="55"/>
      <c r="HN104" s="55"/>
      <c r="HO104" s="55"/>
      <c r="HP104" s="55"/>
      <c r="HQ104" s="55"/>
      <c r="HR104" s="55"/>
      <c r="HS104" s="55"/>
      <c r="HT104" s="55"/>
      <c r="HU104" s="55"/>
      <c r="HV104" s="55"/>
      <c r="HW104" s="55"/>
      <c r="HX104" s="55"/>
      <c r="HY104" s="55"/>
      <c r="HZ104" s="55"/>
      <c r="IA104" s="55"/>
      <c r="IB104" s="55"/>
      <c r="IC104" s="55"/>
      <c r="ID104" s="55"/>
      <c r="IE104" s="55"/>
      <c r="IF104" s="55"/>
      <c r="IG104" s="55"/>
      <c r="IH104" s="55"/>
      <c r="II104" s="55"/>
      <c r="IJ104" s="55"/>
      <c r="IK104" s="55"/>
      <c r="IL104" s="55"/>
      <c r="IM104" s="55"/>
      <c r="IN104" s="55"/>
      <c r="IO104" s="55"/>
      <c r="IP104" s="55"/>
      <c r="IQ104" s="55"/>
      <c r="IR104" s="55"/>
      <c r="IS104" s="55"/>
      <c r="IT104" s="55"/>
      <c r="IU104" s="55"/>
      <c r="IV104" s="55"/>
      <c r="IW104" s="55"/>
      <c r="IX104" s="55"/>
      <c r="IY104" s="55"/>
      <c r="IZ104" s="55"/>
      <c r="JA104" s="55"/>
      <c r="JB104" s="55"/>
      <c r="JC104" s="55"/>
      <c r="JD104" s="55"/>
      <c r="JE104" s="55"/>
      <c r="JF104" s="55"/>
      <c r="JG104" s="55"/>
      <c r="JH104" s="55"/>
      <c r="JI104" s="55"/>
      <c r="JJ104" s="55"/>
      <c r="JK104" s="55"/>
      <c r="JL104" s="55"/>
      <c r="JM104" s="55"/>
      <c r="JN104" s="55"/>
      <c r="JO104" s="55"/>
      <c r="JP104" s="55"/>
      <c r="JQ104" s="55"/>
      <c r="JR104" s="55"/>
      <c r="JS104" s="55"/>
      <c r="JT104" s="55"/>
      <c r="JU104" s="55"/>
      <c r="JV104" s="55"/>
      <c r="JW104" s="55"/>
      <c r="JX104" s="55"/>
      <c r="JY104" s="55"/>
      <c r="JZ104" s="55"/>
      <c r="KA104" s="55"/>
      <c r="KB104" s="55"/>
      <c r="KC104" s="55"/>
      <c r="KD104" s="55"/>
      <c r="KE104" s="55"/>
      <c r="KF104" s="55"/>
      <c r="KG104" s="55"/>
      <c r="KH104" s="55"/>
      <c r="KI104" s="55"/>
      <c r="KJ104" s="55"/>
      <c r="KK104" s="55"/>
      <c r="KL104" s="55"/>
      <c r="KM104" s="55"/>
      <c r="KN104" s="55"/>
      <c r="KO104" s="55"/>
      <c r="KP104" s="55"/>
      <c r="KQ104" s="55"/>
      <c r="KR104" s="55"/>
      <c r="KS104" s="55"/>
      <c r="KT104" s="55"/>
      <c r="KU104" s="55"/>
      <c r="KV104" s="55"/>
      <c r="KW104" s="55"/>
      <c r="KX104" s="55"/>
      <c r="KY104" s="55"/>
      <c r="KZ104" s="55"/>
      <c r="LA104" s="55"/>
      <c r="LB104" s="55"/>
      <c r="LC104" s="55"/>
      <c r="LD104" s="55"/>
      <c r="LE104" s="55"/>
      <c r="LF104" s="55"/>
      <c r="LG104" s="55"/>
      <c r="LH104" s="55"/>
      <c r="LI104" s="55"/>
      <c r="LJ104" s="55"/>
      <c r="LK104" s="55"/>
      <c r="LL104" s="55"/>
    </row>
    <row r="105" spans="1:324" s="100" customFormat="1" ht="10.5" customHeight="1">
      <c r="A105" s="903"/>
      <c r="B105" s="907"/>
      <c r="C105" s="908"/>
      <c r="D105" s="909"/>
      <c r="E105" s="909"/>
      <c r="F105" s="1655">
        <f t="shared" si="1"/>
        <v>0</v>
      </c>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c r="EO105" s="55"/>
      <c r="EP105" s="55"/>
      <c r="EQ105" s="55"/>
      <c r="ER105" s="55"/>
      <c r="ES105" s="55"/>
      <c r="ET105" s="55"/>
      <c r="EU105" s="55"/>
      <c r="EV105" s="55"/>
      <c r="EW105" s="55"/>
      <c r="EX105" s="55"/>
      <c r="EY105" s="55"/>
      <c r="EZ105" s="55"/>
      <c r="FA105" s="55"/>
      <c r="FB105" s="55"/>
      <c r="FC105" s="55"/>
      <c r="FD105" s="55"/>
      <c r="FE105" s="55"/>
      <c r="FF105" s="55"/>
      <c r="FG105" s="55"/>
      <c r="FH105" s="55"/>
      <c r="FI105" s="55"/>
      <c r="FJ105" s="55"/>
      <c r="FK105" s="55"/>
      <c r="FL105" s="55"/>
      <c r="FM105" s="55"/>
      <c r="FN105" s="55"/>
      <c r="FO105" s="55"/>
      <c r="FP105" s="55"/>
      <c r="FQ105" s="55"/>
      <c r="FR105" s="55"/>
      <c r="FS105" s="55"/>
      <c r="FT105" s="55"/>
      <c r="FU105" s="55"/>
      <c r="FV105" s="55"/>
      <c r="FW105" s="55"/>
      <c r="FX105" s="55"/>
      <c r="FY105" s="55"/>
      <c r="FZ105" s="55"/>
      <c r="GA105" s="55"/>
      <c r="GB105" s="55"/>
      <c r="GC105" s="55"/>
      <c r="GD105" s="55"/>
      <c r="GE105" s="55"/>
      <c r="GF105" s="55"/>
      <c r="GG105" s="55"/>
      <c r="GH105" s="55"/>
      <c r="GI105" s="55"/>
      <c r="GJ105" s="55"/>
      <c r="GK105" s="55"/>
      <c r="GL105" s="55"/>
      <c r="GM105" s="55"/>
      <c r="GN105" s="55"/>
      <c r="GO105" s="55"/>
      <c r="GP105" s="55"/>
      <c r="GQ105" s="55"/>
      <c r="GR105" s="55"/>
      <c r="GS105" s="55"/>
      <c r="GT105" s="55"/>
      <c r="GU105" s="55"/>
      <c r="GV105" s="55"/>
      <c r="GW105" s="55"/>
      <c r="GX105" s="55"/>
      <c r="GY105" s="55"/>
      <c r="GZ105" s="55"/>
      <c r="HA105" s="55"/>
      <c r="HB105" s="55"/>
      <c r="HC105" s="55"/>
      <c r="HD105" s="55"/>
      <c r="HE105" s="55"/>
      <c r="HF105" s="55"/>
      <c r="HG105" s="55"/>
      <c r="HH105" s="55"/>
      <c r="HI105" s="55"/>
      <c r="HJ105" s="55"/>
      <c r="HK105" s="55"/>
      <c r="HL105" s="55"/>
      <c r="HM105" s="55"/>
      <c r="HN105" s="55"/>
      <c r="HO105" s="55"/>
      <c r="HP105" s="55"/>
      <c r="HQ105" s="55"/>
      <c r="HR105" s="55"/>
      <c r="HS105" s="55"/>
      <c r="HT105" s="55"/>
      <c r="HU105" s="55"/>
      <c r="HV105" s="55"/>
      <c r="HW105" s="55"/>
      <c r="HX105" s="55"/>
      <c r="HY105" s="55"/>
      <c r="HZ105" s="55"/>
      <c r="IA105" s="55"/>
      <c r="IB105" s="55"/>
      <c r="IC105" s="55"/>
      <c r="ID105" s="55"/>
      <c r="IE105" s="55"/>
      <c r="IF105" s="55"/>
      <c r="IG105" s="55"/>
      <c r="IH105" s="55"/>
      <c r="II105" s="55"/>
      <c r="IJ105" s="55"/>
      <c r="IK105" s="55"/>
      <c r="IL105" s="55"/>
      <c r="IM105" s="55"/>
      <c r="IN105" s="55"/>
      <c r="IO105" s="55"/>
      <c r="IP105" s="55"/>
      <c r="IQ105" s="55"/>
      <c r="IR105" s="55"/>
      <c r="IS105" s="55"/>
      <c r="IT105" s="55"/>
      <c r="IU105" s="55"/>
      <c r="IV105" s="55"/>
      <c r="IW105" s="55"/>
      <c r="IX105" s="55"/>
      <c r="IY105" s="55"/>
      <c r="IZ105" s="55"/>
      <c r="JA105" s="55"/>
      <c r="JB105" s="55"/>
      <c r="JC105" s="55"/>
      <c r="JD105" s="55"/>
      <c r="JE105" s="55"/>
      <c r="JF105" s="55"/>
      <c r="JG105" s="55"/>
      <c r="JH105" s="55"/>
      <c r="JI105" s="55"/>
      <c r="JJ105" s="55"/>
      <c r="JK105" s="55"/>
      <c r="JL105" s="55"/>
      <c r="JM105" s="55"/>
      <c r="JN105" s="55"/>
      <c r="JO105" s="55"/>
      <c r="JP105" s="55"/>
      <c r="JQ105" s="55"/>
      <c r="JR105" s="55"/>
      <c r="JS105" s="55"/>
      <c r="JT105" s="55"/>
      <c r="JU105" s="55"/>
      <c r="JV105" s="55"/>
      <c r="JW105" s="55"/>
      <c r="JX105" s="55"/>
      <c r="JY105" s="55"/>
      <c r="JZ105" s="55"/>
      <c r="KA105" s="55"/>
      <c r="KB105" s="55"/>
      <c r="KC105" s="55"/>
      <c r="KD105" s="55"/>
      <c r="KE105" s="55"/>
      <c r="KF105" s="55"/>
      <c r="KG105" s="55"/>
      <c r="KH105" s="55"/>
      <c r="KI105" s="55"/>
      <c r="KJ105" s="55"/>
      <c r="KK105" s="55"/>
      <c r="KL105" s="55"/>
      <c r="KM105" s="55"/>
      <c r="KN105" s="55"/>
      <c r="KO105" s="55"/>
      <c r="KP105" s="55"/>
      <c r="KQ105" s="55"/>
      <c r="KR105" s="55"/>
      <c r="KS105" s="55"/>
      <c r="KT105" s="55"/>
      <c r="KU105" s="55"/>
      <c r="KV105" s="55"/>
      <c r="KW105" s="55"/>
      <c r="KX105" s="55"/>
      <c r="KY105" s="55"/>
      <c r="KZ105" s="55"/>
      <c r="LA105" s="55"/>
      <c r="LB105" s="55"/>
      <c r="LC105" s="55"/>
      <c r="LD105" s="55"/>
      <c r="LE105" s="55"/>
      <c r="LF105" s="55"/>
      <c r="LG105" s="55"/>
      <c r="LH105" s="55"/>
      <c r="LI105" s="55"/>
      <c r="LJ105" s="55"/>
      <c r="LK105" s="55"/>
      <c r="LL105" s="55"/>
    </row>
    <row r="106" spans="1:324" s="100" customFormat="1" ht="23.4" customHeight="1">
      <c r="A106" s="903" t="s">
        <v>1334</v>
      </c>
      <c r="B106" s="886" t="s">
        <v>2556</v>
      </c>
      <c r="C106" s="908" t="s">
        <v>679</v>
      </c>
      <c r="D106" s="909">
        <v>480</v>
      </c>
      <c r="E106" s="797"/>
      <c r="F106" s="1655">
        <f t="shared" si="1"/>
        <v>0</v>
      </c>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c r="EY106" s="55"/>
      <c r="EZ106" s="55"/>
      <c r="FA106" s="55"/>
      <c r="FB106" s="55"/>
      <c r="FC106" s="55"/>
      <c r="FD106" s="55"/>
      <c r="FE106" s="55"/>
      <c r="FF106" s="55"/>
      <c r="FG106" s="55"/>
      <c r="FH106" s="55"/>
      <c r="FI106" s="55"/>
      <c r="FJ106" s="55"/>
      <c r="FK106" s="55"/>
      <c r="FL106" s="55"/>
      <c r="FM106" s="55"/>
      <c r="FN106" s="55"/>
      <c r="FO106" s="55"/>
      <c r="FP106" s="55"/>
      <c r="FQ106" s="55"/>
      <c r="FR106" s="55"/>
      <c r="FS106" s="55"/>
      <c r="FT106" s="55"/>
      <c r="FU106" s="55"/>
      <c r="FV106" s="55"/>
      <c r="FW106" s="55"/>
      <c r="FX106" s="55"/>
      <c r="FY106" s="55"/>
      <c r="FZ106" s="55"/>
      <c r="GA106" s="55"/>
      <c r="GB106" s="55"/>
      <c r="GC106" s="55"/>
      <c r="GD106" s="55"/>
      <c r="GE106" s="55"/>
      <c r="GF106" s="55"/>
      <c r="GG106" s="55"/>
      <c r="GH106" s="55"/>
      <c r="GI106" s="55"/>
      <c r="GJ106" s="55"/>
      <c r="GK106" s="55"/>
      <c r="GL106" s="55"/>
      <c r="GM106" s="55"/>
      <c r="GN106" s="55"/>
      <c r="GO106" s="55"/>
      <c r="GP106" s="55"/>
      <c r="GQ106" s="55"/>
      <c r="GR106" s="55"/>
      <c r="GS106" s="55"/>
      <c r="GT106" s="55"/>
      <c r="GU106" s="55"/>
      <c r="GV106" s="55"/>
      <c r="GW106" s="55"/>
      <c r="GX106" s="55"/>
      <c r="GY106" s="55"/>
      <c r="GZ106" s="55"/>
      <c r="HA106" s="55"/>
      <c r="HB106" s="55"/>
      <c r="HC106" s="55"/>
      <c r="HD106" s="55"/>
      <c r="HE106" s="55"/>
      <c r="HF106" s="55"/>
      <c r="HG106" s="55"/>
      <c r="HH106" s="55"/>
      <c r="HI106" s="55"/>
      <c r="HJ106" s="55"/>
      <c r="HK106" s="55"/>
      <c r="HL106" s="55"/>
      <c r="HM106" s="55"/>
      <c r="HN106" s="55"/>
      <c r="HO106" s="55"/>
      <c r="HP106" s="55"/>
      <c r="HQ106" s="55"/>
      <c r="HR106" s="55"/>
      <c r="HS106" s="55"/>
      <c r="HT106" s="55"/>
      <c r="HU106" s="55"/>
      <c r="HV106" s="55"/>
      <c r="HW106" s="55"/>
      <c r="HX106" s="55"/>
      <c r="HY106" s="55"/>
      <c r="HZ106" s="55"/>
      <c r="IA106" s="55"/>
      <c r="IB106" s="55"/>
      <c r="IC106" s="55"/>
      <c r="ID106" s="55"/>
      <c r="IE106" s="55"/>
      <c r="IF106" s="55"/>
      <c r="IG106" s="55"/>
      <c r="IH106" s="55"/>
      <c r="II106" s="55"/>
      <c r="IJ106" s="55"/>
      <c r="IK106" s="55"/>
      <c r="IL106" s="55"/>
      <c r="IM106" s="55"/>
      <c r="IN106" s="55"/>
      <c r="IO106" s="55"/>
      <c r="IP106" s="55"/>
      <c r="IQ106" s="55"/>
      <c r="IR106" s="55"/>
      <c r="IS106" s="55"/>
      <c r="IT106" s="55"/>
      <c r="IU106" s="55"/>
      <c r="IV106" s="55"/>
      <c r="IW106" s="55"/>
      <c r="IX106" s="55"/>
      <c r="IY106" s="55"/>
      <c r="IZ106" s="55"/>
      <c r="JA106" s="55"/>
      <c r="JB106" s="55"/>
      <c r="JC106" s="55"/>
      <c r="JD106" s="55"/>
      <c r="JE106" s="55"/>
      <c r="JF106" s="55"/>
      <c r="JG106" s="55"/>
      <c r="JH106" s="55"/>
      <c r="JI106" s="55"/>
      <c r="JJ106" s="55"/>
      <c r="JK106" s="55"/>
      <c r="JL106" s="55"/>
      <c r="JM106" s="55"/>
      <c r="JN106" s="55"/>
      <c r="JO106" s="55"/>
      <c r="JP106" s="55"/>
      <c r="JQ106" s="55"/>
      <c r="JR106" s="55"/>
      <c r="JS106" s="55"/>
      <c r="JT106" s="55"/>
      <c r="JU106" s="55"/>
      <c r="JV106" s="55"/>
      <c r="JW106" s="55"/>
      <c r="JX106" s="55"/>
      <c r="JY106" s="55"/>
      <c r="JZ106" s="55"/>
      <c r="KA106" s="55"/>
      <c r="KB106" s="55"/>
      <c r="KC106" s="55"/>
      <c r="KD106" s="55"/>
      <c r="KE106" s="55"/>
      <c r="KF106" s="55"/>
      <c r="KG106" s="55"/>
      <c r="KH106" s="55"/>
      <c r="KI106" s="55"/>
      <c r="KJ106" s="55"/>
      <c r="KK106" s="55"/>
      <c r="KL106" s="55"/>
      <c r="KM106" s="55"/>
      <c r="KN106" s="55"/>
      <c r="KO106" s="55"/>
      <c r="KP106" s="55"/>
      <c r="KQ106" s="55"/>
      <c r="KR106" s="55"/>
      <c r="KS106" s="55"/>
      <c r="KT106" s="55"/>
      <c r="KU106" s="55"/>
      <c r="KV106" s="55"/>
      <c r="KW106" s="55"/>
      <c r="KX106" s="55"/>
      <c r="KY106" s="55"/>
      <c r="KZ106" s="55"/>
      <c r="LA106" s="55"/>
      <c r="LB106" s="55"/>
      <c r="LC106" s="55"/>
      <c r="LD106" s="55"/>
      <c r="LE106" s="55"/>
      <c r="LF106" s="55"/>
      <c r="LG106" s="55"/>
      <c r="LH106" s="55"/>
      <c r="LI106" s="55"/>
      <c r="LJ106" s="55"/>
      <c r="LK106" s="55"/>
      <c r="LL106" s="55"/>
    </row>
    <row r="107" spans="1:324" s="100" customFormat="1" ht="10.5" customHeight="1">
      <c r="A107" s="903"/>
      <c r="B107" s="886"/>
      <c r="C107" s="908"/>
      <c r="D107" s="909"/>
      <c r="E107" s="909"/>
      <c r="F107" s="1655">
        <f t="shared" si="1"/>
        <v>0</v>
      </c>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c r="EY107" s="55"/>
      <c r="EZ107" s="55"/>
      <c r="FA107" s="55"/>
      <c r="FB107" s="55"/>
      <c r="FC107" s="55"/>
      <c r="FD107" s="55"/>
      <c r="FE107" s="55"/>
      <c r="FF107" s="55"/>
      <c r="FG107" s="55"/>
      <c r="FH107" s="55"/>
      <c r="FI107" s="55"/>
      <c r="FJ107" s="55"/>
      <c r="FK107" s="55"/>
      <c r="FL107" s="55"/>
      <c r="FM107" s="55"/>
      <c r="FN107" s="55"/>
      <c r="FO107" s="55"/>
      <c r="FP107" s="55"/>
      <c r="FQ107" s="55"/>
      <c r="FR107" s="55"/>
      <c r="FS107" s="55"/>
      <c r="FT107" s="55"/>
      <c r="FU107" s="55"/>
      <c r="FV107" s="55"/>
      <c r="FW107" s="55"/>
      <c r="FX107" s="55"/>
      <c r="FY107" s="55"/>
      <c r="FZ107" s="55"/>
      <c r="GA107" s="55"/>
      <c r="GB107" s="55"/>
      <c r="GC107" s="55"/>
      <c r="GD107" s="55"/>
      <c r="GE107" s="55"/>
      <c r="GF107" s="55"/>
      <c r="GG107" s="55"/>
      <c r="GH107" s="55"/>
      <c r="GI107" s="55"/>
      <c r="GJ107" s="55"/>
      <c r="GK107" s="55"/>
      <c r="GL107" s="55"/>
      <c r="GM107" s="55"/>
      <c r="GN107" s="55"/>
      <c r="GO107" s="55"/>
      <c r="GP107" s="55"/>
      <c r="GQ107" s="55"/>
      <c r="GR107" s="55"/>
      <c r="GS107" s="55"/>
      <c r="GT107" s="55"/>
      <c r="GU107" s="55"/>
      <c r="GV107" s="55"/>
      <c r="GW107" s="55"/>
      <c r="GX107" s="55"/>
      <c r="GY107" s="55"/>
      <c r="GZ107" s="55"/>
      <c r="HA107" s="55"/>
      <c r="HB107" s="55"/>
      <c r="HC107" s="55"/>
      <c r="HD107" s="55"/>
      <c r="HE107" s="55"/>
      <c r="HF107" s="55"/>
      <c r="HG107" s="55"/>
      <c r="HH107" s="55"/>
      <c r="HI107" s="55"/>
      <c r="HJ107" s="55"/>
      <c r="HK107" s="55"/>
      <c r="HL107" s="55"/>
      <c r="HM107" s="55"/>
      <c r="HN107" s="55"/>
      <c r="HO107" s="55"/>
      <c r="HP107" s="55"/>
      <c r="HQ107" s="55"/>
      <c r="HR107" s="55"/>
      <c r="HS107" s="55"/>
      <c r="HT107" s="55"/>
      <c r="HU107" s="55"/>
      <c r="HV107" s="55"/>
      <c r="HW107" s="55"/>
      <c r="HX107" s="55"/>
      <c r="HY107" s="55"/>
      <c r="HZ107" s="55"/>
      <c r="IA107" s="55"/>
      <c r="IB107" s="55"/>
      <c r="IC107" s="55"/>
      <c r="ID107" s="55"/>
      <c r="IE107" s="55"/>
      <c r="IF107" s="55"/>
      <c r="IG107" s="55"/>
      <c r="IH107" s="55"/>
      <c r="II107" s="55"/>
      <c r="IJ107" s="55"/>
      <c r="IK107" s="55"/>
      <c r="IL107" s="55"/>
      <c r="IM107" s="55"/>
      <c r="IN107" s="55"/>
      <c r="IO107" s="55"/>
      <c r="IP107" s="55"/>
      <c r="IQ107" s="55"/>
      <c r="IR107" s="55"/>
      <c r="IS107" s="55"/>
      <c r="IT107" s="55"/>
      <c r="IU107" s="55"/>
      <c r="IV107" s="55"/>
      <c r="IW107" s="55"/>
      <c r="IX107" s="55"/>
      <c r="IY107" s="55"/>
      <c r="IZ107" s="55"/>
      <c r="JA107" s="55"/>
      <c r="JB107" s="55"/>
      <c r="JC107" s="55"/>
      <c r="JD107" s="55"/>
      <c r="JE107" s="55"/>
      <c r="JF107" s="55"/>
      <c r="JG107" s="55"/>
      <c r="JH107" s="55"/>
      <c r="JI107" s="55"/>
      <c r="JJ107" s="55"/>
      <c r="JK107" s="55"/>
      <c r="JL107" s="55"/>
      <c r="JM107" s="55"/>
      <c r="JN107" s="55"/>
      <c r="JO107" s="55"/>
      <c r="JP107" s="55"/>
      <c r="JQ107" s="55"/>
      <c r="JR107" s="55"/>
      <c r="JS107" s="55"/>
      <c r="JT107" s="55"/>
      <c r="JU107" s="55"/>
      <c r="JV107" s="55"/>
      <c r="JW107" s="55"/>
      <c r="JX107" s="55"/>
      <c r="JY107" s="55"/>
      <c r="JZ107" s="55"/>
      <c r="KA107" s="55"/>
      <c r="KB107" s="55"/>
      <c r="KC107" s="55"/>
      <c r="KD107" s="55"/>
      <c r="KE107" s="55"/>
      <c r="KF107" s="55"/>
      <c r="KG107" s="55"/>
      <c r="KH107" s="55"/>
      <c r="KI107" s="55"/>
      <c r="KJ107" s="55"/>
      <c r="KK107" s="55"/>
      <c r="KL107" s="55"/>
      <c r="KM107" s="55"/>
      <c r="KN107" s="55"/>
      <c r="KO107" s="55"/>
      <c r="KP107" s="55"/>
      <c r="KQ107" s="55"/>
      <c r="KR107" s="55"/>
      <c r="KS107" s="55"/>
      <c r="KT107" s="55"/>
      <c r="KU107" s="55"/>
      <c r="KV107" s="55"/>
      <c r="KW107" s="55"/>
      <c r="KX107" s="55"/>
      <c r="KY107" s="55"/>
      <c r="KZ107" s="55"/>
      <c r="LA107" s="55"/>
      <c r="LB107" s="55"/>
      <c r="LC107" s="55"/>
      <c r="LD107" s="55"/>
      <c r="LE107" s="55"/>
      <c r="LF107" s="55"/>
      <c r="LG107" s="55"/>
      <c r="LH107" s="55"/>
      <c r="LI107" s="55"/>
      <c r="LJ107" s="55"/>
      <c r="LK107" s="55"/>
      <c r="LL107" s="55"/>
    </row>
    <row r="108" spans="1:324" s="100" customFormat="1" ht="21.65" customHeight="1">
      <c r="A108" s="903" t="s">
        <v>1334</v>
      </c>
      <c r="B108" s="886" t="s">
        <v>1333</v>
      </c>
      <c r="C108" s="908" t="s">
        <v>679</v>
      </c>
      <c r="D108" s="909">
        <v>14</v>
      </c>
      <c r="E108" s="797"/>
      <c r="F108" s="1655">
        <f t="shared" si="1"/>
        <v>0</v>
      </c>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55"/>
      <c r="FD108" s="55"/>
      <c r="FE108" s="55"/>
      <c r="FF108" s="55"/>
      <c r="FG108" s="55"/>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55"/>
      <c r="GN108" s="55"/>
      <c r="GO108" s="55"/>
      <c r="GP108" s="55"/>
      <c r="GQ108" s="55"/>
      <c r="GR108" s="55"/>
      <c r="GS108" s="55"/>
      <c r="GT108" s="55"/>
      <c r="GU108" s="55"/>
      <c r="GV108" s="55"/>
      <c r="GW108" s="55"/>
      <c r="GX108" s="55"/>
      <c r="GY108" s="55"/>
      <c r="GZ108" s="55"/>
      <c r="HA108" s="55"/>
      <c r="HB108" s="55"/>
      <c r="HC108" s="55"/>
      <c r="HD108" s="55"/>
      <c r="HE108" s="55"/>
      <c r="HF108" s="55"/>
      <c r="HG108" s="55"/>
      <c r="HH108" s="55"/>
      <c r="HI108" s="55"/>
      <c r="HJ108" s="55"/>
      <c r="HK108" s="55"/>
      <c r="HL108" s="55"/>
      <c r="HM108" s="55"/>
      <c r="HN108" s="55"/>
      <c r="HO108" s="55"/>
      <c r="HP108" s="55"/>
      <c r="HQ108" s="55"/>
      <c r="HR108" s="55"/>
      <c r="HS108" s="55"/>
      <c r="HT108" s="55"/>
      <c r="HU108" s="55"/>
      <c r="HV108" s="55"/>
      <c r="HW108" s="55"/>
      <c r="HX108" s="55"/>
      <c r="HY108" s="55"/>
      <c r="HZ108" s="55"/>
      <c r="IA108" s="55"/>
      <c r="IB108" s="55"/>
      <c r="IC108" s="55"/>
      <c r="ID108" s="55"/>
      <c r="IE108" s="55"/>
      <c r="IF108" s="55"/>
      <c r="IG108" s="55"/>
      <c r="IH108" s="55"/>
      <c r="II108" s="55"/>
      <c r="IJ108" s="55"/>
      <c r="IK108" s="55"/>
      <c r="IL108" s="55"/>
      <c r="IM108" s="55"/>
      <c r="IN108" s="55"/>
      <c r="IO108" s="55"/>
      <c r="IP108" s="55"/>
      <c r="IQ108" s="55"/>
      <c r="IR108" s="55"/>
      <c r="IS108" s="55"/>
      <c r="IT108" s="55"/>
      <c r="IU108" s="55"/>
      <c r="IV108" s="55"/>
      <c r="IW108" s="55"/>
      <c r="IX108" s="55"/>
      <c r="IY108" s="55"/>
      <c r="IZ108" s="55"/>
      <c r="JA108" s="55"/>
      <c r="JB108" s="55"/>
      <c r="JC108" s="55"/>
      <c r="JD108" s="55"/>
      <c r="JE108" s="55"/>
      <c r="JF108" s="55"/>
      <c r="JG108" s="55"/>
      <c r="JH108" s="55"/>
      <c r="JI108" s="55"/>
      <c r="JJ108" s="55"/>
      <c r="JK108" s="55"/>
      <c r="JL108" s="55"/>
      <c r="JM108" s="55"/>
      <c r="JN108" s="55"/>
      <c r="JO108" s="55"/>
      <c r="JP108" s="55"/>
      <c r="JQ108" s="55"/>
      <c r="JR108" s="55"/>
      <c r="JS108" s="55"/>
      <c r="JT108" s="55"/>
      <c r="JU108" s="55"/>
      <c r="JV108" s="55"/>
      <c r="JW108" s="55"/>
      <c r="JX108" s="55"/>
      <c r="JY108" s="55"/>
      <c r="JZ108" s="55"/>
      <c r="KA108" s="55"/>
      <c r="KB108" s="55"/>
      <c r="KC108" s="55"/>
      <c r="KD108" s="55"/>
      <c r="KE108" s="55"/>
      <c r="KF108" s="55"/>
      <c r="KG108" s="55"/>
      <c r="KH108" s="55"/>
      <c r="KI108" s="55"/>
      <c r="KJ108" s="55"/>
      <c r="KK108" s="55"/>
      <c r="KL108" s="55"/>
      <c r="KM108" s="55"/>
      <c r="KN108" s="55"/>
      <c r="KO108" s="55"/>
      <c r="KP108" s="55"/>
      <c r="KQ108" s="55"/>
      <c r="KR108" s="55"/>
      <c r="KS108" s="55"/>
      <c r="KT108" s="55"/>
      <c r="KU108" s="55"/>
      <c r="KV108" s="55"/>
      <c r="KW108" s="55"/>
      <c r="KX108" s="55"/>
      <c r="KY108" s="55"/>
      <c r="KZ108" s="55"/>
      <c r="LA108" s="55"/>
      <c r="LB108" s="55"/>
      <c r="LC108" s="55"/>
      <c r="LD108" s="55"/>
      <c r="LE108" s="55"/>
      <c r="LF108" s="55"/>
      <c r="LG108" s="55"/>
      <c r="LH108" s="55"/>
      <c r="LI108" s="55"/>
      <c r="LJ108" s="55"/>
      <c r="LK108" s="55"/>
      <c r="LL108" s="55"/>
    </row>
    <row r="109" spans="1:324" s="100" customFormat="1" ht="10.5" customHeight="1">
      <c r="A109" s="903"/>
      <c r="B109" s="886"/>
      <c r="C109" s="908"/>
      <c r="D109" s="909"/>
      <c r="E109" s="909"/>
      <c r="F109" s="1655">
        <f t="shared" si="1"/>
        <v>0</v>
      </c>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55"/>
      <c r="FD109" s="55"/>
      <c r="FE109" s="55"/>
      <c r="FF109" s="55"/>
      <c r="FG109" s="55"/>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55"/>
      <c r="GN109" s="55"/>
      <c r="GO109" s="55"/>
      <c r="GP109" s="55"/>
      <c r="GQ109" s="55"/>
      <c r="GR109" s="55"/>
      <c r="GS109" s="55"/>
      <c r="GT109" s="55"/>
      <c r="GU109" s="55"/>
      <c r="GV109" s="55"/>
      <c r="GW109" s="55"/>
      <c r="GX109" s="55"/>
      <c r="GY109" s="55"/>
      <c r="GZ109" s="55"/>
      <c r="HA109" s="55"/>
      <c r="HB109" s="55"/>
      <c r="HC109" s="55"/>
      <c r="HD109" s="55"/>
      <c r="HE109" s="55"/>
      <c r="HF109" s="55"/>
      <c r="HG109" s="55"/>
      <c r="HH109" s="55"/>
      <c r="HI109" s="55"/>
      <c r="HJ109" s="55"/>
      <c r="HK109" s="55"/>
      <c r="HL109" s="55"/>
      <c r="HM109" s="55"/>
      <c r="HN109" s="55"/>
      <c r="HO109" s="55"/>
      <c r="HP109" s="55"/>
      <c r="HQ109" s="55"/>
      <c r="HR109" s="55"/>
      <c r="HS109" s="55"/>
      <c r="HT109" s="55"/>
      <c r="HU109" s="55"/>
      <c r="HV109" s="55"/>
      <c r="HW109" s="55"/>
      <c r="HX109" s="55"/>
      <c r="HY109" s="55"/>
      <c r="HZ109" s="55"/>
      <c r="IA109" s="55"/>
      <c r="IB109" s="55"/>
      <c r="IC109" s="55"/>
      <c r="ID109" s="55"/>
      <c r="IE109" s="55"/>
      <c r="IF109" s="55"/>
      <c r="IG109" s="55"/>
      <c r="IH109" s="55"/>
      <c r="II109" s="55"/>
      <c r="IJ109" s="55"/>
      <c r="IK109" s="55"/>
      <c r="IL109" s="55"/>
      <c r="IM109" s="55"/>
      <c r="IN109" s="55"/>
      <c r="IO109" s="55"/>
      <c r="IP109" s="55"/>
      <c r="IQ109" s="55"/>
      <c r="IR109" s="55"/>
      <c r="IS109" s="55"/>
      <c r="IT109" s="55"/>
      <c r="IU109" s="55"/>
      <c r="IV109" s="55"/>
      <c r="IW109" s="55"/>
      <c r="IX109" s="55"/>
      <c r="IY109" s="55"/>
      <c r="IZ109" s="55"/>
      <c r="JA109" s="55"/>
      <c r="JB109" s="55"/>
      <c r="JC109" s="55"/>
      <c r="JD109" s="55"/>
      <c r="JE109" s="55"/>
      <c r="JF109" s="55"/>
      <c r="JG109" s="55"/>
      <c r="JH109" s="55"/>
      <c r="JI109" s="55"/>
      <c r="JJ109" s="55"/>
      <c r="JK109" s="55"/>
      <c r="JL109" s="55"/>
      <c r="JM109" s="55"/>
      <c r="JN109" s="55"/>
      <c r="JO109" s="55"/>
      <c r="JP109" s="55"/>
      <c r="JQ109" s="55"/>
      <c r="JR109" s="55"/>
      <c r="JS109" s="55"/>
      <c r="JT109" s="55"/>
      <c r="JU109" s="55"/>
      <c r="JV109" s="55"/>
      <c r="JW109" s="55"/>
      <c r="JX109" s="55"/>
      <c r="JY109" s="55"/>
      <c r="JZ109" s="55"/>
      <c r="KA109" s="55"/>
      <c r="KB109" s="55"/>
      <c r="KC109" s="55"/>
      <c r="KD109" s="55"/>
      <c r="KE109" s="55"/>
      <c r="KF109" s="55"/>
      <c r="KG109" s="55"/>
      <c r="KH109" s="55"/>
      <c r="KI109" s="55"/>
      <c r="KJ109" s="55"/>
      <c r="KK109" s="55"/>
      <c r="KL109" s="55"/>
      <c r="KM109" s="55"/>
      <c r="KN109" s="55"/>
      <c r="KO109" s="55"/>
      <c r="KP109" s="55"/>
      <c r="KQ109" s="55"/>
      <c r="KR109" s="55"/>
      <c r="KS109" s="55"/>
      <c r="KT109" s="55"/>
      <c r="KU109" s="55"/>
      <c r="KV109" s="55"/>
      <c r="KW109" s="55"/>
      <c r="KX109" s="55"/>
      <c r="KY109" s="55"/>
      <c r="KZ109" s="55"/>
      <c r="LA109" s="55"/>
      <c r="LB109" s="55"/>
      <c r="LC109" s="55"/>
      <c r="LD109" s="55"/>
      <c r="LE109" s="55"/>
      <c r="LF109" s="55"/>
      <c r="LG109" s="55"/>
      <c r="LH109" s="55"/>
      <c r="LI109" s="55"/>
      <c r="LJ109" s="55"/>
      <c r="LK109" s="55"/>
      <c r="LL109" s="55"/>
    </row>
    <row r="110" spans="1:324" s="100" customFormat="1" ht="18" customHeight="1">
      <c r="A110" s="903"/>
      <c r="B110" s="912" t="s">
        <v>1332</v>
      </c>
      <c r="C110" s="908"/>
      <c r="D110" s="909"/>
      <c r="E110" s="909"/>
      <c r="F110" s="1655">
        <f t="shared" si="1"/>
        <v>0</v>
      </c>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c r="FL110" s="55"/>
      <c r="FM110" s="55"/>
      <c r="FN110" s="55"/>
      <c r="FO110" s="55"/>
      <c r="FP110" s="55"/>
      <c r="FQ110" s="55"/>
      <c r="FR110" s="55"/>
      <c r="FS110" s="55"/>
      <c r="FT110" s="55"/>
      <c r="FU110" s="55"/>
      <c r="FV110" s="55"/>
      <c r="FW110" s="55"/>
      <c r="FX110" s="55"/>
      <c r="FY110" s="55"/>
      <c r="FZ110" s="55"/>
      <c r="GA110" s="55"/>
      <c r="GB110" s="55"/>
      <c r="GC110" s="55"/>
      <c r="GD110" s="55"/>
      <c r="GE110" s="55"/>
      <c r="GF110" s="55"/>
      <c r="GG110" s="55"/>
      <c r="GH110" s="55"/>
      <c r="GI110" s="55"/>
      <c r="GJ110" s="55"/>
      <c r="GK110" s="55"/>
      <c r="GL110" s="55"/>
      <c r="GM110" s="55"/>
      <c r="GN110" s="55"/>
      <c r="GO110" s="55"/>
      <c r="GP110" s="55"/>
      <c r="GQ110" s="55"/>
      <c r="GR110" s="55"/>
      <c r="GS110" s="55"/>
      <c r="GT110" s="55"/>
      <c r="GU110" s="55"/>
      <c r="GV110" s="55"/>
      <c r="GW110" s="55"/>
      <c r="GX110" s="55"/>
      <c r="GY110" s="55"/>
      <c r="GZ110" s="55"/>
      <c r="HA110" s="55"/>
      <c r="HB110" s="55"/>
      <c r="HC110" s="55"/>
      <c r="HD110" s="55"/>
      <c r="HE110" s="55"/>
      <c r="HF110" s="55"/>
      <c r="HG110" s="55"/>
      <c r="HH110" s="55"/>
      <c r="HI110" s="55"/>
      <c r="HJ110" s="55"/>
      <c r="HK110" s="55"/>
      <c r="HL110" s="55"/>
      <c r="HM110" s="55"/>
      <c r="HN110" s="55"/>
      <c r="HO110" s="55"/>
      <c r="HP110" s="55"/>
      <c r="HQ110" s="55"/>
      <c r="HR110" s="55"/>
      <c r="HS110" s="55"/>
      <c r="HT110" s="55"/>
      <c r="HU110" s="55"/>
      <c r="HV110" s="55"/>
      <c r="HW110" s="55"/>
      <c r="HX110" s="55"/>
      <c r="HY110" s="55"/>
      <c r="HZ110" s="55"/>
      <c r="IA110" s="55"/>
      <c r="IB110" s="55"/>
      <c r="IC110" s="55"/>
      <c r="ID110" s="55"/>
      <c r="IE110" s="55"/>
      <c r="IF110" s="55"/>
      <c r="IG110" s="55"/>
      <c r="IH110" s="55"/>
      <c r="II110" s="55"/>
      <c r="IJ110" s="55"/>
      <c r="IK110" s="55"/>
      <c r="IL110" s="55"/>
      <c r="IM110" s="55"/>
      <c r="IN110" s="55"/>
      <c r="IO110" s="55"/>
      <c r="IP110" s="55"/>
      <c r="IQ110" s="55"/>
      <c r="IR110" s="55"/>
      <c r="IS110" s="55"/>
      <c r="IT110" s="55"/>
      <c r="IU110" s="55"/>
      <c r="IV110" s="55"/>
      <c r="IW110" s="55"/>
      <c r="IX110" s="55"/>
      <c r="IY110" s="55"/>
      <c r="IZ110" s="55"/>
      <c r="JA110" s="55"/>
      <c r="JB110" s="55"/>
      <c r="JC110" s="55"/>
      <c r="JD110" s="55"/>
      <c r="JE110" s="55"/>
      <c r="JF110" s="55"/>
      <c r="JG110" s="55"/>
      <c r="JH110" s="55"/>
      <c r="JI110" s="55"/>
      <c r="JJ110" s="55"/>
      <c r="JK110" s="55"/>
      <c r="JL110" s="55"/>
      <c r="JM110" s="55"/>
      <c r="JN110" s="55"/>
      <c r="JO110" s="55"/>
      <c r="JP110" s="55"/>
      <c r="JQ110" s="55"/>
      <c r="JR110" s="55"/>
      <c r="JS110" s="55"/>
      <c r="JT110" s="55"/>
      <c r="JU110" s="55"/>
      <c r="JV110" s="55"/>
      <c r="JW110" s="55"/>
      <c r="JX110" s="55"/>
      <c r="JY110" s="55"/>
      <c r="JZ110" s="55"/>
      <c r="KA110" s="55"/>
      <c r="KB110" s="55"/>
      <c r="KC110" s="55"/>
      <c r="KD110" s="55"/>
      <c r="KE110" s="55"/>
      <c r="KF110" s="55"/>
      <c r="KG110" s="55"/>
      <c r="KH110" s="55"/>
      <c r="KI110" s="55"/>
      <c r="KJ110" s="55"/>
      <c r="KK110" s="55"/>
      <c r="KL110" s="55"/>
      <c r="KM110" s="55"/>
      <c r="KN110" s="55"/>
      <c r="KO110" s="55"/>
      <c r="KP110" s="55"/>
      <c r="KQ110" s="55"/>
      <c r="KR110" s="55"/>
      <c r="KS110" s="55"/>
      <c r="KT110" s="55"/>
      <c r="KU110" s="55"/>
      <c r="KV110" s="55"/>
      <c r="KW110" s="55"/>
      <c r="KX110" s="55"/>
      <c r="KY110" s="55"/>
      <c r="KZ110" s="55"/>
      <c r="LA110" s="55"/>
      <c r="LB110" s="55"/>
      <c r="LC110" s="55"/>
      <c r="LD110" s="55"/>
      <c r="LE110" s="55"/>
      <c r="LF110" s="55"/>
      <c r="LG110" s="55"/>
      <c r="LH110" s="55"/>
      <c r="LI110" s="55"/>
      <c r="LJ110" s="55"/>
      <c r="LK110" s="55"/>
      <c r="LL110" s="55"/>
    </row>
    <row r="111" spans="1:324" s="100" customFormat="1" ht="10.5" customHeight="1">
      <c r="A111" s="903"/>
      <c r="B111" s="907"/>
      <c r="C111" s="908"/>
      <c r="D111" s="909"/>
      <c r="E111" s="909"/>
      <c r="F111" s="1655">
        <f t="shared" si="1"/>
        <v>0</v>
      </c>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c r="ER111" s="55"/>
      <c r="ES111" s="55"/>
      <c r="ET111" s="55"/>
      <c r="EU111" s="55"/>
      <c r="EV111" s="55"/>
      <c r="EW111" s="55"/>
      <c r="EX111" s="55"/>
      <c r="EY111" s="55"/>
      <c r="EZ111" s="55"/>
      <c r="FA111" s="55"/>
      <c r="FB111" s="55"/>
      <c r="FC111" s="55"/>
      <c r="FD111" s="55"/>
      <c r="FE111" s="55"/>
      <c r="FF111" s="55"/>
      <c r="FG111" s="55"/>
      <c r="FH111" s="55"/>
      <c r="FI111" s="55"/>
      <c r="FJ111" s="55"/>
      <c r="FK111" s="55"/>
      <c r="FL111" s="55"/>
      <c r="FM111" s="55"/>
      <c r="FN111" s="55"/>
      <c r="FO111" s="55"/>
      <c r="FP111" s="55"/>
      <c r="FQ111" s="55"/>
      <c r="FR111" s="55"/>
      <c r="FS111" s="55"/>
      <c r="FT111" s="55"/>
      <c r="FU111" s="55"/>
      <c r="FV111" s="55"/>
      <c r="FW111" s="55"/>
      <c r="FX111" s="55"/>
      <c r="FY111" s="55"/>
      <c r="FZ111" s="55"/>
      <c r="GA111" s="55"/>
      <c r="GB111" s="55"/>
      <c r="GC111" s="55"/>
      <c r="GD111" s="55"/>
      <c r="GE111" s="55"/>
      <c r="GF111" s="55"/>
      <c r="GG111" s="55"/>
      <c r="GH111" s="55"/>
      <c r="GI111" s="55"/>
      <c r="GJ111" s="55"/>
      <c r="GK111" s="55"/>
      <c r="GL111" s="55"/>
      <c r="GM111" s="55"/>
      <c r="GN111" s="55"/>
      <c r="GO111" s="55"/>
      <c r="GP111" s="55"/>
      <c r="GQ111" s="55"/>
      <c r="GR111" s="55"/>
      <c r="GS111" s="55"/>
      <c r="GT111" s="55"/>
      <c r="GU111" s="55"/>
      <c r="GV111" s="55"/>
      <c r="GW111" s="55"/>
      <c r="GX111" s="55"/>
      <c r="GY111" s="55"/>
      <c r="GZ111" s="55"/>
      <c r="HA111" s="55"/>
      <c r="HB111" s="55"/>
      <c r="HC111" s="55"/>
      <c r="HD111" s="55"/>
      <c r="HE111" s="55"/>
      <c r="HF111" s="55"/>
      <c r="HG111" s="55"/>
      <c r="HH111" s="55"/>
      <c r="HI111" s="55"/>
      <c r="HJ111" s="55"/>
      <c r="HK111" s="55"/>
      <c r="HL111" s="55"/>
      <c r="HM111" s="55"/>
      <c r="HN111" s="55"/>
      <c r="HO111" s="55"/>
      <c r="HP111" s="55"/>
      <c r="HQ111" s="55"/>
      <c r="HR111" s="55"/>
      <c r="HS111" s="55"/>
      <c r="HT111" s="55"/>
      <c r="HU111" s="55"/>
      <c r="HV111" s="55"/>
      <c r="HW111" s="55"/>
      <c r="HX111" s="55"/>
      <c r="HY111" s="55"/>
      <c r="HZ111" s="55"/>
      <c r="IA111" s="55"/>
      <c r="IB111" s="55"/>
      <c r="IC111" s="55"/>
      <c r="ID111" s="55"/>
      <c r="IE111" s="55"/>
      <c r="IF111" s="55"/>
      <c r="IG111" s="55"/>
      <c r="IH111" s="55"/>
      <c r="II111" s="55"/>
      <c r="IJ111" s="55"/>
      <c r="IK111" s="55"/>
      <c r="IL111" s="55"/>
      <c r="IM111" s="55"/>
      <c r="IN111" s="55"/>
      <c r="IO111" s="55"/>
      <c r="IP111" s="55"/>
      <c r="IQ111" s="55"/>
      <c r="IR111" s="55"/>
      <c r="IS111" s="55"/>
      <c r="IT111" s="55"/>
      <c r="IU111" s="55"/>
      <c r="IV111" s="55"/>
      <c r="IW111" s="55"/>
      <c r="IX111" s="55"/>
      <c r="IY111" s="55"/>
      <c r="IZ111" s="55"/>
      <c r="JA111" s="55"/>
      <c r="JB111" s="55"/>
      <c r="JC111" s="55"/>
      <c r="JD111" s="55"/>
      <c r="JE111" s="55"/>
      <c r="JF111" s="55"/>
      <c r="JG111" s="55"/>
      <c r="JH111" s="55"/>
      <c r="JI111" s="55"/>
      <c r="JJ111" s="55"/>
      <c r="JK111" s="55"/>
      <c r="JL111" s="55"/>
      <c r="JM111" s="55"/>
      <c r="JN111" s="55"/>
      <c r="JO111" s="55"/>
      <c r="JP111" s="55"/>
      <c r="JQ111" s="55"/>
      <c r="JR111" s="55"/>
      <c r="JS111" s="55"/>
      <c r="JT111" s="55"/>
      <c r="JU111" s="55"/>
      <c r="JV111" s="55"/>
      <c r="JW111" s="55"/>
      <c r="JX111" s="55"/>
      <c r="JY111" s="55"/>
      <c r="JZ111" s="55"/>
      <c r="KA111" s="55"/>
      <c r="KB111" s="55"/>
      <c r="KC111" s="55"/>
      <c r="KD111" s="55"/>
      <c r="KE111" s="55"/>
      <c r="KF111" s="55"/>
      <c r="KG111" s="55"/>
      <c r="KH111" s="55"/>
      <c r="KI111" s="55"/>
      <c r="KJ111" s="55"/>
      <c r="KK111" s="55"/>
      <c r="KL111" s="55"/>
      <c r="KM111" s="55"/>
      <c r="KN111" s="55"/>
      <c r="KO111" s="55"/>
      <c r="KP111" s="55"/>
      <c r="KQ111" s="55"/>
      <c r="KR111" s="55"/>
      <c r="KS111" s="55"/>
      <c r="KT111" s="55"/>
      <c r="KU111" s="55"/>
      <c r="KV111" s="55"/>
      <c r="KW111" s="55"/>
      <c r="KX111" s="55"/>
      <c r="KY111" s="55"/>
      <c r="KZ111" s="55"/>
      <c r="LA111" s="55"/>
      <c r="LB111" s="55"/>
      <c r="LC111" s="55"/>
      <c r="LD111" s="55"/>
      <c r="LE111" s="55"/>
      <c r="LF111" s="55"/>
      <c r="LG111" s="55"/>
      <c r="LH111" s="55"/>
      <c r="LI111" s="55"/>
      <c r="LJ111" s="55"/>
      <c r="LK111" s="55"/>
      <c r="LL111" s="55"/>
    </row>
    <row r="112" spans="1:324" s="100" customFormat="1" ht="19.399999999999999" customHeight="1">
      <c r="A112" s="903"/>
      <c r="B112" s="907" t="s">
        <v>1331</v>
      </c>
      <c r="C112" s="908"/>
      <c r="D112" s="909"/>
      <c r="E112" s="909"/>
      <c r="F112" s="1655">
        <f t="shared" si="1"/>
        <v>0</v>
      </c>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c r="ER112" s="55"/>
      <c r="ES112" s="55"/>
      <c r="ET112" s="55"/>
      <c r="EU112" s="55"/>
      <c r="EV112" s="55"/>
      <c r="EW112" s="55"/>
      <c r="EX112" s="55"/>
      <c r="EY112" s="55"/>
      <c r="EZ112" s="55"/>
      <c r="FA112" s="55"/>
      <c r="FB112" s="55"/>
      <c r="FC112" s="55"/>
      <c r="FD112" s="55"/>
      <c r="FE112" s="55"/>
      <c r="FF112" s="55"/>
      <c r="FG112" s="55"/>
      <c r="FH112" s="55"/>
      <c r="FI112" s="55"/>
      <c r="FJ112" s="55"/>
      <c r="FK112" s="55"/>
      <c r="FL112" s="55"/>
      <c r="FM112" s="55"/>
      <c r="FN112" s="55"/>
      <c r="FO112" s="55"/>
      <c r="FP112" s="55"/>
      <c r="FQ112" s="55"/>
      <c r="FR112" s="55"/>
      <c r="FS112" s="55"/>
      <c r="FT112" s="55"/>
      <c r="FU112" s="55"/>
      <c r="FV112" s="55"/>
      <c r="FW112" s="55"/>
      <c r="FX112" s="55"/>
      <c r="FY112" s="55"/>
      <c r="FZ112" s="55"/>
      <c r="GA112" s="55"/>
      <c r="GB112" s="55"/>
      <c r="GC112" s="55"/>
      <c r="GD112" s="55"/>
      <c r="GE112" s="55"/>
      <c r="GF112" s="55"/>
      <c r="GG112" s="55"/>
      <c r="GH112" s="55"/>
      <c r="GI112" s="55"/>
      <c r="GJ112" s="55"/>
      <c r="GK112" s="55"/>
      <c r="GL112" s="55"/>
      <c r="GM112" s="55"/>
      <c r="GN112" s="55"/>
      <c r="GO112" s="55"/>
      <c r="GP112" s="55"/>
      <c r="GQ112" s="55"/>
      <c r="GR112" s="55"/>
      <c r="GS112" s="55"/>
      <c r="GT112" s="55"/>
      <c r="GU112" s="55"/>
      <c r="GV112" s="55"/>
      <c r="GW112" s="55"/>
      <c r="GX112" s="55"/>
      <c r="GY112" s="55"/>
      <c r="GZ112" s="55"/>
      <c r="HA112" s="55"/>
      <c r="HB112" s="55"/>
      <c r="HC112" s="55"/>
      <c r="HD112" s="55"/>
      <c r="HE112" s="55"/>
      <c r="HF112" s="55"/>
      <c r="HG112" s="55"/>
      <c r="HH112" s="55"/>
      <c r="HI112" s="55"/>
      <c r="HJ112" s="55"/>
      <c r="HK112" s="55"/>
      <c r="HL112" s="55"/>
      <c r="HM112" s="55"/>
      <c r="HN112" s="55"/>
      <c r="HO112" s="55"/>
      <c r="HP112" s="55"/>
      <c r="HQ112" s="55"/>
      <c r="HR112" s="55"/>
      <c r="HS112" s="55"/>
      <c r="HT112" s="55"/>
      <c r="HU112" s="55"/>
      <c r="HV112" s="55"/>
      <c r="HW112" s="55"/>
      <c r="HX112" s="55"/>
      <c r="HY112" s="55"/>
      <c r="HZ112" s="55"/>
      <c r="IA112" s="55"/>
      <c r="IB112" s="55"/>
      <c r="IC112" s="55"/>
      <c r="ID112" s="55"/>
      <c r="IE112" s="55"/>
      <c r="IF112" s="55"/>
      <c r="IG112" s="55"/>
      <c r="IH112" s="55"/>
      <c r="II112" s="55"/>
      <c r="IJ112" s="55"/>
      <c r="IK112" s="55"/>
      <c r="IL112" s="55"/>
      <c r="IM112" s="55"/>
      <c r="IN112" s="55"/>
      <c r="IO112" s="55"/>
      <c r="IP112" s="55"/>
      <c r="IQ112" s="55"/>
      <c r="IR112" s="55"/>
      <c r="IS112" s="55"/>
      <c r="IT112" s="55"/>
      <c r="IU112" s="55"/>
      <c r="IV112" s="55"/>
      <c r="IW112" s="55"/>
      <c r="IX112" s="55"/>
      <c r="IY112" s="55"/>
      <c r="IZ112" s="55"/>
      <c r="JA112" s="55"/>
      <c r="JB112" s="55"/>
      <c r="JC112" s="55"/>
      <c r="JD112" s="55"/>
      <c r="JE112" s="55"/>
      <c r="JF112" s="55"/>
      <c r="JG112" s="55"/>
      <c r="JH112" s="55"/>
      <c r="JI112" s="55"/>
      <c r="JJ112" s="55"/>
      <c r="JK112" s="55"/>
      <c r="JL112" s="55"/>
      <c r="JM112" s="55"/>
      <c r="JN112" s="55"/>
      <c r="JO112" s="55"/>
      <c r="JP112" s="55"/>
      <c r="JQ112" s="55"/>
      <c r="JR112" s="55"/>
      <c r="JS112" s="55"/>
      <c r="JT112" s="55"/>
      <c r="JU112" s="55"/>
      <c r="JV112" s="55"/>
      <c r="JW112" s="55"/>
      <c r="JX112" s="55"/>
      <c r="JY112" s="55"/>
      <c r="JZ112" s="55"/>
      <c r="KA112" s="55"/>
      <c r="KB112" s="55"/>
      <c r="KC112" s="55"/>
      <c r="KD112" s="55"/>
      <c r="KE112" s="55"/>
      <c r="KF112" s="55"/>
      <c r="KG112" s="55"/>
      <c r="KH112" s="55"/>
      <c r="KI112" s="55"/>
      <c r="KJ112" s="55"/>
      <c r="KK112" s="55"/>
      <c r="KL112" s="55"/>
      <c r="KM112" s="55"/>
      <c r="KN112" s="55"/>
      <c r="KO112" s="55"/>
      <c r="KP112" s="55"/>
      <c r="KQ112" s="55"/>
      <c r="KR112" s="55"/>
      <c r="KS112" s="55"/>
      <c r="KT112" s="55"/>
      <c r="KU112" s="55"/>
      <c r="KV112" s="55"/>
      <c r="KW112" s="55"/>
      <c r="KX112" s="55"/>
      <c r="KY112" s="55"/>
      <c r="KZ112" s="55"/>
      <c r="LA112" s="55"/>
      <c r="LB112" s="55"/>
      <c r="LC112" s="55"/>
      <c r="LD112" s="55"/>
      <c r="LE112" s="55"/>
      <c r="LF112" s="55"/>
      <c r="LG112" s="55"/>
      <c r="LH112" s="55"/>
      <c r="LI112" s="55"/>
      <c r="LJ112" s="55"/>
      <c r="LK112" s="55"/>
      <c r="LL112" s="55"/>
    </row>
    <row r="113" spans="1:324" s="100" customFormat="1" ht="10.5" customHeight="1">
      <c r="A113" s="903"/>
      <c r="B113" s="907"/>
      <c r="C113" s="908"/>
      <c r="D113" s="909"/>
      <c r="E113" s="909"/>
      <c r="F113" s="1655">
        <f t="shared" si="1"/>
        <v>0</v>
      </c>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c r="ER113" s="55"/>
      <c r="ES113" s="55"/>
      <c r="ET113" s="55"/>
      <c r="EU113" s="55"/>
      <c r="EV113" s="55"/>
      <c r="EW113" s="55"/>
      <c r="EX113" s="55"/>
      <c r="EY113" s="55"/>
      <c r="EZ113" s="55"/>
      <c r="FA113" s="55"/>
      <c r="FB113" s="55"/>
      <c r="FC113" s="55"/>
      <c r="FD113" s="55"/>
      <c r="FE113" s="55"/>
      <c r="FF113" s="55"/>
      <c r="FG113" s="55"/>
      <c r="FH113" s="55"/>
      <c r="FI113" s="55"/>
      <c r="FJ113" s="55"/>
      <c r="FK113" s="55"/>
      <c r="FL113" s="55"/>
      <c r="FM113" s="55"/>
      <c r="FN113" s="55"/>
      <c r="FO113" s="55"/>
      <c r="FP113" s="55"/>
      <c r="FQ113" s="55"/>
      <c r="FR113" s="55"/>
      <c r="FS113" s="55"/>
      <c r="FT113" s="55"/>
      <c r="FU113" s="55"/>
      <c r="FV113" s="55"/>
      <c r="FW113" s="55"/>
      <c r="FX113" s="55"/>
      <c r="FY113" s="55"/>
      <c r="FZ113" s="55"/>
      <c r="GA113" s="55"/>
      <c r="GB113" s="55"/>
      <c r="GC113" s="55"/>
      <c r="GD113" s="55"/>
      <c r="GE113" s="55"/>
      <c r="GF113" s="55"/>
      <c r="GG113" s="55"/>
      <c r="GH113" s="55"/>
      <c r="GI113" s="55"/>
      <c r="GJ113" s="55"/>
      <c r="GK113" s="55"/>
      <c r="GL113" s="55"/>
      <c r="GM113" s="55"/>
      <c r="GN113" s="55"/>
      <c r="GO113" s="55"/>
      <c r="GP113" s="55"/>
      <c r="GQ113" s="55"/>
      <c r="GR113" s="55"/>
      <c r="GS113" s="55"/>
      <c r="GT113" s="55"/>
      <c r="GU113" s="55"/>
      <c r="GV113" s="55"/>
      <c r="GW113" s="55"/>
      <c r="GX113" s="55"/>
      <c r="GY113" s="55"/>
      <c r="GZ113" s="55"/>
      <c r="HA113" s="55"/>
      <c r="HB113" s="55"/>
      <c r="HC113" s="55"/>
      <c r="HD113" s="55"/>
      <c r="HE113" s="55"/>
      <c r="HF113" s="55"/>
      <c r="HG113" s="55"/>
      <c r="HH113" s="55"/>
      <c r="HI113" s="55"/>
      <c r="HJ113" s="55"/>
      <c r="HK113" s="55"/>
      <c r="HL113" s="55"/>
      <c r="HM113" s="55"/>
      <c r="HN113" s="55"/>
      <c r="HO113" s="55"/>
      <c r="HP113" s="55"/>
      <c r="HQ113" s="55"/>
      <c r="HR113" s="55"/>
      <c r="HS113" s="55"/>
      <c r="HT113" s="55"/>
      <c r="HU113" s="55"/>
      <c r="HV113" s="55"/>
      <c r="HW113" s="55"/>
      <c r="HX113" s="55"/>
      <c r="HY113" s="55"/>
      <c r="HZ113" s="55"/>
      <c r="IA113" s="55"/>
      <c r="IB113" s="55"/>
      <c r="IC113" s="55"/>
      <c r="ID113" s="55"/>
      <c r="IE113" s="55"/>
      <c r="IF113" s="55"/>
      <c r="IG113" s="55"/>
      <c r="IH113" s="55"/>
      <c r="II113" s="55"/>
      <c r="IJ113" s="55"/>
      <c r="IK113" s="55"/>
      <c r="IL113" s="55"/>
      <c r="IM113" s="55"/>
      <c r="IN113" s="55"/>
      <c r="IO113" s="55"/>
      <c r="IP113" s="55"/>
      <c r="IQ113" s="55"/>
      <c r="IR113" s="55"/>
      <c r="IS113" s="55"/>
      <c r="IT113" s="55"/>
      <c r="IU113" s="55"/>
      <c r="IV113" s="55"/>
      <c r="IW113" s="55"/>
      <c r="IX113" s="55"/>
      <c r="IY113" s="55"/>
      <c r="IZ113" s="55"/>
      <c r="JA113" s="55"/>
      <c r="JB113" s="55"/>
      <c r="JC113" s="55"/>
      <c r="JD113" s="55"/>
      <c r="JE113" s="55"/>
      <c r="JF113" s="55"/>
      <c r="JG113" s="55"/>
      <c r="JH113" s="55"/>
      <c r="JI113" s="55"/>
      <c r="JJ113" s="55"/>
      <c r="JK113" s="55"/>
      <c r="JL113" s="55"/>
      <c r="JM113" s="55"/>
      <c r="JN113" s="55"/>
      <c r="JO113" s="55"/>
      <c r="JP113" s="55"/>
      <c r="JQ113" s="55"/>
      <c r="JR113" s="55"/>
      <c r="JS113" s="55"/>
      <c r="JT113" s="55"/>
      <c r="JU113" s="55"/>
      <c r="JV113" s="55"/>
      <c r="JW113" s="55"/>
      <c r="JX113" s="55"/>
      <c r="JY113" s="55"/>
      <c r="JZ113" s="55"/>
      <c r="KA113" s="55"/>
      <c r="KB113" s="55"/>
      <c r="KC113" s="55"/>
      <c r="KD113" s="55"/>
      <c r="KE113" s="55"/>
      <c r="KF113" s="55"/>
      <c r="KG113" s="55"/>
      <c r="KH113" s="55"/>
      <c r="KI113" s="55"/>
      <c r="KJ113" s="55"/>
      <c r="KK113" s="55"/>
      <c r="KL113" s="55"/>
      <c r="KM113" s="55"/>
      <c r="KN113" s="55"/>
      <c r="KO113" s="55"/>
      <c r="KP113" s="55"/>
      <c r="KQ113" s="55"/>
      <c r="KR113" s="55"/>
      <c r="KS113" s="55"/>
      <c r="KT113" s="55"/>
      <c r="KU113" s="55"/>
      <c r="KV113" s="55"/>
      <c r="KW113" s="55"/>
      <c r="KX113" s="55"/>
      <c r="KY113" s="55"/>
      <c r="KZ113" s="55"/>
      <c r="LA113" s="55"/>
      <c r="LB113" s="55"/>
      <c r="LC113" s="55"/>
      <c r="LD113" s="55"/>
      <c r="LE113" s="55"/>
      <c r="LF113" s="55"/>
      <c r="LG113" s="55"/>
      <c r="LH113" s="55"/>
      <c r="LI113" s="55"/>
      <c r="LJ113" s="55"/>
      <c r="LK113" s="55"/>
      <c r="LL113" s="55"/>
    </row>
    <row r="114" spans="1:324" s="100" customFormat="1" ht="21" customHeight="1">
      <c r="A114" s="903" t="s">
        <v>1330</v>
      </c>
      <c r="B114" s="886" t="s">
        <v>1329</v>
      </c>
      <c r="C114" s="908" t="s">
        <v>679</v>
      </c>
      <c r="D114" s="909">
        <v>12</v>
      </c>
      <c r="E114" s="797"/>
      <c r="F114" s="1655">
        <f t="shared" si="1"/>
        <v>0</v>
      </c>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c r="ER114" s="55"/>
      <c r="ES114" s="55"/>
      <c r="ET114" s="55"/>
      <c r="EU114" s="55"/>
      <c r="EV114" s="55"/>
      <c r="EW114" s="55"/>
      <c r="EX114" s="55"/>
      <c r="EY114" s="55"/>
      <c r="EZ114" s="55"/>
      <c r="FA114" s="55"/>
      <c r="FB114" s="55"/>
      <c r="FC114" s="55"/>
      <c r="FD114" s="55"/>
      <c r="FE114" s="55"/>
      <c r="FF114" s="55"/>
      <c r="FG114" s="55"/>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55"/>
      <c r="GX114" s="55"/>
      <c r="GY114" s="55"/>
      <c r="GZ114" s="55"/>
      <c r="HA114" s="55"/>
      <c r="HB114" s="55"/>
      <c r="HC114" s="55"/>
      <c r="HD114" s="55"/>
      <c r="HE114" s="55"/>
      <c r="HF114" s="55"/>
      <c r="HG114" s="55"/>
      <c r="HH114" s="55"/>
      <c r="HI114" s="55"/>
      <c r="HJ114" s="55"/>
      <c r="HK114" s="55"/>
      <c r="HL114" s="55"/>
      <c r="HM114" s="55"/>
      <c r="HN114" s="55"/>
      <c r="HO114" s="55"/>
      <c r="HP114" s="55"/>
      <c r="HQ114" s="55"/>
      <c r="HR114" s="55"/>
      <c r="HS114" s="55"/>
      <c r="HT114" s="55"/>
      <c r="HU114" s="55"/>
      <c r="HV114" s="55"/>
      <c r="HW114" s="55"/>
      <c r="HX114" s="55"/>
      <c r="HY114" s="55"/>
      <c r="HZ114" s="55"/>
      <c r="IA114" s="55"/>
      <c r="IB114" s="55"/>
      <c r="IC114" s="55"/>
      <c r="ID114" s="55"/>
      <c r="IE114" s="55"/>
      <c r="IF114" s="55"/>
      <c r="IG114" s="55"/>
      <c r="IH114" s="55"/>
      <c r="II114" s="55"/>
      <c r="IJ114" s="55"/>
      <c r="IK114" s="55"/>
      <c r="IL114" s="55"/>
      <c r="IM114" s="55"/>
      <c r="IN114" s="55"/>
      <c r="IO114" s="55"/>
      <c r="IP114" s="55"/>
      <c r="IQ114" s="55"/>
      <c r="IR114" s="55"/>
      <c r="IS114" s="55"/>
      <c r="IT114" s="55"/>
      <c r="IU114" s="55"/>
      <c r="IV114" s="55"/>
      <c r="IW114" s="55"/>
      <c r="IX114" s="55"/>
      <c r="IY114" s="55"/>
      <c r="IZ114" s="55"/>
      <c r="JA114" s="55"/>
      <c r="JB114" s="55"/>
      <c r="JC114" s="55"/>
      <c r="JD114" s="55"/>
      <c r="JE114" s="55"/>
      <c r="JF114" s="55"/>
      <c r="JG114" s="55"/>
      <c r="JH114" s="55"/>
      <c r="JI114" s="55"/>
      <c r="JJ114" s="55"/>
      <c r="JK114" s="55"/>
      <c r="JL114" s="55"/>
      <c r="JM114" s="55"/>
      <c r="JN114" s="55"/>
      <c r="JO114" s="55"/>
      <c r="JP114" s="55"/>
      <c r="JQ114" s="55"/>
      <c r="JR114" s="55"/>
      <c r="JS114" s="55"/>
      <c r="JT114" s="55"/>
      <c r="JU114" s="55"/>
      <c r="JV114" s="55"/>
      <c r="JW114" s="55"/>
      <c r="JX114" s="55"/>
      <c r="JY114" s="55"/>
      <c r="JZ114" s="55"/>
      <c r="KA114" s="55"/>
      <c r="KB114" s="55"/>
      <c r="KC114" s="55"/>
      <c r="KD114" s="55"/>
      <c r="KE114" s="55"/>
      <c r="KF114" s="55"/>
      <c r="KG114" s="55"/>
      <c r="KH114" s="55"/>
      <c r="KI114" s="55"/>
      <c r="KJ114" s="55"/>
      <c r="KK114" s="55"/>
      <c r="KL114" s="55"/>
      <c r="KM114" s="55"/>
      <c r="KN114" s="55"/>
      <c r="KO114" s="55"/>
      <c r="KP114" s="55"/>
      <c r="KQ114" s="55"/>
      <c r="KR114" s="55"/>
      <c r="KS114" s="55"/>
      <c r="KT114" s="55"/>
      <c r="KU114" s="55"/>
      <c r="KV114" s="55"/>
      <c r="KW114" s="55"/>
      <c r="KX114" s="55"/>
      <c r="KY114" s="55"/>
      <c r="KZ114" s="55"/>
      <c r="LA114" s="55"/>
      <c r="LB114" s="55"/>
      <c r="LC114" s="55"/>
      <c r="LD114" s="55"/>
      <c r="LE114" s="55"/>
      <c r="LF114" s="55"/>
      <c r="LG114" s="55"/>
      <c r="LH114" s="55"/>
      <c r="LI114" s="55"/>
      <c r="LJ114" s="55"/>
      <c r="LK114" s="55"/>
      <c r="LL114" s="55"/>
    </row>
    <row r="115" spans="1:324" s="100" customFormat="1" ht="10.5" customHeight="1">
      <c r="A115" s="903"/>
      <c r="B115" s="886"/>
      <c r="C115" s="908"/>
      <c r="D115" s="909"/>
      <c r="E115" s="909"/>
      <c r="F115" s="1655">
        <f t="shared" si="1"/>
        <v>0</v>
      </c>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55"/>
      <c r="IR115" s="55"/>
      <c r="IS115" s="55"/>
      <c r="IT115" s="55"/>
      <c r="IU115" s="55"/>
      <c r="IV115" s="55"/>
      <c r="IW115" s="55"/>
      <c r="IX115" s="55"/>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row>
    <row r="116" spans="1:324" s="100" customFormat="1" ht="17.25" customHeight="1">
      <c r="A116" s="903"/>
      <c r="B116" s="912" t="s">
        <v>550</v>
      </c>
      <c r="C116" s="908"/>
      <c r="D116" s="909"/>
      <c r="E116" s="909"/>
      <c r="F116" s="1655">
        <f t="shared" si="1"/>
        <v>0</v>
      </c>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c r="IF116" s="55"/>
      <c r="IG116" s="55"/>
      <c r="IH116" s="55"/>
      <c r="II116" s="55"/>
      <c r="IJ116" s="55"/>
      <c r="IK116" s="55"/>
      <c r="IL116" s="55"/>
      <c r="IM116" s="55"/>
      <c r="IN116" s="55"/>
      <c r="IO116" s="55"/>
      <c r="IP116" s="55"/>
      <c r="IQ116" s="55"/>
      <c r="IR116" s="55"/>
      <c r="IS116" s="55"/>
      <c r="IT116" s="55"/>
      <c r="IU116" s="55"/>
      <c r="IV116" s="55"/>
      <c r="IW116" s="55"/>
      <c r="IX116" s="55"/>
      <c r="IY116" s="55"/>
      <c r="IZ116" s="55"/>
      <c r="JA116" s="55"/>
      <c r="JB116" s="55"/>
      <c r="JC116" s="55"/>
      <c r="JD116" s="55"/>
      <c r="JE116" s="55"/>
      <c r="JF116" s="55"/>
      <c r="JG116" s="55"/>
      <c r="JH116" s="55"/>
      <c r="JI116" s="55"/>
      <c r="JJ116" s="55"/>
      <c r="JK116" s="55"/>
      <c r="JL116" s="55"/>
      <c r="JM116" s="55"/>
      <c r="JN116" s="55"/>
      <c r="JO116" s="55"/>
      <c r="JP116" s="55"/>
      <c r="JQ116" s="55"/>
      <c r="JR116" s="55"/>
      <c r="JS116" s="55"/>
      <c r="JT116" s="55"/>
      <c r="JU116" s="55"/>
      <c r="JV116" s="55"/>
      <c r="JW116" s="55"/>
      <c r="JX116" s="55"/>
      <c r="JY116" s="55"/>
      <c r="JZ116" s="55"/>
      <c r="KA116" s="55"/>
      <c r="KB116" s="55"/>
      <c r="KC116" s="55"/>
      <c r="KD116" s="55"/>
      <c r="KE116" s="55"/>
      <c r="KF116" s="55"/>
      <c r="KG116" s="55"/>
      <c r="KH116" s="55"/>
      <c r="KI116" s="55"/>
      <c r="KJ116" s="55"/>
      <c r="KK116" s="55"/>
      <c r="KL116" s="55"/>
      <c r="KM116" s="55"/>
      <c r="KN116" s="55"/>
      <c r="KO116" s="55"/>
      <c r="KP116" s="55"/>
      <c r="KQ116" s="55"/>
      <c r="KR116" s="55"/>
      <c r="KS116" s="55"/>
      <c r="KT116" s="55"/>
      <c r="KU116" s="55"/>
      <c r="KV116" s="55"/>
      <c r="KW116" s="55"/>
      <c r="KX116" s="55"/>
      <c r="KY116" s="55"/>
      <c r="KZ116" s="55"/>
      <c r="LA116" s="55"/>
      <c r="LB116" s="55"/>
      <c r="LC116" s="55"/>
      <c r="LD116" s="55"/>
      <c r="LE116" s="55"/>
      <c r="LF116" s="55"/>
      <c r="LG116" s="55"/>
      <c r="LH116" s="55"/>
      <c r="LI116" s="55"/>
      <c r="LJ116" s="55"/>
      <c r="LK116" s="55"/>
      <c r="LL116" s="55"/>
    </row>
    <row r="117" spans="1:324" s="100" customFormat="1" ht="23.25" customHeight="1">
      <c r="A117" s="903"/>
      <c r="B117" s="928" t="s">
        <v>1050</v>
      </c>
      <c r="C117" s="908"/>
      <c r="D117" s="909"/>
      <c r="E117" s="909"/>
      <c r="F117" s="1655">
        <f t="shared" si="1"/>
        <v>0</v>
      </c>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c r="IF117" s="55"/>
      <c r="IG117" s="55"/>
      <c r="IH117" s="55"/>
      <c r="II117" s="55"/>
      <c r="IJ117" s="55"/>
      <c r="IK117" s="55"/>
      <c r="IL117" s="55"/>
      <c r="IM117" s="55"/>
      <c r="IN117" s="55"/>
      <c r="IO117" s="55"/>
      <c r="IP117" s="55"/>
      <c r="IQ117" s="55"/>
      <c r="IR117" s="55"/>
      <c r="IS117" s="55"/>
      <c r="IT117" s="55"/>
      <c r="IU117" s="55"/>
      <c r="IV117" s="55"/>
      <c r="IW117" s="55"/>
      <c r="IX117" s="55"/>
      <c r="IY117" s="55"/>
      <c r="IZ117" s="55"/>
      <c r="JA117" s="55"/>
      <c r="JB117" s="55"/>
      <c r="JC117" s="55"/>
      <c r="JD117" s="55"/>
      <c r="JE117" s="55"/>
      <c r="JF117" s="55"/>
      <c r="JG117" s="55"/>
      <c r="JH117" s="55"/>
      <c r="JI117" s="55"/>
      <c r="JJ117" s="55"/>
      <c r="JK117" s="55"/>
      <c r="JL117" s="55"/>
      <c r="JM117" s="55"/>
      <c r="JN117" s="55"/>
      <c r="JO117" s="55"/>
      <c r="JP117" s="55"/>
      <c r="JQ117" s="55"/>
      <c r="JR117" s="55"/>
      <c r="JS117" s="55"/>
      <c r="JT117" s="55"/>
      <c r="JU117" s="55"/>
      <c r="JV117" s="55"/>
      <c r="JW117" s="55"/>
      <c r="JX117" s="55"/>
      <c r="JY117" s="55"/>
      <c r="JZ117" s="55"/>
      <c r="KA117" s="55"/>
      <c r="KB117" s="55"/>
      <c r="KC117" s="55"/>
      <c r="KD117" s="55"/>
      <c r="KE117" s="55"/>
      <c r="KF117" s="55"/>
      <c r="KG117" s="55"/>
      <c r="KH117" s="55"/>
      <c r="KI117" s="55"/>
      <c r="KJ117" s="55"/>
      <c r="KK117" s="55"/>
      <c r="KL117" s="55"/>
      <c r="KM117" s="55"/>
      <c r="KN117" s="55"/>
      <c r="KO117" s="55"/>
      <c r="KP117" s="55"/>
      <c r="KQ117" s="55"/>
      <c r="KR117" s="55"/>
      <c r="KS117" s="55"/>
      <c r="KT117" s="55"/>
      <c r="KU117" s="55"/>
      <c r="KV117" s="55"/>
      <c r="KW117" s="55"/>
      <c r="KX117" s="55"/>
      <c r="KY117" s="55"/>
      <c r="KZ117" s="55"/>
      <c r="LA117" s="55"/>
      <c r="LB117" s="55"/>
      <c r="LC117" s="55"/>
      <c r="LD117" s="55"/>
      <c r="LE117" s="55"/>
      <c r="LF117" s="55"/>
      <c r="LG117" s="55"/>
      <c r="LH117" s="55"/>
      <c r="LI117" s="55"/>
      <c r="LJ117" s="55"/>
      <c r="LK117" s="55"/>
      <c r="LL117" s="55"/>
    </row>
    <row r="118" spans="1:324" s="100" customFormat="1" ht="17.25" customHeight="1">
      <c r="A118" s="903" t="s">
        <v>1328</v>
      </c>
      <c r="B118" s="883" t="s">
        <v>1047</v>
      </c>
      <c r="C118" s="908" t="s">
        <v>448</v>
      </c>
      <c r="D118" s="909">
        <v>1240</v>
      </c>
      <c r="E118" s="797"/>
      <c r="F118" s="1655">
        <f t="shared" si="1"/>
        <v>0</v>
      </c>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c r="ER118" s="55"/>
      <c r="ES118" s="55"/>
      <c r="ET118" s="55"/>
      <c r="EU118" s="55"/>
      <c r="EV118" s="55"/>
      <c r="EW118" s="55"/>
      <c r="EX118" s="55"/>
      <c r="EY118" s="55"/>
      <c r="EZ118" s="55"/>
      <c r="FA118" s="55"/>
      <c r="FB118" s="55"/>
      <c r="FC118" s="55"/>
      <c r="FD118" s="55"/>
      <c r="FE118" s="55"/>
      <c r="FF118" s="55"/>
      <c r="FG118" s="55"/>
      <c r="FH118" s="55"/>
      <c r="FI118" s="55"/>
      <c r="FJ118" s="55"/>
      <c r="FK118" s="55"/>
      <c r="FL118" s="55"/>
      <c r="FM118" s="55"/>
      <c r="FN118" s="55"/>
      <c r="FO118" s="55"/>
      <c r="FP118" s="55"/>
      <c r="FQ118" s="55"/>
      <c r="FR118" s="55"/>
      <c r="FS118" s="55"/>
      <c r="FT118" s="55"/>
      <c r="FU118" s="55"/>
      <c r="FV118" s="55"/>
      <c r="FW118" s="55"/>
      <c r="FX118" s="55"/>
      <c r="FY118" s="55"/>
      <c r="FZ118" s="55"/>
      <c r="GA118" s="55"/>
      <c r="GB118" s="55"/>
      <c r="GC118" s="55"/>
      <c r="GD118" s="55"/>
      <c r="GE118" s="55"/>
      <c r="GF118" s="55"/>
      <c r="GG118" s="55"/>
      <c r="GH118" s="55"/>
      <c r="GI118" s="55"/>
      <c r="GJ118" s="55"/>
      <c r="GK118" s="55"/>
      <c r="GL118" s="55"/>
      <c r="GM118" s="55"/>
      <c r="GN118" s="55"/>
      <c r="GO118" s="55"/>
      <c r="GP118" s="55"/>
      <c r="GQ118" s="55"/>
      <c r="GR118" s="55"/>
      <c r="GS118" s="55"/>
      <c r="GT118" s="55"/>
      <c r="GU118" s="55"/>
      <c r="GV118" s="55"/>
      <c r="GW118" s="55"/>
      <c r="GX118" s="55"/>
      <c r="GY118" s="55"/>
      <c r="GZ118" s="55"/>
      <c r="HA118" s="55"/>
      <c r="HB118" s="55"/>
      <c r="HC118" s="55"/>
      <c r="HD118" s="55"/>
      <c r="HE118" s="55"/>
      <c r="HF118" s="55"/>
      <c r="HG118" s="55"/>
      <c r="HH118" s="55"/>
      <c r="HI118" s="55"/>
      <c r="HJ118" s="55"/>
      <c r="HK118" s="55"/>
      <c r="HL118" s="55"/>
      <c r="HM118" s="55"/>
      <c r="HN118" s="55"/>
      <c r="HO118" s="55"/>
      <c r="HP118" s="55"/>
      <c r="HQ118" s="55"/>
      <c r="HR118" s="55"/>
      <c r="HS118" s="55"/>
      <c r="HT118" s="55"/>
      <c r="HU118" s="55"/>
      <c r="HV118" s="55"/>
      <c r="HW118" s="55"/>
      <c r="HX118" s="55"/>
      <c r="HY118" s="55"/>
      <c r="HZ118" s="55"/>
      <c r="IA118" s="55"/>
      <c r="IB118" s="55"/>
      <c r="IC118" s="55"/>
      <c r="ID118" s="55"/>
      <c r="IE118" s="55"/>
      <c r="IF118" s="55"/>
      <c r="IG118" s="55"/>
      <c r="IH118" s="55"/>
      <c r="II118" s="55"/>
      <c r="IJ118" s="55"/>
      <c r="IK118" s="55"/>
      <c r="IL118" s="55"/>
      <c r="IM118" s="55"/>
      <c r="IN118" s="55"/>
      <c r="IO118" s="55"/>
      <c r="IP118" s="55"/>
      <c r="IQ118" s="55"/>
      <c r="IR118" s="55"/>
      <c r="IS118" s="55"/>
      <c r="IT118" s="55"/>
      <c r="IU118" s="55"/>
      <c r="IV118" s="55"/>
      <c r="IW118" s="55"/>
      <c r="IX118" s="55"/>
      <c r="IY118" s="55"/>
      <c r="IZ118" s="55"/>
      <c r="JA118" s="55"/>
      <c r="JB118" s="55"/>
      <c r="JC118" s="55"/>
      <c r="JD118" s="55"/>
      <c r="JE118" s="55"/>
      <c r="JF118" s="55"/>
      <c r="JG118" s="55"/>
      <c r="JH118" s="55"/>
      <c r="JI118" s="55"/>
      <c r="JJ118" s="55"/>
      <c r="JK118" s="55"/>
      <c r="JL118" s="55"/>
      <c r="JM118" s="55"/>
      <c r="JN118" s="55"/>
      <c r="JO118" s="55"/>
      <c r="JP118" s="55"/>
      <c r="JQ118" s="55"/>
      <c r="JR118" s="55"/>
      <c r="JS118" s="55"/>
      <c r="JT118" s="55"/>
      <c r="JU118" s="55"/>
      <c r="JV118" s="55"/>
      <c r="JW118" s="55"/>
      <c r="JX118" s="55"/>
      <c r="JY118" s="55"/>
      <c r="JZ118" s="55"/>
      <c r="KA118" s="55"/>
      <c r="KB118" s="55"/>
      <c r="KC118" s="55"/>
      <c r="KD118" s="55"/>
      <c r="KE118" s="55"/>
      <c r="KF118" s="55"/>
      <c r="KG118" s="55"/>
      <c r="KH118" s="55"/>
      <c r="KI118" s="55"/>
      <c r="KJ118" s="55"/>
      <c r="KK118" s="55"/>
      <c r="KL118" s="55"/>
      <c r="KM118" s="55"/>
      <c r="KN118" s="55"/>
      <c r="KO118" s="55"/>
      <c r="KP118" s="55"/>
      <c r="KQ118" s="55"/>
      <c r="KR118" s="55"/>
      <c r="KS118" s="55"/>
      <c r="KT118" s="55"/>
      <c r="KU118" s="55"/>
      <c r="KV118" s="55"/>
      <c r="KW118" s="55"/>
      <c r="KX118" s="55"/>
      <c r="KY118" s="55"/>
      <c r="KZ118" s="55"/>
      <c r="LA118" s="55"/>
      <c r="LB118" s="55"/>
      <c r="LC118" s="55"/>
      <c r="LD118" s="55"/>
      <c r="LE118" s="55"/>
      <c r="LF118" s="55"/>
      <c r="LG118" s="55"/>
      <c r="LH118" s="55"/>
      <c r="LI118" s="55"/>
      <c r="LJ118" s="55"/>
      <c r="LK118" s="55"/>
      <c r="LL118" s="55"/>
    </row>
    <row r="119" spans="1:324" s="100" customFormat="1" ht="4.5" customHeight="1">
      <c r="A119" s="903"/>
      <c r="B119" s="886"/>
      <c r="C119" s="908"/>
      <c r="D119" s="909"/>
      <c r="E119" s="909"/>
      <c r="F119" s="1655">
        <f t="shared" si="1"/>
        <v>0</v>
      </c>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c r="FL119" s="55"/>
      <c r="FM119" s="55"/>
      <c r="FN119" s="55"/>
      <c r="FO119" s="55"/>
      <c r="FP119" s="55"/>
      <c r="FQ119" s="55"/>
      <c r="FR119" s="55"/>
      <c r="FS119" s="55"/>
      <c r="FT119" s="55"/>
      <c r="FU119" s="55"/>
      <c r="FV119" s="55"/>
      <c r="FW119" s="55"/>
      <c r="FX119" s="55"/>
      <c r="FY119" s="55"/>
      <c r="FZ119" s="55"/>
      <c r="GA119" s="55"/>
      <c r="GB119" s="55"/>
      <c r="GC119" s="55"/>
      <c r="GD119" s="55"/>
      <c r="GE119" s="55"/>
      <c r="GF119" s="55"/>
      <c r="GG119" s="55"/>
      <c r="GH119" s="55"/>
      <c r="GI119" s="55"/>
      <c r="GJ119" s="55"/>
      <c r="GK119" s="55"/>
      <c r="GL119" s="55"/>
      <c r="GM119" s="55"/>
      <c r="GN119" s="55"/>
      <c r="GO119" s="55"/>
      <c r="GP119" s="55"/>
      <c r="GQ119" s="55"/>
      <c r="GR119" s="55"/>
      <c r="GS119" s="55"/>
      <c r="GT119" s="55"/>
      <c r="GU119" s="55"/>
      <c r="GV119" s="55"/>
      <c r="GW119" s="55"/>
      <c r="GX119" s="55"/>
      <c r="GY119" s="55"/>
      <c r="GZ119" s="55"/>
      <c r="HA119" s="55"/>
      <c r="HB119" s="55"/>
      <c r="HC119" s="55"/>
      <c r="HD119" s="55"/>
      <c r="HE119" s="55"/>
      <c r="HF119" s="55"/>
      <c r="HG119" s="55"/>
      <c r="HH119" s="55"/>
      <c r="HI119" s="55"/>
      <c r="HJ119" s="55"/>
      <c r="HK119" s="55"/>
      <c r="HL119" s="55"/>
      <c r="HM119" s="55"/>
      <c r="HN119" s="55"/>
      <c r="HO119" s="55"/>
      <c r="HP119" s="55"/>
      <c r="HQ119" s="55"/>
      <c r="HR119" s="55"/>
      <c r="HS119" s="55"/>
      <c r="HT119" s="55"/>
      <c r="HU119" s="55"/>
      <c r="HV119" s="55"/>
      <c r="HW119" s="55"/>
      <c r="HX119" s="55"/>
      <c r="HY119" s="55"/>
      <c r="HZ119" s="55"/>
      <c r="IA119" s="55"/>
      <c r="IB119" s="55"/>
      <c r="IC119" s="55"/>
      <c r="ID119" s="55"/>
      <c r="IE119" s="55"/>
      <c r="IF119" s="55"/>
      <c r="IG119" s="55"/>
      <c r="IH119" s="55"/>
      <c r="II119" s="55"/>
      <c r="IJ119" s="55"/>
      <c r="IK119" s="55"/>
      <c r="IL119" s="55"/>
      <c r="IM119" s="55"/>
      <c r="IN119" s="55"/>
      <c r="IO119" s="55"/>
      <c r="IP119" s="55"/>
      <c r="IQ119" s="55"/>
      <c r="IR119" s="55"/>
      <c r="IS119" s="55"/>
      <c r="IT119" s="55"/>
      <c r="IU119" s="55"/>
      <c r="IV119" s="55"/>
      <c r="IW119" s="55"/>
      <c r="IX119" s="55"/>
      <c r="IY119" s="55"/>
      <c r="IZ119" s="55"/>
      <c r="JA119" s="55"/>
      <c r="JB119" s="55"/>
      <c r="JC119" s="55"/>
      <c r="JD119" s="55"/>
      <c r="JE119" s="55"/>
      <c r="JF119" s="55"/>
      <c r="JG119" s="55"/>
      <c r="JH119" s="55"/>
      <c r="JI119" s="55"/>
      <c r="JJ119" s="55"/>
      <c r="JK119" s="55"/>
      <c r="JL119" s="55"/>
      <c r="JM119" s="55"/>
      <c r="JN119" s="55"/>
      <c r="JO119" s="55"/>
      <c r="JP119" s="55"/>
      <c r="JQ119" s="55"/>
      <c r="JR119" s="55"/>
      <c r="JS119" s="55"/>
      <c r="JT119" s="55"/>
      <c r="JU119" s="55"/>
      <c r="JV119" s="55"/>
      <c r="JW119" s="55"/>
      <c r="JX119" s="55"/>
      <c r="JY119" s="55"/>
      <c r="JZ119" s="55"/>
      <c r="KA119" s="55"/>
      <c r="KB119" s="55"/>
      <c r="KC119" s="55"/>
      <c r="KD119" s="55"/>
      <c r="KE119" s="55"/>
      <c r="KF119" s="55"/>
      <c r="KG119" s="55"/>
      <c r="KH119" s="55"/>
      <c r="KI119" s="55"/>
      <c r="KJ119" s="55"/>
      <c r="KK119" s="55"/>
      <c r="KL119" s="55"/>
      <c r="KM119" s="55"/>
      <c r="KN119" s="55"/>
      <c r="KO119" s="55"/>
      <c r="KP119" s="55"/>
      <c r="KQ119" s="55"/>
      <c r="KR119" s="55"/>
      <c r="KS119" s="55"/>
      <c r="KT119" s="55"/>
      <c r="KU119" s="55"/>
      <c r="KV119" s="55"/>
      <c r="KW119" s="55"/>
      <c r="KX119" s="55"/>
      <c r="KY119" s="55"/>
      <c r="KZ119" s="55"/>
      <c r="LA119" s="55"/>
      <c r="LB119" s="55"/>
      <c r="LC119" s="55"/>
      <c r="LD119" s="55"/>
      <c r="LE119" s="55"/>
      <c r="LF119" s="55"/>
      <c r="LG119" s="55"/>
      <c r="LH119" s="55"/>
      <c r="LI119" s="55"/>
      <c r="LJ119" s="55"/>
      <c r="LK119" s="55"/>
      <c r="LL119" s="55"/>
    </row>
    <row r="120" spans="1:324" s="100" customFormat="1" ht="17.25" customHeight="1">
      <c r="A120" s="903" t="s">
        <v>677</v>
      </c>
      <c r="B120" s="883" t="s">
        <v>1049</v>
      </c>
      <c r="C120" s="908" t="s">
        <v>448</v>
      </c>
      <c r="D120" s="909">
        <v>10148</v>
      </c>
      <c r="E120" s="909"/>
      <c r="F120" s="1655">
        <f t="shared" si="1"/>
        <v>0</v>
      </c>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c r="FL120" s="55"/>
      <c r="FM120" s="55"/>
      <c r="FN120" s="55"/>
      <c r="FO120" s="55"/>
      <c r="FP120" s="55"/>
      <c r="FQ120" s="55"/>
      <c r="FR120" s="55"/>
      <c r="FS120" s="55"/>
      <c r="FT120" s="55"/>
      <c r="FU120" s="55"/>
      <c r="FV120" s="55"/>
      <c r="FW120" s="55"/>
      <c r="FX120" s="55"/>
      <c r="FY120" s="55"/>
      <c r="FZ120" s="55"/>
      <c r="GA120" s="55"/>
      <c r="GB120" s="55"/>
      <c r="GC120" s="55"/>
      <c r="GD120" s="55"/>
      <c r="GE120" s="55"/>
      <c r="GF120" s="55"/>
      <c r="GG120" s="55"/>
      <c r="GH120" s="55"/>
      <c r="GI120" s="55"/>
      <c r="GJ120" s="55"/>
      <c r="GK120" s="55"/>
      <c r="GL120" s="55"/>
      <c r="GM120" s="55"/>
      <c r="GN120" s="55"/>
      <c r="GO120" s="55"/>
      <c r="GP120" s="55"/>
      <c r="GQ120" s="55"/>
      <c r="GR120" s="55"/>
      <c r="GS120" s="55"/>
      <c r="GT120" s="55"/>
      <c r="GU120" s="55"/>
      <c r="GV120" s="55"/>
      <c r="GW120" s="55"/>
      <c r="GX120" s="55"/>
      <c r="GY120" s="55"/>
      <c r="GZ120" s="55"/>
      <c r="HA120" s="55"/>
      <c r="HB120" s="55"/>
      <c r="HC120" s="55"/>
      <c r="HD120" s="55"/>
      <c r="HE120" s="55"/>
      <c r="HF120" s="55"/>
      <c r="HG120" s="55"/>
      <c r="HH120" s="55"/>
      <c r="HI120" s="55"/>
      <c r="HJ120" s="55"/>
      <c r="HK120" s="55"/>
      <c r="HL120" s="55"/>
      <c r="HM120" s="55"/>
      <c r="HN120" s="55"/>
      <c r="HO120" s="55"/>
      <c r="HP120" s="55"/>
      <c r="HQ120" s="55"/>
      <c r="HR120" s="55"/>
      <c r="HS120" s="55"/>
      <c r="HT120" s="55"/>
      <c r="HU120" s="55"/>
      <c r="HV120" s="55"/>
      <c r="HW120" s="55"/>
      <c r="HX120" s="55"/>
      <c r="HY120" s="55"/>
      <c r="HZ120" s="55"/>
      <c r="IA120" s="55"/>
      <c r="IB120" s="55"/>
      <c r="IC120" s="55"/>
      <c r="ID120" s="55"/>
      <c r="IE120" s="55"/>
      <c r="IF120" s="55"/>
      <c r="IG120" s="55"/>
      <c r="IH120" s="55"/>
      <c r="II120" s="55"/>
      <c r="IJ120" s="55"/>
      <c r="IK120" s="55"/>
      <c r="IL120" s="55"/>
      <c r="IM120" s="55"/>
      <c r="IN120" s="55"/>
      <c r="IO120" s="55"/>
      <c r="IP120" s="55"/>
      <c r="IQ120" s="55"/>
      <c r="IR120" s="55"/>
      <c r="IS120" s="55"/>
      <c r="IT120" s="55"/>
      <c r="IU120" s="55"/>
      <c r="IV120" s="55"/>
      <c r="IW120" s="55"/>
      <c r="IX120" s="55"/>
      <c r="IY120" s="55"/>
      <c r="IZ120" s="55"/>
      <c r="JA120" s="55"/>
      <c r="JB120" s="55"/>
      <c r="JC120" s="55"/>
      <c r="JD120" s="55"/>
      <c r="JE120" s="55"/>
      <c r="JF120" s="55"/>
      <c r="JG120" s="55"/>
      <c r="JH120" s="55"/>
      <c r="JI120" s="55"/>
      <c r="JJ120" s="55"/>
      <c r="JK120" s="55"/>
      <c r="JL120" s="55"/>
      <c r="JM120" s="55"/>
      <c r="JN120" s="55"/>
      <c r="JO120" s="55"/>
      <c r="JP120" s="55"/>
      <c r="JQ120" s="55"/>
      <c r="JR120" s="55"/>
      <c r="JS120" s="55"/>
      <c r="JT120" s="55"/>
      <c r="JU120" s="55"/>
      <c r="JV120" s="55"/>
      <c r="JW120" s="55"/>
      <c r="JX120" s="55"/>
      <c r="JY120" s="55"/>
      <c r="JZ120" s="55"/>
      <c r="KA120" s="55"/>
      <c r="KB120" s="55"/>
      <c r="KC120" s="55"/>
      <c r="KD120" s="55"/>
      <c r="KE120" s="55"/>
      <c r="KF120" s="55"/>
      <c r="KG120" s="55"/>
      <c r="KH120" s="55"/>
      <c r="KI120" s="55"/>
      <c r="KJ120" s="55"/>
      <c r="KK120" s="55"/>
      <c r="KL120" s="55"/>
      <c r="KM120" s="55"/>
      <c r="KN120" s="55"/>
      <c r="KO120" s="55"/>
      <c r="KP120" s="55"/>
      <c r="KQ120" s="55"/>
      <c r="KR120" s="55"/>
      <c r="KS120" s="55"/>
      <c r="KT120" s="55"/>
      <c r="KU120" s="55"/>
      <c r="KV120" s="55"/>
      <c r="KW120" s="55"/>
      <c r="KX120" s="55"/>
      <c r="KY120" s="55"/>
      <c r="KZ120" s="55"/>
      <c r="LA120" s="55"/>
      <c r="LB120" s="55"/>
      <c r="LC120" s="55"/>
      <c r="LD120" s="55"/>
      <c r="LE120" s="55"/>
      <c r="LF120" s="55"/>
      <c r="LG120" s="55"/>
      <c r="LH120" s="55"/>
      <c r="LI120" s="55"/>
      <c r="LJ120" s="55"/>
      <c r="LK120" s="55"/>
      <c r="LL120" s="55"/>
    </row>
    <row r="121" spans="1:324" s="100" customFormat="1" ht="5.25" customHeight="1">
      <c r="A121" s="903"/>
      <c r="B121" s="883"/>
      <c r="C121" s="908"/>
      <c r="D121" s="909"/>
      <c r="E121" s="909"/>
      <c r="F121" s="1655">
        <f t="shared" si="1"/>
        <v>0</v>
      </c>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55"/>
      <c r="FD121" s="55"/>
      <c r="FE121" s="55"/>
      <c r="FF121" s="55"/>
      <c r="FG121" s="55"/>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55"/>
      <c r="GX121" s="55"/>
      <c r="GY121" s="55"/>
      <c r="GZ121" s="55"/>
      <c r="HA121" s="55"/>
      <c r="HB121" s="55"/>
      <c r="HC121" s="55"/>
      <c r="HD121" s="55"/>
      <c r="HE121" s="55"/>
      <c r="HF121" s="55"/>
      <c r="HG121" s="55"/>
      <c r="HH121" s="55"/>
      <c r="HI121" s="55"/>
      <c r="HJ121" s="55"/>
      <c r="HK121" s="55"/>
      <c r="HL121" s="55"/>
      <c r="HM121" s="55"/>
      <c r="HN121" s="55"/>
      <c r="HO121" s="55"/>
      <c r="HP121" s="55"/>
      <c r="HQ121" s="55"/>
      <c r="HR121" s="55"/>
      <c r="HS121" s="55"/>
      <c r="HT121" s="55"/>
      <c r="HU121" s="55"/>
      <c r="HV121" s="55"/>
      <c r="HW121" s="55"/>
      <c r="HX121" s="55"/>
      <c r="HY121" s="55"/>
      <c r="HZ121" s="55"/>
      <c r="IA121" s="55"/>
      <c r="IB121" s="55"/>
      <c r="IC121" s="55"/>
      <c r="ID121" s="55"/>
      <c r="IE121" s="55"/>
      <c r="IF121" s="55"/>
      <c r="IG121" s="55"/>
      <c r="IH121" s="55"/>
      <c r="II121" s="55"/>
      <c r="IJ121" s="55"/>
      <c r="IK121" s="55"/>
      <c r="IL121" s="55"/>
      <c r="IM121" s="55"/>
      <c r="IN121" s="55"/>
      <c r="IO121" s="55"/>
      <c r="IP121" s="55"/>
      <c r="IQ121" s="55"/>
      <c r="IR121" s="55"/>
      <c r="IS121" s="55"/>
      <c r="IT121" s="55"/>
      <c r="IU121" s="55"/>
      <c r="IV121" s="55"/>
      <c r="IW121" s="55"/>
      <c r="IX121" s="55"/>
      <c r="IY121" s="55"/>
      <c r="IZ121" s="55"/>
      <c r="JA121" s="55"/>
      <c r="JB121" s="55"/>
      <c r="JC121" s="55"/>
      <c r="JD121" s="55"/>
      <c r="JE121" s="55"/>
      <c r="JF121" s="55"/>
      <c r="JG121" s="55"/>
      <c r="JH121" s="55"/>
      <c r="JI121" s="55"/>
      <c r="JJ121" s="55"/>
      <c r="JK121" s="55"/>
      <c r="JL121" s="55"/>
      <c r="JM121" s="55"/>
      <c r="JN121" s="55"/>
      <c r="JO121" s="55"/>
      <c r="JP121" s="55"/>
      <c r="JQ121" s="55"/>
      <c r="JR121" s="55"/>
      <c r="JS121" s="55"/>
      <c r="JT121" s="55"/>
      <c r="JU121" s="55"/>
      <c r="JV121" s="55"/>
      <c r="JW121" s="55"/>
      <c r="JX121" s="55"/>
      <c r="JY121" s="55"/>
      <c r="JZ121" s="55"/>
      <c r="KA121" s="55"/>
      <c r="KB121" s="55"/>
      <c r="KC121" s="55"/>
      <c r="KD121" s="55"/>
      <c r="KE121" s="55"/>
      <c r="KF121" s="55"/>
      <c r="KG121" s="55"/>
      <c r="KH121" s="55"/>
      <c r="KI121" s="55"/>
      <c r="KJ121" s="55"/>
      <c r="KK121" s="55"/>
      <c r="KL121" s="55"/>
      <c r="KM121" s="55"/>
      <c r="KN121" s="55"/>
      <c r="KO121" s="55"/>
      <c r="KP121" s="55"/>
      <c r="KQ121" s="55"/>
      <c r="KR121" s="55"/>
      <c r="KS121" s="55"/>
      <c r="KT121" s="55"/>
      <c r="KU121" s="55"/>
      <c r="KV121" s="55"/>
      <c r="KW121" s="55"/>
      <c r="KX121" s="55"/>
      <c r="KY121" s="55"/>
      <c r="KZ121" s="55"/>
      <c r="LA121" s="55"/>
      <c r="LB121" s="55"/>
      <c r="LC121" s="55"/>
      <c r="LD121" s="55"/>
      <c r="LE121" s="55"/>
      <c r="LF121" s="55"/>
      <c r="LG121" s="55"/>
      <c r="LH121" s="55"/>
      <c r="LI121" s="55"/>
      <c r="LJ121" s="55"/>
      <c r="LK121" s="55"/>
      <c r="LL121" s="55"/>
    </row>
    <row r="122" spans="1:324" s="100" customFormat="1" ht="13.5" customHeight="1">
      <c r="A122" s="903" t="s">
        <v>675</v>
      </c>
      <c r="B122" s="883" t="s">
        <v>1048</v>
      </c>
      <c r="C122" s="908" t="s">
        <v>448</v>
      </c>
      <c r="D122" s="909">
        <v>196.2</v>
      </c>
      <c r="E122" s="909"/>
      <c r="F122" s="1655">
        <f t="shared" si="1"/>
        <v>0</v>
      </c>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c r="ER122" s="55"/>
      <c r="ES122" s="55"/>
      <c r="ET122" s="55"/>
      <c r="EU122" s="55"/>
      <c r="EV122" s="55"/>
      <c r="EW122" s="55"/>
      <c r="EX122" s="55"/>
      <c r="EY122" s="55"/>
      <c r="EZ122" s="55"/>
      <c r="FA122" s="55"/>
      <c r="FB122" s="55"/>
      <c r="FC122" s="55"/>
      <c r="FD122" s="55"/>
      <c r="FE122" s="55"/>
      <c r="FF122" s="55"/>
      <c r="FG122" s="55"/>
      <c r="FH122" s="55"/>
      <c r="FI122" s="55"/>
      <c r="FJ122" s="55"/>
      <c r="FK122" s="55"/>
      <c r="FL122" s="55"/>
      <c r="FM122" s="55"/>
      <c r="FN122" s="55"/>
      <c r="FO122" s="55"/>
      <c r="FP122" s="55"/>
      <c r="FQ122" s="55"/>
      <c r="FR122" s="55"/>
      <c r="FS122" s="55"/>
      <c r="FT122" s="55"/>
      <c r="FU122" s="55"/>
      <c r="FV122" s="55"/>
      <c r="FW122" s="55"/>
      <c r="FX122" s="55"/>
      <c r="FY122" s="55"/>
      <c r="FZ122" s="55"/>
      <c r="GA122" s="55"/>
      <c r="GB122" s="55"/>
      <c r="GC122" s="55"/>
      <c r="GD122" s="55"/>
      <c r="GE122" s="55"/>
      <c r="GF122" s="55"/>
      <c r="GG122" s="55"/>
      <c r="GH122" s="55"/>
      <c r="GI122" s="55"/>
      <c r="GJ122" s="55"/>
      <c r="GK122" s="55"/>
      <c r="GL122" s="55"/>
      <c r="GM122" s="55"/>
      <c r="GN122" s="55"/>
      <c r="GO122" s="55"/>
      <c r="GP122" s="55"/>
      <c r="GQ122" s="55"/>
      <c r="GR122" s="55"/>
      <c r="GS122" s="55"/>
      <c r="GT122" s="55"/>
      <c r="GU122" s="55"/>
      <c r="GV122" s="55"/>
      <c r="GW122" s="55"/>
      <c r="GX122" s="55"/>
      <c r="GY122" s="55"/>
      <c r="GZ122" s="55"/>
      <c r="HA122" s="55"/>
      <c r="HB122" s="55"/>
      <c r="HC122" s="55"/>
      <c r="HD122" s="55"/>
      <c r="HE122" s="55"/>
      <c r="HF122" s="55"/>
      <c r="HG122" s="55"/>
      <c r="HH122" s="55"/>
      <c r="HI122" s="55"/>
      <c r="HJ122" s="55"/>
      <c r="HK122" s="55"/>
      <c r="HL122" s="55"/>
      <c r="HM122" s="55"/>
      <c r="HN122" s="55"/>
      <c r="HO122" s="55"/>
      <c r="HP122" s="55"/>
      <c r="HQ122" s="55"/>
      <c r="HR122" s="55"/>
      <c r="HS122" s="55"/>
      <c r="HT122" s="55"/>
      <c r="HU122" s="55"/>
      <c r="HV122" s="55"/>
      <c r="HW122" s="55"/>
      <c r="HX122" s="55"/>
      <c r="HY122" s="55"/>
      <c r="HZ122" s="55"/>
      <c r="IA122" s="55"/>
      <c r="IB122" s="55"/>
      <c r="IC122" s="55"/>
      <c r="ID122" s="55"/>
      <c r="IE122" s="55"/>
      <c r="IF122" s="55"/>
      <c r="IG122" s="55"/>
      <c r="IH122" s="55"/>
      <c r="II122" s="55"/>
      <c r="IJ122" s="55"/>
      <c r="IK122" s="55"/>
      <c r="IL122" s="55"/>
      <c r="IM122" s="55"/>
      <c r="IN122" s="55"/>
      <c r="IO122" s="55"/>
      <c r="IP122" s="55"/>
      <c r="IQ122" s="55"/>
      <c r="IR122" s="55"/>
      <c r="IS122" s="55"/>
      <c r="IT122" s="55"/>
      <c r="IU122" s="55"/>
      <c r="IV122" s="55"/>
      <c r="IW122" s="55"/>
      <c r="IX122" s="55"/>
      <c r="IY122" s="55"/>
      <c r="IZ122" s="55"/>
      <c r="JA122" s="55"/>
      <c r="JB122" s="55"/>
      <c r="JC122" s="55"/>
      <c r="JD122" s="55"/>
      <c r="JE122" s="55"/>
      <c r="JF122" s="55"/>
      <c r="JG122" s="55"/>
      <c r="JH122" s="55"/>
      <c r="JI122" s="55"/>
      <c r="JJ122" s="55"/>
      <c r="JK122" s="55"/>
      <c r="JL122" s="55"/>
      <c r="JM122" s="55"/>
      <c r="JN122" s="55"/>
      <c r="JO122" s="55"/>
      <c r="JP122" s="55"/>
      <c r="JQ122" s="55"/>
      <c r="JR122" s="55"/>
      <c r="JS122" s="55"/>
      <c r="JT122" s="55"/>
      <c r="JU122" s="55"/>
      <c r="JV122" s="55"/>
      <c r="JW122" s="55"/>
      <c r="JX122" s="55"/>
      <c r="JY122" s="55"/>
      <c r="JZ122" s="55"/>
      <c r="KA122" s="55"/>
      <c r="KB122" s="55"/>
      <c r="KC122" s="55"/>
      <c r="KD122" s="55"/>
      <c r="KE122" s="55"/>
      <c r="KF122" s="55"/>
      <c r="KG122" s="55"/>
      <c r="KH122" s="55"/>
      <c r="KI122" s="55"/>
      <c r="KJ122" s="55"/>
      <c r="KK122" s="55"/>
      <c r="KL122" s="55"/>
      <c r="KM122" s="55"/>
      <c r="KN122" s="55"/>
      <c r="KO122" s="55"/>
      <c r="KP122" s="55"/>
      <c r="KQ122" s="55"/>
      <c r="KR122" s="55"/>
      <c r="KS122" s="55"/>
      <c r="KT122" s="55"/>
      <c r="KU122" s="55"/>
      <c r="KV122" s="55"/>
      <c r="KW122" s="55"/>
      <c r="KX122" s="55"/>
      <c r="KY122" s="55"/>
      <c r="KZ122" s="55"/>
      <c r="LA122" s="55"/>
      <c r="LB122" s="55"/>
      <c r="LC122" s="55"/>
      <c r="LD122" s="55"/>
      <c r="LE122" s="55"/>
      <c r="LF122" s="55"/>
      <c r="LG122" s="55"/>
      <c r="LH122" s="55"/>
      <c r="LI122" s="55"/>
      <c r="LJ122" s="55"/>
      <c r="LK122" s="55"/>
      <c r="LL122" s="55"/>
    </row>
    <row r="123" spans="1:324" s="100" customFormat="1" ht="4.5" customHeight="1">
      <c r="A123" s="903"/>
      <c r="B123" s="929"/>
      <c r="C123" s="908"/>
      <c r="D123" s="909"/>
      <c r="E123" s="909"/>
      <c r="F123" s="1655">
        <f t="shared" si="1"/>
        <v>0</v>
      </c>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55"/>
      <c r="FD123" s="55"/>
      <c r="FE123" s="55"/>
      <c r="FF123" s="55"/>
      <c r="FG123" s="55"/>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55"/>
      <c r="GX123" s="55"/>
      <c r="GY123" s="55"/>
      <c r="GZ123" s="55"/>
      <c r="HA123" s="55"/>
      <c r="HB123" s="55"/>
      <c r="HC123" s="55"/>
      <c r="HD123" s="55"/>
      <c r="HE123" s="55"/>
      <c r="HF123" s="55"/>
      <c r="HG123" s="55"/>
      <c r="HH123" s="55"/>
      <c r="HI123" s="55"/>
      <c r="HJ123" s="55"/>
      <c r="HK123" s="55"/>
      <c r="HL123" s="55"/>
      <c r="HM123" s="55"/>
      <c r="HN123" s="55"/>
      <c r="HO123" s="55"/>
      <c r="HP123" s="55"/>
      <c r="HQ123" s="55"/>
      <c r="HR123" s="55"/>
      <c r="HS123" s="55"/>
      <c r="HT123" s="55"/>
      <c r="HU123" s="55"/>
      <c r="HV123" s="55"/>
      <c r="HW123" s="55"/>
      <c r="HX123" s="55"/>
      <c r="HY123" s="55"/>
      <c r="HZ123" s="55"/>
      <c r="IA123" s="55"/>
      <c r="IB123" s="55"/>
      <c r="IC123" s="55"/>
      <c r="ID123" s="55"/>
      <c r="IE123" s="55"/>
      <c r="IF123" s="55"/>
      <c r="IG123" s="55"/>
      <c r="IH123" s="55"/>
      <c r="II123" s="55"/>
      <c r="IJ123" s="55"/>
      <c r="IK123" s="55"/>
      <c r="IL123" s="55"/>
      <c r="IM123" s="55"/>
      <c r="IN123" s="55"/>
      <c r="IO123" s="55"/>
      <c r="IP123" s="55"/>
      <c r="IQ123" s="55"/>
      <c r="IR123" s="55"/>
      <c r="IS123" s="55"/>
      <c r="IT123" s="55"/>
      <c r="IU123" s="55"/>
      <c r="IV123" s="55"/>
      <c r="IW123" s="55"/>
      <c r="IX123" s="55"/>
      <c r="IY123" s="55"/>
      <c r="IZ123" s="55"/>
      <c r="JA123" s="55"/>
      <c r="JB123" s="55"/>
      <c r="JC123" s="55"/>
      <c r="JD123" s="55"/>
      <c r="JE123" s="55"/>
      <c r="JF123" s="55"/>
      <c r="JG123" s="55"/>
      <c r="JH123" s="55"/>
      <c r="JI123" s="55"/>
      <c r="JJ123" s="55"/>
      <c r="JK123" s="55"/>
      <c r="JL123" s="55"/>
      <c r="JM123" s="55"/>
      <c r="JN123" s="55"/>
      <c r="JO123" s="55"/>
      <c r="JP123" s="55"/>
      <c r="JQ123" s="55"/>
      <c r="JR123" s="55"/>
      <c r="JS123" s="55"/>
      <c r="JT123" s="55"/>
      <c r="JU123" s="55"/>
      <c r="JV123" s="55"/>
      <c r="JW123" s="55"/>
      <c r="JX123" s="55"/>
      <c r="JY123" s="55"/>
      <c r="JZ123" s="55"/>
      <c r="KA123" s="55"/>
      <c r="KB123" s="55"/>
      <c r="KC123" s="55"/>
      <c r="KD123" s="55"/>
      <c r="KE123" s="55"/>
      <c r="KF123" s="55"/>
      <c r="KG123" s="55"/>
      <c r="KH123" s="55"/>
      <c r="KI123" s="55"/>
      <c r="KJ123" s="55"/>
      <c r="KK123" s="55"/>
      <c r="KL123" s="55"/>
      <c r="KM123" s="55"/>
      <c r="KN123" s="55"/>
      <c r="KO123" s="55"/>
      <c r="KP123" s="55"/>
      <c r="KQ123" s="55"/>
      <c r="KR123" s="55"/>
      <c r="KS123" s="55"/>
      <c r="KT123" s="55"/>
      <c r="KU123" s="55"/>
      <c r="KV123" s="55"/>
      <c r="KW123" s="55"/>
      <c r="KX123" s="55"/>
      <c r="KY123" s="55"/>
      <c r="KZ123" s="55"/>
      <c r="LA123" s="55"/>
      <c r="LB123" s="55"/>
      <c r="LC123" s="55"/>
      <c r="LD123" s="55"/>
      <c r="LE123" s="55"/>
      <c r="LF123" s="55"/>
      <c r="LG123" s="55"/>
      <c r="LH123" s="55"/>
      <c r="LI123" s="55"/>
      <c r="LJ123" s="55"/>
      <c r="LK123" s="55"/>
      <c r="LL123" s="55"/>
    </row>
    <row r="124" spans="1:324" s="100" customFormat="1" ht="10.5" customHeight="1">
      <c r="A124" s="903"/>
      <c r="B124" s="886"/>
      <c r="C124" s="908"/>
      <c r="D124" s="909"/>
      <c r="F124" s="1655">
        <f t="shared" si="1"/>
        <v>0</v>
      </c>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55"/>
      <c r="GX124" s="55"/>
      <c r="GY124" s="55"/>
      <c r="GZ124" s="55"/>
      <c r="HA124" s="55"/>
      <c r="HB124" s="55"/>
      <c r="HC124" s="55"/>
      <c r="HD124" s="55"/>
      <c r="HE124" s="55"/>
      <c r="HF124" s="55"/>
      <c r="HG124" s="55"/>
      <c r="HH124" s="55"/>
      <c r="HI124" s="55"/>
      <c r="HJ124" s="55"/>
      <c r="HK124" s="55"/>
      <c r="HL124" s="55"/>
      <c r="HM124" s="55"/>
      <c r="HN124" s="55"/>
      <c r="HO124" s="55"/>
      <c r="HP124" s="55"/>
      <c r="HQ124" s="55"/>
      <c r="HR124" s="55"/>
      <c r="HS124" s="55"/>
      <c r="HT124" s="55"/>
      <c r="HU124" s="55"/>
      <c r="HV124" s="55"/>
      <c r="HW124" s="55"/>
      <c r="HX124" s="55"/>
      <c r="HY124" s="55"/>
      <c r="HZ124" s="55"/>
      <c r="IA124" s="55"/>
      <c r="IB124" s="55"/>
      <c r="IC124" s="55"/>
      <c r="ID124" s="55"/>
      <c r="IE124" s="55"/>
      <c r="IF124" s="55"/>
      <c r="IG124" s="55"/>
      <c r="IH124" s="55"/>
      <c r="II124" s="55"/>
      <c r="IJ124" s="55"/>
      <c r="IK124" s="55"/>
      <c r="IL124" s="55"/>
      <c r="IM124" s="55"/>
      <c r="IN124" s="55"/>
      <c r="IO124" s="55"/>
      <c r="IP124" s="55"/>
      <c r="IQ124" s="55"/>
      <c r="IR124" s="55"/>
      <c r="IS124" s="55"/>
      <c r="IT124" s="55"/>
      <c r="IU124" s="55"/>
      <c r="IV124" s="55"/>
      <c r="IW124" s="55"/>
      <c r="IX124" s="55"/>
      <c r="IY124" s="55"/>
      <c r="IZ124" s="55"/>
      <c r="JA124" s="55"/>
      <c r="JB124" s="55"/>
      <c r="JC124" s="55"/>
      <c r="JD124" s="55"/>
      <c r="JE124" s="55"/>
      <c r="JF124" s="55"/>
      <c r="JG124" s="55"/>
      <c r="JH124" s="55"/>
      <c r="JI124" s="55"/>
      <c r="JJ124" s="55"/>
      <c r="JK124" s="55"/>
      <c r="JL124" s="55"/>
      <c r="JM124" s="55"/>
      <c r="JN124" s="55"/>
      <c r="JO124" s="55"/>
      <c r="JP124" s="55"/>
      <c r="JQ124" s="55"/>
      <c r="JR124" s="55"/>
      <c r="JS124" s="55"/>
      <c r="JT124" s="55"/>
      <c r="JU124" s="55"/>
      <c r="JV124" s="55"/>
      <c r="JW124" s="55"/>
      <c r="JX124" s="55"/>
      <c r="JY124" s="55"/>
      <c r="JZ124" s="55"/>
      <c r="KA124" s="55"/>
      <c r="KB124" s="55"/>
      <c r="KC124" s="55"/>
      <c r="KD124" s="55"/>
      <c r="KE124" s="55"/>
      <c r="KF124" s="55"/>
      <c r="KG124" s="55"/>
      <c r="KH124" s="55"/>
      <c r="KI124" s="55"/>
      <c r="KJ124" s="55"/>
      <c r="KK124" s="55"/>
      <c r="KL124" s="55"/>
      <c r="KM124" s="55"/>
      <c r="KN124" s="55"/>
      <c r="KO124" s="55"/>
      <c r="KP124" s="55"/>
      <c r="KQ124" s="55"/>
      <c r="KR124" s="55"/>
      <c r="KS124" s="55"/>
      <c r="KT124" s="55"/>
      <c r="KU124" s="55"/>
      <c r="KV124" s="55"/>
      <c r="KW124" s="55"/>
      <c r="KX124" s="55"/>
      <c r="KY124" s="55"/>
      <c r="KZ124" s="55"/>
      <c r="LA124" s="55"/>
      <c r="LB124" s="55"/>
      <c r="LC124" s="55"/>
      <c r="LD124" s="55"/>
      <c r="LE124" s="55"/>
      <c r="LF124" s="55"/>
      <c r="LG124" s="55"/>
      <c r="LH124" s="55"/>
      <c r="LI124" s="55"/>
      <c r="LJ124" s="55"/>
      <c r="LK124" s="55"/>
      <c r="LL124" s="55"/>
    </row>
    <row r="125" spans="1:324" s="100" customFormat="1" ht="10.5" customHeight="1">
      <c r="A125" s="903"/>
      <c r="B125" s="886"/>
      <c r="C125" s="908"/>
      <c r="D125" s="909"/>
      <c r="E125" s="909"/>
      <c r="F125" s="1655">
        <f t="shared" si="1"/>
        <v>0</v>
      </c>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55"/>
      <c r="GN125" s="55"/>
      <c r="GO125" s="55"/>
      <c r="GP125" s="55"/>
      <c r="GQ125" s="55"/>
      <c r="GR125" s="55"/>
      <c r="GS125" s="55"/>
      <c r="GT125" s="55"/>
      <c r="GU125" s="55"/>
      <c r="GV125" s="55"/>
      <c r="GW125" s="55"/>
      <c r="GX125" s="55"/>
      <c r="GY125" s="55"/>
      <c r="GZ125" s="55"/>
      <c r="HA125" s="55"/>
      <c r="HB125" s="55"/>
      <c r="HC125" s="55"/>
      <c r="HD125" s="55"/>
      <c r="HE125" s="55"/>
      <c r="HF125" s="55"/>
      <c r="HG125" s="55"/>
      <c r="HH125" s="55"/>
      <c r="HI125" s="55"/>
      <c r="HJ125" s="55"/>
      <c r="HK125" s="55"/>
      <c r="HL125" s="55"/>
      <c r="HM125" s="55"/>
      <c r="HN125" s="55"/>
      <c r="HO125" s="55"/>
      <c r="HP125" s="55"/>
      <c r="HQ125" s="55"/>
      <c r="HR125" s="55"/>
      <c r="HS125" s="55"/>
      <c r="HT125" s="55"/>
      <c r="HU125" s="55"/>
      <c r="HV125" s="55"/>
      <c r="HW125" s="55"/>
      <c r="HX125" s="55"/>
      <c r="HY125" s="55"/>
      <c r="HZ125" s="55"/>
      <c r="IA125" s="55"/>
      <c r="IB125" s="55"/>
      <c r="IC125" s="55"/>
      <c r="ID125" s="55"/>
      <c r="IE125" s="55"/>
      <c r="IF125" s="55"/>
      <c r="IG125" s="55"/>
      <c r="IH125" s="55"/>
      <c r="II125" s="55"/>
      <c r="IJ125" s="55"/>
      <c r="IK125" s="55"/>
      <c r="IL125" s="55"/>
      <c r="IM125" s="55"/>
      <c r="IN125" s="55"/>
      <c r="IO125" s="55"/>
      <c r="IP125" s="55"/>
      <c r="IQ125" s="55"/>
      <c r="IR125" s="55"/>
      <c r="IS125" s="55"/>
      <c r="IT125" s="55"/>
      <c r="IU125" s="55"/>
      <c r="IV125" s="55"/>
      <c r="IW125" s="55"/>
      <c r="IX125" s="55"/>
      <c r="IY125" s="55"/>
      <c r="IZ125" s="55"/>
      <c r="JA125" s="55"/>
      <c r="JB125" s="55"/>
      <c r="JC125" s="55"/>
      <c r="JD125" s="55"/>
      <c r="JE125" s="55"/>
      <c r="JF125" s="55"/>
      <c r="JG125" s="55"/>
      <c r="JH125" s="55"/>
      <c r="JI125" s="55"/>
      <c r="JJ125" s="55"/>
      <c r="JK125" s="55"/>
      <c r="JL125" s="55"/>
      <c r="JM125" s="55"/>
      <c r="JN125" s="55"/>
      <c r="JO125" s="55"/>
      <c r="JP125" s="55"/>
      <c r="JQ125" s="55"/>
      <c r="JR125" s="55"/>
      <c r="JS125" s="55"/>
      <c r="JT125" s="55"/>
      <c r="JU125" s="55"/>
      <c r="JV125" s="55"/>
      <c r="JW125" s="55"/>
      <c r="JX125" s="55"/>
      <c r="JY125" s="55"/>
      <c r="JZ125" s="55"/>
      <c r="KA125" s="55"/>
      <c r="KB125" s="55"/>
      <c r="KC125" s="55"/>
      <c r="KD125" s="55"/>
      <c r="KE125" s="55"/>
      <c r="KF125" s="55"/>
      <c r="KG125" s="55"/>
      <c r="KH125" s="55"/>
      <c r="KI125" s="55"/>
      <c r="KJ125" s="55"/>
      <c r="KK125" s="55"/>
      <c r="KL125" s="55"/>
      <c r="KM125" s="55"/>
      <c r="KN125" s="55"/>
      <c r="KO125" s="55"/>
      <c r="KP125" s="55"/>
      <c r="KQ125" s="55"/>
      <c r="KR125" s="55"/>
      <c r="KS125" s="55"/>
      <c r="KT125" s="55"/>
      <c r="KU125" s="55"/>
      <c r="KV125" s="55"/>
      <c r="KW125" s="55"/>
      <c r="KX125" s="55"/>
      <c r="KY125" s="55"/>
      <c r="KZ125" s="55"/>
      <c r="LA125" s="55"/>
      <c r="LB125" s="55"/>
      <c r="LC125" s="55"/>
      <c r="LD125" s="55"/>
      <c r="LE125" s="55"/>
      <c r="LF125" s="55"/>
      <c r="LG125" s="55"/>
      <c r="LH125" s="55"/>
      <c r="LI125" s="55"/>
      <c r="LJ125" s="55"/>
      <c r="LK125" s="55"/>
      <c r="LL125" s="55"/>
    </row>
    <row r="126" spans="1:324" s="100" customFormat="1" ht="17.25" customHeight="1">
      <c r="A126" s="903" t="s">
        <v>1327</v>
      </c>
      <c r="B126" s="886" t="s">
        <v>1326</v>
      </c>
      <c r="C126" s="908" t="s">
        <v>679</v>
      </c>
      <c r="D126" s="909" t="s">
        <v>1387</v>
      </c>
      <c r="E126" s="797"/>
      <c r="F126" s="1655">
        <f t="shared" si="1"/>
        <v>0</v>
      </c>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c r="ER126" s="55"/>
      <c r="ES126" s="55"/>
      <c r="ET126" s="55"/>
      <c r="EU126" s="55"/>
      <c r="EV126" s="55"/>
      <c r="EW126" s="55"/>
      <c r="EX126" s="55"/>
      <c r="EY126" s="55"/>
      <c r="EZ126" s="55"/>
      <c r="FA126" s="55"/>
      <c r="FB126" s="55"/>
      <c r="FC126" s="55"/>
      <c r="FD126" s="55"/>
      <c r="FE126" s="55"/>
      <c r="FF126" s="55"/>
      <c r="FG126" s="55"/>
      <c r="FH126" s="55"/>
      <c r="FI126" s="55"/>
      <c r="FJ126" s="55"/>
      <c r="FK126" s="55"/>
      <c r="FL126" s="55"/>
      <c r="FM126" s="55"/>
      <c r="FN126" s="55"/>
      <c r="FO126" s="55"/>
      <c r="FP126" s="55"/>
      <c r="FQ126" s="55"/>
      <c r="FR126" s="55"/>
      <c r="FS126" s="55"/>
      <c r="FT126" s="55"/>
      <c r="FU126" s="55"/>
      <c r="FV126" s="55"/>
      <c r="FW126" s="55"/>
      <c r="FX126" s="55"/>
      <c r="FY126" s="55"/>
      <c r="FZ126" s="55"/>
      <c r="GA126" s="55"/>
      <c r="GB126" s="55"/>
      <c r="GC126" s="55"/>
      <c r="GD126" s="55"/>
      <c r="GE126" s="55"/>
      <c r="GF126" s="55"/>
      <c r="GG126" s="55"/>
      <c r="GH126" s="55"/>
      <c r="GI126" s="55"/>
      <c r="GJ126" s="55"/>
      <c r="GK126" s="55"/>
      <c r="GL126" s="55"/>
      <c r="GM126" s="55"/>
      <c r="GN126" s="55"/>
      <c r="GO126" s="55"/>
      <c r="GP126" s="55"/>
      <c r="GQ126" s="55"/>
      <c r="GR126" s="55"/>
      <c r="GS126" s="55"/>
      <c r="GT126" s="55"/>
      <c r="GU126" s="55"/>
      <c r="GV126" s="55"/>
      <c r="GW126" s="55"/>
      <c r="GX126" s="55"/>
      <c r="GY126" s="55"/>
      <c r="GZ126" s="55"/>
      <c r="HA126" s="55"/>
      <c r="HB126" s="55"/>
      <c r="HC126" s="55"/>
      <c r="HD126" s="55"/>
      <c r="HE126" s="55"/>
      <c r="HF126" s="55"/>
      <c r="HG126" s="55"/>
      <c r="HH126" s="55"/>
      <c r="HI126" s="55"/>
      <c r="HJ126" s="55"/>
      <c r="HK126" s="55"/>
      <c r="HL126" s="55"/>
      <c r="HM126" s="55"/>
      <c r="HN126" s="55"/>
      <c r="HO126" s="55"/>
      <c r="HP126" s="55"/>
      <c r="HQ126" s="55"/>
      <c r="HR126" s="55"/>
      <c r="HS126" s="55"/>
      <c r="HT126" s="55"/>
      <c r="HU126" s="55"/>
      <c r="HV126" s="55"/>
      <c r="HW126" s="55"/>
      <c r="HX126" s="55"/>
      <c r="HY126" s="55"/>
      <c r="HZ126" s="55"/>
      <c r="IA126" s="55"/>
      <c r="IB126" s="55"/>
      <c r="IC126" s="55"/>
      <c r="ID126" s="55"/>
      <c r="IE126" s="55"/>
      <c r="IF126" s="55"/>
      <c r="IG126" s="55"/>
      <c r="IH126" s="55"/>
      <c r="II126" s="55"/>
      <c r="IJ126" s="55"/>
      <c r="IK126" s="55"/>
      <c r="IL126" s="55"/>
      <c r="IM126" s="55"/>
      <c r="IN126" s="55"/>
      <c r="IO126" s="55"/>
      <c r="IP126" s="55"/>
      <c r="IQ126" s="55"/>
      <c r="IR126" s="55"/>
      <c r="IS126" s="55"/>
      <c r="IT126" s="55"/>
      <c r="IU126" s="55"/>
      <c r="IV126" s="55"/>
      <c r="IW126" s="55"/>
      <c r="IX126" s="55"/>
      <c r="IY126" s="55"/>
      <c r="IZ126" s="55"/>
      <c r="JA126" s="55"/>
      <c r="JB126" s="55"/>
      <c r="JC126" s="55"/>
      <c r="JD126" s="55"/>
      <c r="JE126" s="55"/>
      <c r="JF126" s="55"/>
      <c r="JG126" s="55"/>
      <c r="JH126" s="55"/>
      <c r="JI126" s="55"/>
      <c r="JJ126" s="55"/>
      <c r="JK126" s="55"/>
      <c r="JL126" s="55"/>
      <c r="JM126" s="55"/>
      <c r="JN126" s="55"/>
      <c r="JO126" s="55"/>
      <c r="JP126" s="55"/>
      <c r="JQ126" s="55"/>
      <c r="JR126" s="55"/>
      <c r="JS126" s="55"/>
      <c r="JT126" s="55"/>
      <c r="JU126" s="55"/>
      <c r="JV126" s="55"/>
      <c r="JW126" s="55"/>
      <c r="JX126" s="55"/>
      <c r="JY126" s="55"/>
      <c r="JZ126" s="55"/>
      <c r="KA126" s="55"/>
      <c r="KB126" s="55"/>
      <c r="KC126" s="55"/>
      <c r="KD126" s="55"/>
      <c r="KE126" s="55"/>
      <c r="KF126" s="55"/>
      <c r="KG126" s="55"/>
      <c r="KH126" s="55"/>
      <c r="KI126" s="55"/>
      <c r="KJ126" s="55"/>
      <c r="KK126" s="55"/>
      <c r="KL126" s="55"/>
      <c r="KM126" s="55"/>
      <c r="KN126" s="55"/>
      <c r="KO126" s="55"/>
      <c r="KP126" s="55"/>
      <c r="KQ126" s="55"/>
      <c r="KR126" s="55"/>
      <c r="KS126" s="55"/>
      <c r="KT126" s="55"/>
      <c r="KU126" s="55"/>
      <c r="KV126" s="55"/>
      <c r="KW126" s="55"/>
      <c r="KX126" s="55"/>
      <c r="KY126" s="55"/>
      <c r="KZ126" s="55"/>
      <c r="LA126" s="55"/>
      <c r="LB126" s="55"/>
      <c r="LC126" s="55"/>
      <c r="LD126" s="55"/>
      <c r="LE126" s="55"/>
      <c r="LF126" s="55"/>
      <c r="LG126" s="55"/>
      <c r="LH126" s="55"/>
      <c r="LI126" s="55"/>
      <c r="LJ126" s="55"/>
      <c r="LK126" s="55"/>
      <c r="LL126" s="55"/>
    </row>
    <row r="127" spans="1:324" s="100" customFormat="1" ht="14.25" customHeight="1" thickBot="1">
      <c r="A127" s="913"/>
      <c r="B127" s="930"/>
      <c r="C127" s="915"/>
      <c r="D127" s="104"/>
      <c r="E127" s="104"/>
      <c r="F127" s="1656"/>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c r="GJ127" s="55"/>
      <c r="GK127" s="55"/>
      <c r="GL127" s="55"/>
      <c r="GM127" s="55"/>
      <c r="GN127" s="55"/>
      <c r="GO127" s="55"/>
      <c r="GP127" s="55"/>
      <c r="GQ127" s="55"/>
      <c r="GR127" s="55"/>
      <c r="GS127" s="55"/>
      <c r="GT127" s="55"/>
      <c r="GU127" s="55"/>
      <c r="GV127" s="55"/>
      <c r="GW127" s="55"/>
      <c r="GX127" s="55"/>
      <c r="GY127" s="55"/>
      <c r="GZ127" s="55"/>
      <c r="HA127" s="55"/>
      <c r="HB127" s="55"/>
      <c r="HC127" s="55"/>
      <c r="HD127" s="55"/>
      <c r="HE127" s="55"/>
      <c r="HF127" s="55"/>
      <c r="HG127" s="55"/>
      <c r="HH127" s="55"/>
      <c r="HI127" s="55"/>
      <c r="HJ127" s="55"/>
      <c r="HK127" s="55"/>
      <c r="HL127" s="55"/>
      <c r="HM127" s="55"/>
      <c r="HN127" s="55"/>
      <c r="HO127" s="55"/>
      <c r="HP127" s="55"/>
      <c r="HQ127" s="55"/>
      <c r="HR127" s="55"/>
      <c r="HS127" s="55"/>
      <c r="HT127" s="55"/>
      <c r="HU127" s="55"/>
      <c r="HV127" s="55"/>
      <c r="HW127" s="55"/>
      <c r="HX127" s="55"/>
      <c r="HY127" s="55"/>
      <c r="HZ127" s="55"/>
      <c r="IA127" s="55"/>
      <c r="IB127" s="55"/>
      <c r="IC127" s="55"/>
      <c r="ID127" s="55"/>
      <c r="IE127" s="55"/>
      <c r="IF127" s="55"/>
      <c r="IG127" s="55"/>
      <c r="IH127" s="55"/>
      <c r="II127" s="55"/>
      <c r="IJ127" s="55"/>
      <c r="IK127" s="55"/>
      <c r="IL127" s="55"/>
      <c r="IM127" s="55"/>
      <c r="IN127" s="55"/>
      <c r="IO127" s="55"/>
      <c r="IP127" s="55"/>
      <c r="IQ127" s="55"/>
      <c r="IR127" s="55"/>
      <c r="IS127" s="55"/>
      <c r="IT127" s="55"/>
      <c r="IU127" s="55"/>
      <c r="IV127" s="55"/>
      <c r="IW127" s="55"/>
      <c r="IX127" s="55"/>
      <c r="IY127" s="55"/>
      <c r="IZ127" s="55"/>
      <c r="JA127" s="55"/>
      <c r="JB127" s="55"/>
      <c r="JC127" s="55"/>
      <c r="JD127" s="55"/>
      <c r="JE127" s="55"/>
      <c r="JF127" s="55"/>
      <c r="JG127" s="55"/>
      <c r="JH127" s="55"/>
      <c r="JI127" s="55"/>
      <c r="JJ127" s="55"/>
      <c r="JK127" s="55"/>
      <c r="JL127" s="55"/>
      <c r="JM127" s="55"/>
      <c r="JN127" s="55"/>
      <c r="JO127" s="55"/>
      <c r="JP127" s="55"/>
      <c r="JQ127" s="55"/>
      <c r="JR127" s="55"/>
      <c r="JS127" s="55"/>
      <c r="JT127" s="55"/>
      <c r="JU127" s="55"/>
      <c r="JV127" s="55"/>
      <c r="JW127" s="55"/>
      <c r="JX127" s="55"/>
      <c r="JY127" s="55"/>
      <c r="JZ127" s="55"/>
      <c r="KA127" s="55"/>
      <c r="KB127" s="55"/>
      <c r="KC127" s="55"/>
      <c r="KD127" s="55"/>
      <c r="KE127" s="55"/>
      <c r="KF127" s="55"/>
      <c r="KG127" s="55"/>
      <c r="KH127" s="55"/>
      <c r="KI127" s="55"/>
      <c r="KJ127" s="55"/>
      <c r="KK127" s="55"/>
      <c r="KL127" s="55"/>
      <c r="KM127" s="55"/>
      <c r="KN127" s="55"/>
      <c r="KO127" s="55"/>
      <c r="KP127" s="55"/>
      <c r="KQ127" s="55"/>
      <c r="KR127" s="55"/>
      <c r="KS127" s="55"/>
      <c r="KT127" s="55"/>
      <c r="KU127" s="55"/>
      <c r="KV127" s="55"/>
      <c r="KW127" s="55"/>
      <c r="KX127" s="55"/>
      <c r="KY127" s="55"/>
      <c r="KZ127" s="55"/>
      <c r="LA127" s="55"/>
      <c r="LB127" s="55"/>
      <c r="LC127" s="55"/>
      <c r="LD127" s="55"/>
      <c r="LE127" s="55"/>
      <c r="LF127" s="55"/>
      <c r="LG127" s="55"/>
      <c r="LH127" s="55"/>
      <c r="LI127" s="55"/>
      <c r="LJ127" s="55"/>
      <c r="LK127" s="55"/>
      <c r="LL127" s="55"/>
    </row>
    <row r="128" spans="1:324" s="49" customFormat="1" ht="12.75" customHeight="1" thickTop="1">
      <c r="A128" s="917"/>
      <c r="B128" s="918"/>
      <c r="C128" s="919"/>
      <c r="D128" s="919"/>
      <c r="E128" s="919"/>
      <c r="F128" s="1657"/>
    </row>
    <row r="129" spans="1:324" s="49" customFormat="1" ht="12.75" customHeight="1">
      <c r="A129" s="920"/>
      <c r="B129" s="921" t="s">
        <v>325</v>
      </c>
      <c r="C129" s="922"/>
      <c r="D129" s="922"/>
      <c r="E129" s="922"/>
      <c r="F129" s="1658">
        <f>SUM(F74:F126)</f>
        <v>0</v>
      </c>
    </row>
    <row r="130" spans="1:324" s="374" customFormat="1" ht="10.5" thickBot="1">
      <c r="A130" s="923"/>
      <c r="B130" s="924"/>
      <c r="C130" s="925"/>
      <c r="D130" s="103"/>
      <c r="E130" s="103"/>
      <c r="F130" s="1659"/>
      <c r="G130" s="49"/>
    </row>
    <row r="131" spans="1:324" s="100" customFormat="1" ht="10.5" customHeight="1" thickTop="1">
      <c r="A131" s="790"/>
      <c r="B131" s="951"/>
      <c r="C131" s="895"/>
      <c r="D131" s="952"/>
      <c r="E131" s="952"/>
      <c r="F131" s="1660"/>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55"/>
      <c r="IR131" s="55"/>
      <c r="IS131" s="55"/>
      <c r="IT131" s="55"/>
      <c r="IU131" s="55"/>
      <c r="IV131" s="55"/>
      <c r="IW131" s="55"/>
      <c r="IX131" s="55"/>
      <c r="IY131" s="55"/>
      <c r="IZ131" s="55"/>
      <c r="JA131" s="55"/>
      <c r="JB131" s="55"/>
      <c r="JC131" s="55"/>
      <c r="JD131" s="55"/>
      <c r="JE131" s="55"/>
      <c r="JF131" s="55"/>
      <c r="JG131" s="55"/>
      <c r="JH131" s="55"/>
      <c r="JI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55"/>
      <c r="KJ131" s="55"/>
      <c r="KK131" s="55"/>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row>
    <row r="132" spans="1:324" s="100" customFormat="1" ht="17.25" customHeight="1">
      <c r="A132" s="794"/>
      <c r="B132" s="953" t="s">
        <v>1325</v>
      </c>
      <c r="C132" s="908"/>
      <c r="D132" s="909"/>
      <c r="E132" s="909"/>
      <c r="F132" s="16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55"/>
      <c r="IR132" s="55"/>
      <c r="IS132" s="55"/>
      <c r="IT132" s="55"/>
      <c r="IU132" s="55"/>
      <c r="IV132" s="55"/>
      <c r="IW132" s="55"/>
      <c r="IX132" s="55"/>
      <c r="IY132" s="55"/>
      <c r="IZ132" s="55"/>
      <c r="JA132" s="55"/>
      <c r="JB132" s="55"/>
      <c r="JC132" s="55"/>
      <c r="JD132" s="55"/>
      <c r="JE132" s="55"/>
      <c r="JF132" s="55"/>
      <c r="JG132" s="55"/>
      <c r="JH132" s="55"/>
      <c r="JI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c r="LF132" s="55"/>
      <c r="LG132" s="55"/>
      <c r="LH132" s="55"/>
      <c r="LI132" s="55"/>
      <c r="LJ132" s="55"/>
      <c r="LK132" s="55"/>
      <c r="LL132" s="55"/>
    </row>
    <row r="133" spans="1:324" s="100" customFormat="1" ht="6.75" customHeight="1">
      <c r="A133" s="794"/>
      <c r="B133" s="953"/>
      <c r="C133" s="908"/>
      <c r="D133" s="909"/>
      <c r="E133" s="909"/>
      <c r="F133" s="16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E133" s="55"/>
      <c r="HF133" s="55"/>
      <c r="HG133" s="55"/>
      <c r="HH133" s="55"/>
      <c r="HI133" s="55"/>
      <c r="HJ133" s="55"/>
      <c r="HK133" s="55"/>
      <c r="HL133" s="55"/>
      <c r="HM133" s="55"/>
      <c r="HN133" s="55"/>
      <c r="HO133" s="55"/>
      <c r="HP133" s="55"/>
      <c r="HQ133" s="55"/>
      <c r="HR133" s="55"/>
      <c r="HS133" s="55"/>
      <c r="HT133" s="55"/>
      <c r="HU133" s="55"/>
      <c r="HV133" s="55"/>
      <c r="HW133" s="55"/>
      <c r="HX133" s="55"/>
      <c r="HY133" s="55"/>
      <c r="HZ133" s="55"/>
      <c r="IA133" s="55"/>
      <c r="IB133" s="55"/>
      <c r="IC133" s="55"/>
      <c r="ID133" s="55"/>
      <c r="IE133" s="55"/>
      <c r="IF133" s="55"/>
      <c r="IG133" s="55"/>
      <c r="IH133" s="55"/>
      <c r="II133" s="55"/>
      <c r="IJ133" s="55"/>
      <c r="IK133" s="55"/>
      <c r="IL133" s="55"/>
      <c r="IM133" s="55"/>
      <c r="IN133" s="55"/>
      <c r="IO133" s="55"/>
      <c r="IP133" s="55"/>
      <c r="IQ133" s="55"/>
      <c r="IR133" s="55"/>
      <c r="IS133" s="55"/>
      <c r="IT133" s="55"/>
      <c r="IU133" s="55"/>
      <c r="IV133" s="55"/>
      <c r="IW133" s="55"/>
      <c r="IX133" s="55"/>
      <c r="IY133" s="55"/>
      <c r="IZ133" s="55"/>
      <c r="JA133" s="55"/>
      <c r="JB133" s="55"/>
      <c r="JC133" s="55"/>
      <c r="JD133" s="55"/>
      <c r="JE133" s="55"/>
      <c r="JF133" s="55"/>
      <c r="JG133" s="55"/>
      <c r="JH133" s="55"/>
      <c r="JI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row>
    <row r="134" spans="1:324" s="100" customFormat="1" ht="13.5" customHeight="1">
      <c r="A134" s="794"/>
      <c r="B134" s="954" t="s">
        <v>1324</v>
      </c>
      <c r="C134" s="908"/>
      <c r="D134" s="909"/>
      <c r="E134" s="909"/>
      <c r="F134" s="16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55"/>
      <c r="IG134" s="55"/>
      <c r="IH134" s="55"/>
      <c r="II134" s="55"/>
      <c r="IJ134" s="55"/>
      <c r="IK134" s="55"/>
      <c r="IL134" s="55"/>
      <c r="IM134" s="55"/>
      <c r="IN134" s="55"/>
      <c r="IO134" s="55"/>
      <c r="IP134" s="55"/>
      <c r="IQ134" s="55"/>
      <c r="IR134" s="55"/>
      <c r="IS134" s="55"/>
      <c r="IT134" s="55"/>
      <c r="IU134" s="55"/>
      <c r="IV134" s="55"/>
      <c r="IW134" s="55"/>
      <c r="IX134" s="55"/>
      <c r="IY134" s="55"/>
      <c r="IZ134" s="55"/>
      <c r="JA134" s="55"/>
      <c r="JB134" s="55"/>
      <c r="JC134" s="55"/>
      <c r="JD134" s="55"/>
      <c r="JE134" s="55"/>
      <c r="JF134" s="55"/>
      <c r="JG134" s="55"/>
      <c r="JH134" s="55"/>
      <c r="JI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c r="LF134" s="55"/>
      <c r="LG134" s="55"/>
      <c r="LH134" s="55"/>
      <c r="LI134" s="55"/>
      <c r="LJ134" s="55"/>
      <c r="LK134" s="55"/>
      <c r="LL134" s="55"/>
    </row>
    <row r="135" spans="1:324" s="100" customFormat="1" ht="13.5" customHeight="1">
      <c r="A135" s="794"/>
      <c r="B135" s="955"/>
      <c r="C135" s="908"/>
      <c r="D135" s="909"/>
      <c r="E135" s="909"/>
      <c r="F135" s="16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55"/>
      <c r="FD135" s="55"/>
      <c r="FE135" s="55"/>
      <c r="FF135" s="55"/>
      <c r="FG135" s="55"/>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55"/>
      <c r="GX135" s="55"/>
      <c r="GY135" s="55"/>
      <c r="GZ135" s="55"/>
      <c r="HA135" s="55"/>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55"/>
      <c r="IG135" s="55"/>
      <c r="IH135" s="55"/>
      <c r="II135" s="55"/>
      <c r="IJ135" s="55"/>
      <c r="IK135" s="55"/>
      <c r="IL135" s="55"/>
      <c r="IM135" s="55"/>
      <c r="IN135" s="55"/>
      <c r="IO135" s="55"/>
      <c r="IP135" s="55"/>
      <c r="IQ135" s="55"/>
      <c r="IR135" s="55"/>
      <c r="IS135" s="55"/>
      <c r="IT135" s="55"/>
      <c r="IU135" s="55"/>
      <c r="IV135" s="55"/>
      <c r="IW135" s="55"/>
      <c r="IX135" s="55"/>
      <c r="IY135" s="55"/>
      <c r="IZ135" s="55"/>
      <c r="JA135" s="55"/>
      <c r="JB135" s="55"/>
      <c r="JC135" s="55"/>
      <c r="JD135" s="55"/>
      <c r="JE135" s="55"/>
      <c r="JF135" s="55"/>
      <c r="JG135" s="55"/>
      <c r="JH135" s="55"/>
      <c r="JI135" s="55"/>
      <c r="JJ135" s="55"/>
      <c r="JK135" s="55"/>
      <c r="JL135" s="55"/>
      <c r="JM135" s="55"/>
      <c r="JN135" s="55"/>
      <c r="JO135" s="55"/>
      <c r="JP135" s="55"/>
      <c r="JQ135" s="55"/>
      <c r="JR135" s="55"/>
      <c r="JS135" s="55"/>
      <c r="JT135" s="55"/>
      <c r="JU135" s="55"/>
      <c r="JV135" s="55"/>
      <c r="JW135" s="55"/>
      <c r="JX135" s="55"/>
      <c r="JY135" s="55"/>
      <c r="JZ135" s="55"/>
      <c r="KA135" s="55"/>
      <c r="KB135" s="55"/>
      <c r="KC135" s="55"/>
      <c r="KD135" s="55"/>
      <c r="KE135" s="55"/>
      <c r="KF135" s="55"/>
      <c r="KG135" s="55"/>
      <c r="KH135" s="55"/>
      <c r="KI135" s="55"/>
      <c r="KJ135" s="55"/>
      <c r="KK135" s="55"/>
      <c r="KL135" s="55"/>
      <c r="KM135" s="55"/>
      <c r="KN135" s="55"/>
      <c r="KO135" s="55"/>
      <c r="KP135" s="55"/>
      <c r="KQ135" s="55"/>
      <c r="KR135" s="55"/>
      <c r="KS135" s="55"/>
      <c r="KT135" s="55"/>
      <c r="KU135" s="55"/>
      <c r="KV135" s="55"/>
      <c r="KW135" s="55"/>
      <c r="KX135" s="55"/>
      <c r="KY135" s="55"/>
      <c r="KZ135" s="55"/>
      <c r="LA135" s="55"/>
      <c r="LB135" s="55"/>
      <c r="LC135" s="55"/>
      <c r="LD135" s="55"/>
      <c r="LE135" s="55"/>
      <c r="LF135" s="55"/>
      <c r="LG135" s="55"/>
      <c r="LH135" s="55"/>
      <c r="LI135" s="55"/>
      <c r="LJ135" s="55"/>
      <c r="LK135" s="55"/>
      <c r="LL135" s="55"/>
    </row>
    <row r="136" spans="1:324" s="100" customFormat="1" ht="13.5" customHeight="1">
      <c r="A136" s="88" t="s">
        <v>1323</v>
      </c>
      <c r="B136" s="796" t="s">
        <v>1322</v>
      </c>
      <c r="C136" s="908" t="s">
        <v>513</v>
      </c>
      <c r="D136" s="909">
        <v>20</v>
      </c>
      <c r="E136" s="797"/>
      <c r="F136" s="1655">
        <f t="shared" ref="F136:F148" si="2">D136*E136</f>
        <v>0</v>
      </c>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row>
    <row r="137" spans="1:324" s="100" customFormat="1" ht="13.5" customHeight="1">
      <c r="A137" s="88"/>
      <c r="B137" s="955"/>
      <c r="C137" s="908"/>
      <c r="D137" s="909"/>
      <c r="E137" s="909"/>
      <c r="F137" s="1655">
        <f t="shared" si="2"/>
        <v>0</v>
      </c>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c r="ER137" s="55"/>
      <c r="ES137" s="55"/>
      <c r="ET137" s="55"/>
      <c r="EU137" s="55"/>
      <c r="EV137" s="55"/>
      <c r="EW137" s="55"/>
      <c r="EX137" s="55"/>
      <c r="EY137" s="55"/>
      <c r="EZ137" s="55"/>
      <c r="FA137" s="55"/>
      <c r="FB137" s="55"/>
      <c r="FC137" s="55"/>
      <c r="FD137" s="55"/>
      <c r="FE137" s="55"/>
      <c r="FF137" s="55"/>
      <c r="FG137" s="55"/>
      <c r="FH137" s="55"/>
      <c r="FI137" s="55"/>
      <c r="FJ137" s="55"/>
      <c r="FK137" s="55"/>
      <c r="FL137" s="55"/>
      <c r="FM137" s="55"/>
      <c r="FN137" s="55"/>
      <c r="FO137" s="55"/>
      <c r="FP137" s="55"/>
      <c r="FQ137" s="55"/>
      <c r="FR137" s="55"/>
      <c r="FS137" s="55"/>
      <c r="FT137" s="55"/>
      <c r="FU137" s="55"/>
      <c r="FV137" s="55"/>
      <c r="FW137" s="55"/>
      <c r="FX137" s="55"/>
      <c r="FY137" s="55"/>
      <c r="FZ137" s="55"/>
      <c r="GA137" s="55"/>
      <c r="GB137" s="55"/>
      <c r="GC137" s="55"/>
      <c r="GD137" s="55"/>
      <c r="GE137" s="55"/>
      <c r="GF137" s="55"/>
      <c r="GG137" s="55"/>
      <c r="GH137" s="55"/>
      <c r="GI137" s="55"/>
      <c r="GJ137" s="55"/>
      <c r="GK137" s="55"/>
      <c r="GL137" s="55"/>
      <c r="GM137" s="55"/>
      <c r="GN137" s="55"/>
      <c r="GO137" s="55"/>
      <c r="GP137" s="55"/>
      <c r="GQ137" s="55"/>
      <c r="GR137" s="55"/>
      <c r="GS137" s="55"/>
      <c r="GT137" s="55"/>
      <c r="GU137" s="55"/>
      <c r="GV137" s="55"/>
      <c r="GW137" s="55"/>
      <c r="GX137" s="55"/>
      <c r="GY137" s="55"/>
      <c r="GZ137" s="55"/>
      <c r="HA137" s="55"/>
      <c r="HB137" s="55"/>
      <c r="HC137" s="55"/>
      <c r="HD137" s="55"/>
      <c r="HE137" s="55"/>
      <c r="HF137" s="55"/>
      <c r="HG137" s="55"/>
      <c r="HH137" s="55"/>
      <c r="HI137" s="55"/>
      <c r="HJ137" s="55"/>
      <c r="HK137" s="55"/>
      <c r="HL137" s="55"/>
      <c r="HM137" s="55"/>
      <c r="HN137" s="55"/>
      <c r="HO137" s="55"/>
      <c r="HP137" s="55"/>
      <c r="HQ137" s="55"/>
      <c r="HR137" s="55"/>
      <c r="HS137" s="55"/>
      <c r="HT137" s="55"/>
      <c r="HU137" s="55"/>
      <c r="HV137" s="55"/>
      <c r="HW137" s="55"/>
      <c r="HX137" s="55"/>
      <c r="HY137" s="55"/>
      <c r="HZ137" s="55"/>
      <c r="IA137" s="55"/>
      <c r="IB137" s="55"/>
      <c r="IC137" s="55"/>
      <c r="ID137" s="55"/>
      <c r="IE137" s="55"/>
      <c r="IF137" s="55"/>
      <c r="IG137" s="55"/>
      <c r="IH137" s="55"/>
      <c r="II137" s="55"/>
      <c r="IJ137" s="55"/>
      <c r="IK137" s="55"/>
      <c r="IL137" s="55"/>
      <c r="IM137" s="55"/>
      <c r="IN137" s="55"/>
      <c r="IO137" s="55"/>
      <c r="IP137" s="55"/>
      <c r="IQ137" s="55"/>
      <c r="IR137" s="55"/>
      <c r="IS137" s="55"/>
      <c r="IT137" s="55"/>
      <c r="IU137" s="55"/>
      <c r="IV137" s="55"/>
      <c r="IW137" s="55"/>
      <c r="IX137" s="55"/>
      <c r="IY137" s="55"/>
      <c r="IZ137" s="55"/>
      <c r="JA137" s="55"/>
      <c r="JB137" s="55"/>
      <c r="JC137" s="55"/>
      <c r="JD137" s="55"/>
      <c r="JE137" s="55"/>
      <c r="JF137" s="55"/>
      <c r="JG137" s="55"/>
      <c r="JH137" s="55"/>
      <c r="JI137" s="55"/>
      <c r="JJ137" s="55"/>
      <c r="JK137" s="55"/>
      <c r="JL137" s="55"/>
      <c r="JM137" s="55"/>
      <c r="JN137" s="55"/>
      <c r="JO137" s="55"/>
      <c r="JP137" s="55"/>
      <c r="JQ137" s="55"/>
      <c r="JR137" s="55"/>
      <c r="JS137" s="55"/>
      <c r="JT137" s="55"/>
      <c r="JU137" s="55"/>
      <c r="JV137" s="55"/>
      <c r="JW137" s="55"/>
      <c r="JX137" s="55"/>
      <c r="JY137" s="55"/>
      <c r="JZ137" s="55"/>
      <c r="KA137" s="55"/>
      <c r="KB137" s="55"/>
      <c r="KC137" s="55"/>
      <c r="KD137" s="55"/>
      <c r="KE137" s="55"/>
      <c r="KF137" s="55"/>
      <c r="KG137" s="55"/>
      <c r="KH137" s="55"/>
      <c r="KI137" s="55"/>
      <c r="KJ137" s="55"/>
      <c r="KK137" s="55"/>
      <c r="KL137" s="55"/>
      <c r="KM137" s="55"/>
      <c r="KN137" s="55"/>
      <c r="KO137" s="55"/>
      <c r="KP137" s="55"/>
      <c r="KQ137" s="55"/>
      <c r="KR137" s="55"/>
      <c r="KS137" s="55"/>
      <c r="KT137" s="55"/>
      <c r="KU137" s="55"/>
      <c r="KV137" s="55"/>
      <c r="KW137" s="55"/>
      <c r="KX137" s="55"/>
      <c r="KY137" s="55"/>
      <c r="KZ137" s="55"/>
      <c r="LA137" s="55"/>
      <c r="LB137" s="55"/>
      <c r="LC137" s="55"/>
      <c r="LD137" s="55"/>
      <c r="LE137" s="55"/>
      <c r="LF137" s="55"/>
      <c r="LG137" s="55"/>
      <c r="LH137" s="55"/>
      <c r="LI137" s="55"/>
      <c r="LJ137" s="55"/>
      <c r="LK137" s="55"/>
      <c r="LL137" s="55"/>
    </row>
    <row r="138" spans="1:324" s="100" customFormat="1" ht="13.5" customHeight="1">
      <c r="A138" s="88" t="s">
        <v>1321</v>
      </c>
      <c r="B138" s="796" t="s">
        <v>1320</v>
      </c>
      <c r="C138" s="908" t="s">
        <v>337</v>
      </c>
      <c r="D138" s="909">
        <v>10</v>
      </c>
      <c r="E138" s="909"/>
      <c r="F138" s="1655">
        <f t="shared" si="2"/>
        <v>0</v>
      </c>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c r="GJ138" s="55"/>
      <c r="GK138" s="55"/>
      <c r="GL138" s="55"/>
      <c r="GM138" s="55"/>
      <c r="GN138" s="55"/>
      <c r="GO138" s="55"/>
      <c r="GP138" s="55"/>
      <c r="GQ138" s="55"/>
      <c r="GR138" s="55"/>
      <c r="GS138" s="55"/>
      <c r="GT138" s="55"/>
      <c r="GU138" s="55"/>
      <c r="GV138" s="55"/>
      <c r="GW138" s="55"/>
      <c r="GX138" s="55"/>
      <c r="GY138" s="55"/>
      <c r="GZ138" s="55"/>
      <c r="HA138" s="55"/>
      <c r="HB138" s="55"/>
      <c r="HC138" s="55"/>
      <c r="HD138" s="55"/>
      <c r="HE138" s="55"/>
      <c r="HF138" s="55"/>
      <c r="HG138" s="55"/>
      <c r="HH138" s="55"/>
      <c r="HI138" s="55"/>
      <c r="HJ138" s="55"/>
      <c r="HK138" s="55"/>
      <c r="HL138" s="55"/>
      <c r="HM138" s="55"/>
      <c r="HN138" s="55"/>
      <c r="HO138" s="55"/>
      <c r="HP138" s="55"/>
      <c r="HQ138" s="55"/>
      <c r="HR138" s="55"/>
      <c r="HS138" s="55"/>
      <c r="HT138" s="55"/>
      <c r="HU138" s="55"/>
      <c r="HV138" s="55"/>
      <c r="HW138" s="55"/>
      <c r="HX138" s="55"/>
      <c r="HY138" s="55"/>
      <c r="HZ138" s="55"/>
      <c r="IA138" s="55"/>
      <c r="IB138" s="55"/>
      <c r="IC138" s="55"/>
      <c r="ID138" s="55"/>
      <c r="IE138" s="55"/>
      <c r="IF138" s="55"/>
      <c r="IG138" s="55"/>
      <c r="IH138" s="55"/>
      <c r="II138" s="55"/>
      <c r="IJ138" s="55"/>
      <c r="IK138" s="55"/>
      <c r="IL138" s="55"/>
      <c r="IM138" s="55"/>
      <c r="IN138" s="55"/>
      <c r="IO138" s="55"/>
      <c r="IP138" s="55"/>
      <c r="IQ138" s="55"/>
      <c r="IR138" s="55"/>
      <c r="IS138" s="55"/>
      <c r="IT138" s="55"/>
      <c r="IU138" s="55"/>
      <c r="IV138" s="55"/>
      <c r="IW138" s="55"/>
      <c r="IX138" s="55"/>
      <c r="IY138" s="55"/>
      <c r="IZ138" s="55"/>
      <c r="JA138" s="55"/>
      <c r="JB138" s="55"/>
      <c r="JC138" s="55"/>
      <c r="JD138" s="55"/>
      <c r="JE138" s="55"/>
      <c r="JF138" s="55"/>
      <c r="JG138" s="55"/>
      <c r="JH138" s="55"/>
      <c r="JI138" s="55"/>
      <c r="JJ138" s="55"/>
      <c r="JK138" s="55"/>
      <c r="JL138" s="55"/>
      <c r="JM138" s="55"/>
      <c r="JN138" s="55"/>
      <c r="JO138" s="55"/>
      <c r="JP138" s="55"/>
      <c r="JQ138" s="55"/>
      <c r="JR138" s="55"/>
      <c r="JS138" s="55"/>
      <c r="JT138" s="55"/>
      <c r="JU138" s="55"/>
      <c r="JV138" s="55"/>
      <c r="JW138" s="55"/>
      <c r="JX138" s="55"/>
      <c r="JY138" s="55"/>
      <c r="JZ138" s="55"/>
      <c r="KA138" s="55"/>
      <c r="KB138" s="55"/>
      <c r="KC138" s="55"/>
      <c r="KD138" s="55"/>
      <c r="KE138" s="55"/>
      <c r="KF138" s="55"/>
      <c r="KG138" s="55"/>
      <c r="KH138" s="55"/>
      <c r="KI138" s="55"/>
      <c r="KJ138" s="55"/>
      <c r="KK138" s="55"/>
      <c r="KL138" s="55"/>
      <c r="KM138" s="55"/>
      <c r="KN138" s="55"/>
      <c r="KO138" s="55"/>
      <c r="KP138" s="55"/>
      <c r="KQ138" s="55"/>
      <c r="KR138" s="55"/>
      <c r="KS138" s="55"/>
      <c r="KT138" s="55"/>
      <c r="KU138" s="55"/>
      <c r="KV138" s="55"/>
      <c r="KW138" s="55"/>
      <c r="KX138" s="55"/>
      <c r="KY138" s="55"/>
      <c r="KZ138" s="55"/>
      <c r="LA138" s="55"/>
      <c r="LB138" s="55"/>
      <c r="LC138" s="55"/>
      <c r="LD138" s="55"/>
      <c r="LE138" s="55"/>
      <c r="LF138" s="55"/>
      <c r="LG138" s="55"/>
      <c r="LH138" s="55"/>
      <c r="LI138" s="55"/>
      <c r="LJ138" s="55"/>
      <c r="LK138" s="55"/>
      <c r="LL138" s="55"/>
    </row>
    <row r="139" spans="1:324" s="100" customFormat="1" ht="13.5" customHeight="1">
      <c r="A139" s="88"/>
      <c r="B139" s="955"/>
      <c r="C139" s="908"/>
      <c r="D139" s="909"/>
      <c r="E139" s="909"/>
      <c r="F139" s="1655">
        <f t="shared" si="2"/>
        <v>0</v>
      </c>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c r="GJ139" s="55"/>
      <c r="GK139" s="55"/>
      <c r="GL139" s="55"/>
      <c r="GM139" s="55"/>
      <c r="GN139" s="55"/>
      <c r="GO139" s="55"/>
      <c r="GP139" s="55"/>
      <c r="GQ139" s="55"/>
      <c r="GR139" s="55"/>
      <c r="GS139" s="55"/>
      <c r="GT139" s="55"/>
      <c r="GU139" s="55"/>
      <c r="GV139" s="55"/>
      <c r="GW139" s="55"/>
      <c r="GX139" s="55"/>
      <c r="GY139" s="55"/>
      <c r="GZ139" s="55"/>
      <c r="HA139" s="55"/>
      <c r="HB139" s="55"/>
      <c r="HC139" s="55"/>
      <c r="HD139" s="55"/>
      <c r="HE139" s="55"/>
      <c r="HF139" s="55"/>
      <c r="HG139" s="55"/>
      <c r="HH139" s="55"/>
      <c r="HI139" s="55"/>
      <c r="HJ139" s="55"/>
      <c r="HK139" s="55"/>
      <c r="HL139" s="55"/>
      <c r="HM139" s="55"/>
      <c r="HN139" s="55"/>
      <c r="HO139" s="55"/>
      <c r="HP139" s="55"/>
      <c r="HQ139" s="55"/>
      <c r="HR139" s="55"/>
      <c r="HS139" s="55"/>
      <c r="HT139" s="55"/>
      <c r="HU139" s="55"/>
      <c r="HV139" s="55"/>
      <c r="HW139" s="55"/>
      <c r="HX139" s="55"/>
      <c r="HY139" s="55"/>
      <c r="HZ139" s="55"/>
      <c r="IA139" s="55"/>
      <c r="IB139" s="55"/>
      <c r="IC139" s="55"/>
      <c r="ID139" s="55"/>
      <c r="IE139" s="55"/>
      <c r="IF139" s="55"/>
      <c r="IG139" s="55"/>
      <c r="IH139" s="55"/>
      <c r="II139" s="55"/>
      <c r="IJ139" s="55"/>
      <c r="IK139" s="55"/>
      <c r="IL139" s="55"/>
      <c r="IM139" s="55"/>
      <c r="IN139" s="55"/>
      <c r="IO139" s="55"/>
      <c r="IP139" s="55"/>
      <c r="IQ139" s="55"/>
      <c r="IR139" s="55"/>
      <c r="IS139" s="55"/>
      <c r="IT139" s="55"/>
      <c r="IU139" s="55"/>
      <c r="IV139" s="55"/>
      <c r="IW139" s="55"/>
      <c r="IX139" s="55"/>
      <c r="IY139" s="55"/>
      <c r="IZ139" s="55"/>
      <c r="JA139" s="55"/>
      <c r="JB139" s="55"/>
      <c r="JC139" s="55"/>
      <c r="JD139" s="55"/>
      <c r="JE139" s="55"/>
      <c r="JF139" s="55"/>
      <c r="JG139" s="55"/>
      <c r="JH139" s="55"/>
      <c r="JI139" s="55"/>
      <c r="JJ139" s="55"/>
      <c r="JK139" s="55"/>
      <c r="JL139" s="55"/>
      <c r="JM139" s="55"/>
      <c r="JN139" s="55"/>
      <c r="JO139" s="55"/>
      <c r="JP139" s="55"/>
      <c r="JQ139" s="55"/>
      <c r="JR139" s="55"/>
      <c r="JS139" s="55"/>
      <c r="JT139" s="55"/>
      <c r="JU139" s="55"/>
      <c r="JV139" s="55"/>
      <c r="JW139" s="55"/>
      <c r="JX139" s="55"/>
      <c r="JY139" s="55"/>
      <c r="JZ139" s="55"/>
      <c r="KA139" s="55"/>
      <c r="KB139" s="55"/>
      <c r="KC139" s="55"/>
      <c r="KD139" s="55"/>
      <c r="KE139" s="55"/>
      <c r="KF139" s="55"/>
      <c r="KG139" s="55"/>
      <c r="KH139" s="55"/>
      <c r="KI139" s="55"/>
      <c r="KJ139" s="55"/>
      <c r="KK139" s="55"/>
      <c r="KL139" s="55"/>
      <c r="KM139" s="55"/>
      <c r="KN139" s="55"/>
      <c r="KO139" s="55"/>
      <c r="KP139" s="55"/>
      <c r="KQ139" s="55"/>
      <c r="KR139" s="55"/>
      <c r="KS139" s="55"/>
      <c r="KT139" s="55"/>
      <c r="KU139" s="55"/>
      <c r="KV139" s="55"/>
      <c r="KW139" s="55"/>
      <c r="KX139" s="55"/>
      <c r="KY139" s="55"/>
      <c r="KZ139" s="55"/>
      <c r="LA139" s="55"/>
      <c r="LB139" s="55"/>
      <c r="LC139" s="55"/>
      <c r="LD139" s="55"/>
      <c r="LE139" s="55"/>
      <c r="LF139" s="55"/>
      <c r="LG139" s="55"/>
      <c r="LH139" s="55"/>
      <c r="LI139" s="55"/>
      <c r="LJ139" s="55"/>
      <c r="LK139" s="55"/>
      <c r="LL139" s="55"/>
    </row>
    <row r="140" spans="1:324" s="100" customFormat="1" ht="13.5" customHeight="1">
      <c r="A140" s="88" t="s">
        <v>1319</v>
      </c>
      <c r="B140" s="796" t="s">
        <v>1318</v>
      </c>
      <c r="C140" s="908" t="s">
        <v>337</v>
      </c>
      <c r="D140" s="909">
        <v>1</v>
      </c>
      <c r="E140" s="909"/>
      <c r="F140" s="1655">
        <f t="shared" si="2"/>
        <v>0</v>
      </c>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c r="ER140" s="55"/>
      <c r="ES140" s="55"/>
      <c r="ET140" s="55"/>
      <c r="EU140" s="55"/>
      <c r="EV140" s="55"/>
      <c r="EW140" s="55"/>
      <c r="EX140" s="55"/>
      <c r="EY140" s="55"/>
      <c r="EZ140" s="55"/>
      <c r="FA140" s="55"/>
      <c r="FB140" s="55"/>
      <c r="FC140" s="55"/>
      <c r="FD140" s="55"/>
      <c r="FE140" s="55"/>
      <c r="FF140" s="55"/>
      <c r="FG140" s="55"/>
      <c r="FH140" s="55"/>
      <c r="FI140" s="55"/>
      <c r="FJ140" s="55"/>
      <c r="FK140" s="55"/>
      <c r="FL140" s="55"/>
      <c r="FM140" s="55"/>
      <c r="FN140" s="55"/>
      <c r="FO140" s="55"/>
      <c r="FP140" s="55"/>
      <c r="FQ140" s="55"/>
      <c r="FR140" s="55"/>
      <c r="FS140" s="55"/>
      <c r="FT140" s="55"/>
      <c r="FU140" s="55"/>
      <c r="FV140" s="55"/>
      <c r="FW140" s="55"/>
      <c r="FX140" s="55"/>
      <c r="FY140" s="55"/>
      <c r="FZ140" s="55"/>
      <c r="GA140" s="55"/>
      <c r="GB140" s="55"/>
      <c r="GC140" s="55"/>
      <c r="GD140" s="55"/>
      <c r="GE140" s="55"/>
      <c r="GF140" s="55"/>
      <c r="GG140" s="55"/>
      <c r="GH140" s="55"/>
      <c r="GI140" s="55"/>
      <c r="GJ140" s="55"/>
      <c r="GK140" s="55"/>
      <c r="GL140" s="55"/>
      <c r="GM140" s="55"/>
      <c r="GN140" s="55"/>
      <c r="GO140" s="55"/>
      <c r="GP140" s="55"/>
      <c r="GQ140" s="55"/>
      <c r="GR140" s="55"/>
      <c r="GS140" s="55"/>
      <c r="GT140" s="55"/>
      <c r="GU140" s="55"/>
      <c r="GV140" s="55"/>
      <c r="GW140" s="55"/>
      <c r="GX140" s="55"/>
      <c r="GY140" s="55"/>
      <c r="GZ140" s="55"/>
      <c r="HA140" s="55"/>
      <c r="HB140" s="55"/>
      <c r="HC140" s="55"/>
      <c r="HD140" s="55"/>
      <c r="HE140" s="55"/>
      <c r="HF140" s="55"/>
      <c r="HG140" s="55"/>
      <c r="HH140" s="55"/>
      <c r="HI140" s="55"/>
      <c r="HJ140" s="55"/>
      <c r="HK140" s="55"/>
      <c r="HL140" s="55"/>
      <c r="HM140" s="55"/>
      <c r="HN140" s="55"/>
      <c r="HO140" s="55"/>
      <c r="HP140" s="55"/>
      <c r="HQ140" s="55"/>
      <c r="HR140" s="55"/>
      <c r="HS140" s="55"/>
      <c r="HT140" s="55"/>
      <c r="HU140" s="55"/>
      <c r="HV140" s="55"/>
      <c r="HW140" s="55"/>
      <c r="HX140" s="55"/>
      <c r="HY140" s="55"/>
      <c r="HZ140" s="55"/>
      <c r="IA140" s="55"/>
      <c r="IB140" s="55"/>
      <c r="IC140" s="55"/>
      <c r="ID140" s="55"/>
      <c r="IE140" s="55"/>
      <c r="IF140" s="55"/>
      <c r="IG140" s="55"/>
      <c r="IH140" s="55"/>
      <c r="II140" s="55"/>
      <c r="IJ140" s="55"/>
      <c r="IK140" s="55"/>
      <c r="IL140" s="55"/>
      <c r="IM140" s="55"/>
      <c r="IN140" s="55"/>
      <c r="IO140" s="55"/>
      <c r="IP140" s="55"/>
      <c r="IQ140" s="55"/>
      <c r="IR140" s="55"/>
      <c r="IS140" s="55"/>
      <c r="IT140" s="55"/>
      <c r="IU140" s="55"/>
      <c r="IV140" s="55"/>
      <c r="IW140" s="55"/>
      <c r="IX140" s="55"/>
      <c r="IY140" s="55"/>
      <c r="IZ140" s="55"/>
      <c r="JA140" s="55"/>
      <c r="JB140" s="55"/>
      <c r="JC140" s="55"/>
      <c r="JD140" s="55"/>
      <c r="JE140" s="55"/>
      <c r="JF140" s="55"/>
      <c r="JG140" s="55"/>
      <c r="JH140" s="55"/>
      <c r="JI140" s="55"/>
      <c r="JJ140" s="55"/>
      <c r="JK140" s="55"/>
      <c r="JL140" s="55"/>
      <c r="JM140" s="55"/>
      <c r="JN140" s="55"/>
      <c r="JO140" s="55"/>
      <c r="JP140" s="55"/>
      <c r="JQ140" s="55"/>
      <c r="JR140" s="55"/>
      <c r="JS140" s="55"/>
      <c r="JT140" s="55"/>
      <c r="JU140" s="55"/>
      <c r="JV140" s="55"/>
      <c r="JW140" s="55"/>
      <c r="JX140" s="55"/>
      <c r="JY140" s="55"/>
      <c r="JZ140" s="55"/>
      <c r="KA140" s="55"/>
      <c r="KB140" s="55"/>
      <c r="KC140" s="55"/>
      <c r="KD140" s="55"/>
      <c r="KE140" s="55"/>
      <c r="KF140" s="55"/>
      <c r="KG140" s="55"/>
      <c r="KH140" s="55"/>
      <c r="KI140" s="55"/>
      <c r="KJ140" s="55"/>
      <c r="KK140" s="55"/>
      <c r="KL140" s="55"/>
      <c r="KM140" s="55"/>
      <c r="KN140" s="55"/>
      <c r="KO140" s="55"/>
      <c r="KP140" s="55"/>
      <c r="KQ140" s="55"/>
      <c r="KR140" s="55"/>
      <c r="KS140" s="55"/>
      <c r="KT140" s="55"/>
      <c r="KU140" s="55"/>
      <c r="KV140" s="55"/>
      <c r="KW140" s="55"/>
      <c r="KX140" s="55"/>
      <c r="KY140" s="55"/>
      <c r="KZ140" s="55"/>
      <c r="LA140" s="55"/>
      <c r="LB140" s="55"/>
      <c r="LC140" s="55"/>
      <c r="LD140" s="55"/>
      <c r="LE140" s="55"/>
      <c r="LF140" s="55"/>
      <c r="LG140" s="55"/>
      <c r="LH140" s="55"/>
      <c r="LI140" s="55"/>
      <c r="LJ140" s="55"/>
      <c r="LK140" s="55"/>
      <c r="LL140" s="55"/>
    </row>
    <row r="141" spans="1:324" s="100" customFormat="1" ht="13.5" customHeight="1">
      <c r="A141" s="88"/>
      <c r="B141" s="931"/>
      <c r="C141" s="908"/>
      <c r="D141" s="909"/>
      <c r="E141" s="909"/>
      <c r="F141" s="1655">
        <f t="shared" si="2"/>
        <v>0</v>
      </c>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c r="ER141" s="55"/>
      <c r="ES141" s="55"/>
      <c r="ET141" s="55"/>
      <c r="EU141" s="55"/>
      <c r="EV141" s="55"/>
      <c r="EW141" s="55"/>
      <c r="EX141" s="55"/>
      <c r="EY141" s="55"/>
      <c r="EZ141" s="55"/>
      <c r="FA141" s="55"/>
      <c r="FB141" s="55"/>
      <c r="FC141" s="55"/>
      <c r="FD141" s="55"/>
      <c r="FE141" s="55"/>
      <c r="FF141" s="55"/>
      <c r="FG141" s="55"/>
      <c r="FH141" s="55"/>
      <c r="FI141" s="55"/>
      <c r="FJ141" s="55"/>
      <c r="FK141" s="55"/>
      <c r="FL141" s="55"/>
      <c r="FM141" s="55"/>
      <c r="FN141" s="55"/>
      <c r="FO141" s="55"/>
      <c r="FP141" s="55"/>
      <c r="FQ141" s="55"/>
      <c r="FR141" s="55"/>
      <c r="FS141" s="55"/>
      <c r="FT141" s="55"/>
      <c r="FU141" s="55"/>
      <c r="FV141" s="55"/>
      <c r="FW141" s="55"/>
      <c r="FX141" s="55"/>
      <c r="FY141" s="55"/>
      <c r="FZ141" s="55"/>
      <c r="GA141" s="55"/>
      <c r="GB141" s="55"/>
      <c r="GC141" s="55"/>
      <c r="GD141" s="55"/>
      <c r="GE141" s="55"/>
      <c r="GF141" s="55"/>
      <c r="GG141" s="55"/>
      <c r="GH141" s="55"/>
      <c r="GI141" s="55"/>
      <c r="GJ141" s="55"/>
      <c r="GK141" s="55"/>
      <c r="GL141" s="55"/>
      <c r="GM141" s="55"/>
      <c r="GN141" s="55"/>
      <c r="GO141" s="55"/>
      <c r="GP141" s="55"/>
      <c r="GQ141" s="55"/>
      <c r="GR141" s="55"/>
      <c r="GS141" s="55"/>
      <c r="GT141" s="55"/>
      <c r="GU141" s="55"/>
      <c r="GV141" s="55"/>
      <c r="GW141" s="55"/>
      <c r="GX141" s="55"/>
      <c r="GY141" s="55"/>
      <c r="GZ141" s="55"/>
      <c r="HA141" s="55"/>
      <c r="HB141" s="55"/>
      <c r="HC141" s="55"/>
      <c r="HD141" s="55"/>
      <c r="HE141" s="55"/>
      <c r="HF141" s="55"/>
      <c r="HG141" s="55"/>
      <c r="HH141" s="55"/>
      <c r="HI141" s="55"/>
      <c r="HJ141" s="55"/>
      <c r="HK141" s="55"/>
      <c r="HL141" s="55"/>
      <c r="HM141" s="55"/>
      <c r="HN141" s="55"/>
      <c r="HO141" s="55"/>
      <c r="HP141" s="55"/>
      <c r="HQ141" s="55"/>
      <c r="HR141" s="55"/>
      <c r="HS141" s="55"/>
      <c r="HT141" s="55"/>
      <c r="HU141" s="55"/>
      <c r="HV141" s="55"/>
      <c r="HW141" s="55"/>
      <c r="HX141" s="55"/>
      <c r="HY141" s="55"/>
      <c r="HZ141" s="55"/>
      <c r="IA141" s="55"/>
      <c r="IB141" s="55"/>
      <c r="IC141" s="55"/>
      <c r="ID141" s="55"/>
      <c r="IE141" s="55"/>
      <c r="IF141" s="55"/>
      <c r="IG141" s="55"/>
      <c r="IH141" s="55"/>
      <c r="II141" s="55"/>
      <c r="IJ141" s="55"/>
      <c r="IK141" s="55"/>
      <c r="IL141" s="55"/>
      <c r="IM141" s="55"/>
      <c r="IN141" s="55"/>
      <c r="IO141" s="55"/>
      <c r="IP141" s="55"/>
      <c r="IQ141" s="55"/>
      <c r="IR141" s="55"/>
      <c r="IS141" s="55"/>
      <c r="IT141" s="55"/>
      <c r="IU141" s="55"/>
      <c r="IV141" s="55"/>
      <c r="IW141" s="55"/>
      <c r="IX141" s="55"/>
      <c r="IY141" s="55"/>
      <c r="IZ141" s="55"/>
      <c r="JA141" s="55"/>
      <c r="JB141" s="55"/>
      <c r="JC141" s="55"/>
      <c r="JD141" s="55"/>
      <c r="JE141" s="55"/>
      <c r="JF141" s="55"/>
      <c r="JG141" s="55"/>
      <c r="JH141" s="55"/>
      <c r="JI141" s="55"/>
      <c r="JJ141" s="55"/>
      <c r="JK141" s="55"/>
      <c r="JL141" s="55"/>
      <c r="JM141" s="55"/>
      <c r="JN141" s="55"/>
      <c r="JO141" s="55"/>
      <c r="JP141" s="55"/>
      <c r="JQ141" s="55"/>
      <c r="JR141" s="55"/>
      <c r="JS141" s="55"/>
      <c r="JT141" s="55"/>
      <c r="JU141" s="55"/>
      <c r="JV141" s="55"/>
      <c r="JW141" s="55"/>
      <c r="JX141" s="55"/>
      <c r="JY141" s="55"/>
      <c r="JZ141" s="55"/>
      <c r="KA141" s="55"/>
      <c r="KB141" s="55"/>
      <c r="KC141" s="55"/>
      <c r="KD141" s="55"/>
      <c r="KE141" s="55"/>
      <c r="KF141" s="55"/>
      <c r="KG141" s="55"/>
      <c r="KH141" s="55"/>
      <c r="KI141" s="55"/>
      <c r="KJ141" s="55"/>
      <c r="KK141" s="55"/>
      <c r="KL141" s="55"/>
      <c r="KM141" s="55"/>
      <c r="KN141" s="55"/>
      <c r="KO141" s="55"/>
      <c r="KP141" s="55"/>
      <c r="KQ141" s="55"/>
      <c r="KR141" s="55"/>
      <c r="KS141" s="55"/>
      <c r="KT141" s="55"/>
      <c r="KU141" s="55"/>
      <c r="KV141" s="55"/>
      <c r="KW141" s="55"/>
      <c r="KX141" s="55"/>
      <c r="KY141" s="55"/>
      <c r="KZ141" s="55"/>
      <c r="LA141" s="55"/>
      <c r="LB141" s="55"/>
      <c r="LC141" s="55"/>
      <c r="LD141" s="55"/>
      <c r="LE141" s="55"/>
      <c r="LF141" s="55"/>
      <c r="LG141" s="55"/>
      <c r="LH141" s="55"/>
      <c r="LI141" s="55"/>
      <c r="LJ141" s="55"/>
      <c r="LK141" s="55"/>
      <c r="LL141" s="55"/>
    </row>
    <row r="142" spans="1:324" s="100" customFormat="1">
      <c r="A142" s="88"/>
      <c r="B142" s="954" t="s">
        <v>1317</v>
      </c>
      <c r="C142" s="908"/>
      <c r="D142" s="909"/>
      <c r="E142" s="909"/>
      <c r="F142" s="1655">
        <f t="shared" si="2"/>
        <v>0</v>
      </c>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c r="ER142" s="55"/>
      <c r="ES142" s="55"/>
      <c r="ET142" s="55"/>
      <c r="EU142" s="55"/>
      <c r="EV142" s="55"/>
      <c r="EW142" s="55"/>
      <c r="EX142" s="55"/>
      <c r="EY142" s="55"/>
      <c r="EZ142" s="55"/>
      <c r="FA142" s="55"/>
      <c r="FB142" s="55"/>
      <c r="FC142" s="55"/>
      <c r="FD142" s="55"/>
      <c r="FE142" s="55"/>
      <c r="FF142" s="55"/>
      <c r="FG142" s="55"/>
      <c r="FH142" s="55"/>
      <c r="FI142" s="55"/>
      <c r="FJ142" s="55"/>
      <c r="FK142" s="55"/>
      <c r="FL142" s="55"/>
      <c r="FM142" s="55"/>
      <c r="FN142" s="55"/>
      <c r="FO142" s="55"/>
      <c r="FP142" s="55"/>
      <c r="FQ142" s="55"/>
      <c r="FR142" s="55"/>
      <c r="FS142" s="55"/>
      <c r="FT142" s="55"/>
      <c r="FU142" s="55"/>
      <c r="FV142" s="55"/>
      <c r="FW142" s="55"/>
      <c r="FX142" s="55"/>
      <c r="FY142" s="55"/>
      <c r="FZ142" s="55"/>
      <c r="GA142" s="55"/>
      <c r="GB142" s="55"/>
      <c r="GC142" s="55"/>
      <c r="GD142" s="55"/>
      <c r="GE142" s="55"/>
      <c r="GF142" s="55"/>
      <c r="GG142" s="55"/>
      <c r="GH142" s="55"/>
      <c r="GI142" s="55"/>
      <c r="GJ142" s="55"/>
      <c r="GK142" s="55"/>
      <c r="GL142" s="55"/>
      <c r="GM142" s="55"/>
      <c r="GN142" s="55"/>
      <c r="GO142" s="55"/>
      <c r="GP142" s="55"/>
      <c r="GQ142" s="55"/>
      <c r="GR142" s="55"/>
      <c r="GS142" s="55"/>
      <c r="GT142" s="55"/>
      <c r="GU142" s="55"/>
      <c r="GV142" s="55"/>
      <c r="GW142" s="55"/>
      <c r="GX142" s="55"/>
      <c r="GY142" s="55"/>
      <c r="GZ142" s="55"/>
      <c r="HA142" s="55"/>
      <c r="HB142" s="55"/>
      <c r="HC142" s="55"/>
      <c r="HD142" s="55"/>
      <c r="HE142" s="55"/>
      <c r="HF142" s="55"/>
      <c r="HG142" s="55"/>
      <c r="HH142" s="55"/>
      <c r="HI142" s="55"/>
      <c r="HJ142" s="55"/>
      <c r="HK142" s="55"/>
      <c r="HL142" s="55"/>
      <c r="HM142" s="55"/>
      <c r="HN142" s="55"/>
      <c r="HO142" s="55"/>
      <c r="HP142" s="55"/>
      <c r="HQ142" s="55"/>
      <c r="HR142" s="55"/>
      <c r="HS142" s="55"/>
      <c r="HT142" s="55"/>
      <c r="HU142" s="55"/>
      <c r="HV142" s="55"/>
      <c r="HW142" s="55"/>
      <c r="HX142" s="55"/>
      <c r="HY142" s="55"/>
      <c r="HZ142" s="55"/>
      <c r="IA142" s="55"/>
      <c r="IB142" s="55"/>
      <c r="IC142" s="55"/>
      <c r="ID142" s="55"/>
      <c r="IE142" s="55"/>
      <c r="IF142" s="55"/>
      <c r="IG142" s="55"/>
      <c r="IH142" s="55"/>
      <c r="II142" s="55"/>
      <c r="IJ142" s="55"/>
      <c r="IK142" s="55"/>
      <c r="IL142" s="55"/>
      <c r="IM142" s="55"/>
      <c r="IN142" s="55"/>
      <c r="IO142" s="55"/>
      <c r="IP142" s="55"/>
      <c r="IQ142" s="55"/>
      <c r="IR142" s="55"/>
      <c r="IS142" s="55"/>
      <c r="IT142" s="55"/>
      <c r="IU142" s="55"/>
      <c r="IV142" s="55"/>
      <c r="IW142" s="55"/>
      <c r="IX142" s="55"/>
      <c r="IY142" s="55"/>
      <c r="IZ142" s="55"/>
      <c r="JA142" s="55"/>
      <c r="JB142" s="55"/>
      <c r="JC142" s="55"/>
      <c r="JD142" s="55"/>
      <c r="JE142" s="55"/>
      <c r="JF142" s="55"/>
      <c r="JG142" s="55"/>
      <c r="JH142" s="55"/>
      <c r="JI142" s="55"/>
      <c r="JJ142" s="55"/>
      <c r="JK142" s="55"/>
      <c r="JL142" s="55"/>
      <c r="JM142" s="55"/>
      <c r="JN142" s="55"/>
      <c r="JO142" s="55"/>
      <c r="JP142" s="55"/>
      <c r="JQ142" s="55"/>
      <c r="JR142" s="55"/>
      <c r="JS142" s="55"/>
      <c r="JT142" s="55"/>
      <c r="JU142" s="55"/>
      <c r="JV142" s="55"/>
      <c r="JW142" s="55"/>
      <c r="JX142" s="55"/>
      <c r="JY142" s="55"/>
      <c r="JZ142" s="55"/>
      <c r="KA142" s="55"/>
      <c r="KB142" s="55"/>
      <c r="KC142" s="55"/>
      <c r="KD142" s="55"/>
      <c r="KE142" s="55"/>
      <c r="KF142" s="55"/>
      <c r="KG142" s="55"/>
      <c r="KH142" s="55"/>
      <c r="KI142" s="55"/>
      <c r="KJ142" s="55"/>
      <c r="KK142" s="55"/>
      <c r="KL142" s="55"/>
      <c r="KM142" s="55"/>
      <c r="KN142" s="55"/>
      <c r="KO142" s="55"/>
      <c r="KP142" s="55"/>
      <c r="KQ142" s="55"/>
      <c r="KR142" s="55"/>
      <c r="KS142" s="55"/>
      <c r="KT142" s="55"/>
      <c r="KU142" s="55"/>
      <c r="KV142" s="55"/>
      <c r="KW142" s="55"/>
      <c r="KX142" s="55"/>
      <c r="KY142" s="55"/>
      <c r="KZ142" s="55"/>
      <c r="LA142" s="55"/>
      <c r="LB142" s="55"/>
      <c r="LC142" s="55"/>
      <c r="LD142" s="55"/>
      <c r="LE142" s="55"/>
      <c r="LF142" s="55"/>
      <c r="LG142" s="55"/>
      <c r="LH142" s="55"/>
      <c r="LI142" s="55"/>
      <c r="LJ142" s="55"/>
      <c r="LK142" s="55"/>
      <c r="LL142" s="55"/>
    </row>
    <row r="143" spans="1:324" s="100" customFormat="1" ht="13.5" customHeight="1">
      <c r="A143" s="88"/>
      <c r="B143" s="931"/>
      <c r="C143" s="908"/>
      <c r="D143" s="909"/>
      <c r="E143" s="909"/>
      <c r="F143" s="1655">
        <f t="shared" si="2"/>
        <v>0</v>
      </c>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c r="ER143" s="55"/>
      <c r="ES143" s="55"/>
      <c r="ET143" s="55"/>
      <c r="EU143" s="55"/>
      <c r="EV143" s="55"/>
      <c r="EW143" s="55"/>
      <c r="EX143" s="55"/>
      <c r="EY143" s="55"/>
      <c r="EZ143" s="55"/>
      <c r="FA143" s="55"/>
      <c r="FB143" s="55"/>
      <c r="FC143" s="55"/>
      <c r="FD143" s="55"/>
      <c r="FE143" s="55"/>
      <c r="FF143" s="55"/>
      <c r="FG143" s="55"/>
      <c r="FH143" s="55"/>
      <c r="FI143" s="55"/>
      <c r="FJ143" s="55"/>
      <c r="FK143" s="55"/>
      <c r="FL143" s="55"/>
      <c r="FM143" s="55"/>
      <c r="FN143" s="55"/>
      <c r="FO143" s="55"/>
      <c r="FP143" s="55"/>
      <c r="FQ143" s="55"/>
      <c r="FR143" s="55"/>
      <c r="FS143" s="55"/>
      <c r="FT143" s="55"/>
      <c r="FU143" s="55"/>
      <c r="FV143" s="55"/>
      <c r="FW143" s="55"/>
      <c r="FX143" s="55"/>
      <c r="FY143" s="55"/>
      <c r="FZ143" s="55"/>
      <c r="GA143" s="55"/>
      <c r="GB143" s="55"/>
      <c r="GC143" s="55"/>
      <c r="GD143" s="55"/>
      <c r="GE143" s="55"/>
      <c r="GF143" s="55"/>
      <c r="GG143" s="55"/>
      <c r="GH143" s="55"/>
      <c r="GI143" s="55"/>
      <c r="GJ143" s="55"/>
      <c r="GK143" s="55"/>
      <c r="GL143" s="55"/>
      <c r="GM143" s="55"/>
      <c r="GN143" s="55"/>
      <c r="GO143" s="55"/>
      <c r="GP143" s="55"/>
      <c r="GQ143" s="55"/>
      <c r="GR143" s="55"/>
      <c r="GS143" s="55"/>
      <c r="GT143" s="55"/>
      <c r="GU143" s="55"/>
      <c r="GV143" s="55"/>
      <c r="GW143" s="55"/>
      <c r="GX143" s="55"/>
      <c r="GY143" s="55"/>
      <c r="GZ143" s="55"/>
      <c r="HA143" s="55"/>
      <c r="HB143" s="55"/>
      <c r="HC143" s="55"/>
      <c r="HD143" s="55"/>
      <c r="HE143" s="55"/>
      <c r="HF143" s="55"/>
      <c r="HG143" s="55"/>
      <c r="HH143" s="55"/>
      <c r="HI143" s="55"/>
      <c r="HJ143" s="55"/>
      <c r="HK143" s="55"/>
      <c r="HL143" s="55"/>
      <c r="HM143" s="55"/>
      <c r="HN143" s="55"/>
      <c r="HO143" s="55"/>
      <c r="HP143" s="55"/>
      <c r="HQ143" s="55"/>
      <c r="HR143" s="55"/>
      <c r="HS143" s="55"/>
      <c r="HT143" s="55"/>
      <c r="HU143" s="55"/>
      <c r="HV143" s="55"/>
      <c r="HW143" s="55"/>
      <c r="HX143" s="55"/>
      <c r="HY143" s="55"/>
      <c r="HZ143" s="55"/>
      <c r="IA143" s="55"/>
      <c r="IB143" s="55"/>
      <c r="IC143" s="55"/>
      <c r="ID143" s="55"/>
      <c r="IE143" s="55"/>
      <c r="IF143" s="55"/>
      <c r="IG143" s="55"/>
      <c r="IH143" s="55"/>
      <c r="II143" s="55"/>
      <c r="IJ143" s="55"/>
      <c r="IK143" s="55"/>
      <c r="IL143" s="55"/>
      <c r="IM143" s="55"/>
      <c r="IN143" s="55"/>
      <c r="IO143" s="55"/>
      <c r="IP143" s="55"/>
      <c r="IQ143" s="55"/>
      <c r="IR143" s="55"/>
      <c r="IS143" s="55"/>
      <c r="IT143" s="55"/>
      <c r="IU143" s="55"/>
      <c r="IV143" s="55"/>
      <c r="IW143" s="55"/>
      <c r="IX143" s="55"/>
      <c r="IY143" s="55"/>
      <c r="IZ143" s="55"/>
      <c r="JA143" s="55"/>
      <c r="JB143" s="55"/>
      <c r="JC143" s="55"/>
      <c r="JD143" s="55"/>
      <c r="JE143" s="55"/>
      <c r="JF143" s="55"/>
      <c r="JG143" s="55"/>
      <c r="JH143" s="55"/>
      <c r="JI143" s="55"/>
      <c r="JJ143" s="55"/>
      <c r="JK143" s="55"/>
      <c r="JL143" s="55"/>
      <c r="JM143" s="55"/>
      <c r="JN143" s="55"/>
      <c r="JO143" s="55"/>
      <c r="JP143" s="55"/>
      <c r="JQ143" s="55"/>
      <c r="JR143" s="55"/>
      <c r="JS143" s="55"/>
      <c r="JT143" s="55"/>
      <c r="JU143" s="55"/>
      <c r="JV143" s="55"/>
      <c r="JW143" s="55"/>
      <c r="JX143" s="55"/>
      <c r="JY143" s="55"/>
      <c r="JZ143" s="55"/>
      <c r="KA143" s="55"/>
      <c r="KB143" s="55"/>
      <c r="KC143" s="55"/>
      <c r="KD143" s="55"/>
      <c r="KE143" s="55"/>
      <c r="KF143" s="55"/>
      <c r="KG143" s="55"/>
      <c r="KH143" s="55"/>
      <c r="KI143" s="55"/>
      <c r="KJ143" s="55"/>
      <c r="KK143" s="55"/>
      <c r="KL143" s="55"/>
      <c r="KM143" s="55"/>
      <c r="KN143" s="55"/>
      <c r="KO143" s="55"/>
      <c r="KP143" s="55"/>
      <c r="KQ143" s="55"/>
      <c r="KR143" s="55"/>
      <c r="KS143" s="55"/>
      <c r="KT143" s="55"/>
      <c r="KU143" s="55"/>
      <c r="KV143" s="55"/>
      <c r="KW143" s="55"/>
      <c r="KX143" s="55"/>
      <c r="KY143" s="55"/>
      <c r="KZ143" s="55"/>
      <c r="LA143" s="55"/>
      <c r="LB143" s="55"/>
      <c r="LC143" s="55"/>
      <c r="LD143" s="55"/>
      <c r="LE143" s="55"/>
      <c r="LF143" s="55"/>
      <c r="LG143" s="55"/>
      <c r="LH143" s="55"/>
      <c r="LI143" s="55"/>
      <c r="LJ143" s="55"/>
      <c r="LK143" s="55"/>
      <c r="LL143" s="55"/>
    </row>
    <row r="144" spans="1:324" s="100" customFormat="1" ht="12">
      <c r="A144" s="932" t="s">
        <v>1316</v>
      </c>
      <c r="B144" s="931" t="s">
        <v>1315</v>
      </c>
      <c r="C144" s="908" t="s">
        <v>691</v>
      </c>
      <c r="D144" s="909">
        <v>48</v>
      </c>
      <c r="E144" s="797"/>
      <c r="F144" s="1655">
        <f t="shared" si="2"/>
        <v>0</v>
      </c>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c r="ER144" s="55"/>
      <c r="ES144" s="55"/>
      <c r="ET144" s="55"/>
      <c r="EU144" s="55"/>
      <c r="EV144" s="55"/>
      <c r="EW144" s="55"/>
      <c r="EX144" s="55"/>
      <c r="EY144" s="55"/>
      <c r="EZ144" s="55"/>
      <c r="FA144" s="55"/>
      <c r="FB144" s="55"/>
      <c r="FC144" s="55"/>
      <c r="FD144" s="55"/>
      <c r="FE144" s="55"/>
      <c r="FF144" s="55"/>
      <c r="FG144" s="55"/>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c r="GK144" s="55"/>
      <c r="GL144" s="55"/>
      <c r="GM144" s="55"/>
      <c r="GN144" s="55"/>
      <c r="GO144" s="55"/>
      <c r="GP144" s="55"/>
      <c r="GQ144" s="55"/>
      <c r="GR144" s="55"/>
      <c r="GS144" s="55"/>
      <c r="GT144" s="55"/>
      <c r="GU144" s="55"/>
      <c r="GV144" s="55"/>
      <c r="GW144" s="55"/>
      <c r="GX144" s="55"/>
      <c r="GY144" s="55"/>
      <c r="GZ144" s="55"/>
      <c r="HA144" s="55"/>
      <c r="HB144" s="55"/>
      <c r="HC144" s="55"/>
      <c r="HD144" s="55"/>
      <c r="HE144" s="55"/>
      <c r="HF144" s="55"/>
      <c r="HG144" s="55"/>
      <c r="HH144" s="55"/>
      <c r="HI144" s="55"/>
      <c r="HJ144" s="55"/>
      <c r="HK144" s="55"/>
      <c r="HL144" s="55"/>
      <c r="HM144" s="55"/>
      <c r="HN144" s="55"/>
      <c r="HO144" s="55"/>
      <c r="HP144" s="55"/>
      <c r="HQ144" s="55"/>
      <c r="HR144" s="55"/>
      <c r="HS144" s="55"/>
      <c r="HT144" s="55"/>
      <c r="HU144" s="55"/>
      <c r="HV144" s="55"/>
      <c r="HW144" s="55"/>
      <c r="HX144" s="55"/>
      <c r="HY144" s="55"/>
      <c r="HZ144" s="55"/>
      <c r="IA144" s="55"/>
      <c r="IB144" s="55"/>
      <c r="IC144" s="55"/>
      <c r="ID144" s="55"/>
      <c r="IE144" s="55"/>
      <c r="IF144" s="55"/>
      <c r="IG144" s="55"/>
      <c r="IH144" s="55"/>
      <c r="II144" s="55"/>
      <c r="IJ144" s="55"/>
      <c r="IK144" s="55"/>
      <c r="IL144" s="55"/>
      <c r="IM144" s="55"/>
      <c r="IN144" s="55"/>
      <c r="IO144" s="55"/>
      <c r="IP144" s="55"/>
      <c r="IQ144" s="55"/>
      <c r="IR144" s="55"/>
      <c r="IS144" s="55"/>
      <c r="IT144" s="55"/>
      <c r="IU144" s="55"/>
      <c r="IV144" s="55"/>
      <c r="IW144" s="55"/>
      <c r="IX144" s="55"/>
      <c r="IY144" s="55"/>
      <c r="IZ144" s="55"/>
      <c r="JA144" s="55"/>
      <c r="JB144" s="55"/>
      <c r="JC144" s="55"/>
      <c r="JD144" s="55"/>
      <c r="JE144" s="55"/>
      <c r="JF144" s="55"/>
      <c r="JG144" s="55"/>
      <c r="JH144" s="55"/>
      <c r="JI144" s="55"/>
      <c r="JJ144" s="55"/>
      <c r="JK144" s="55"/>
      <c r="JL144" s="55"/>
      <c r="JM144" s="55"/>
      <c r="JN144" s="55"/>
      <c r="JO144" s="55"/>
      <c r="JP144" s="55"/>
      <c r="JQ144" s="55"/>
      <c r="JR144" s="55"/>
      <c r="JS144" s="55"/>
      <c r="JT144" s="55"/>
      <c r="JU144" s="55"/>
      <c r="JV144" s="55"/>
      <c r="JW144" s="55"/>
      <c r="JX144" s="55"/>
      <c r="JY144" s="55"/>
      <c r="JZ144" s="55"/>
      <c r="KA144" s="55"/>
      <c r="KB144" s="55"/>
      <c r="KC144" s="55"/>
      <c r="KD144" s="55"/>
      <c r="KE144" s="55"/>
      <c r="KF144" s="55"/>
      <c r="KG144" s="55"/>
      <c r="KH144" s="55"/>
      <c r="KI144" s="55"/>
      <c r="KJ144" s="55"/>
      <c r="KK144" s="55"/>
      <c r="KL144" s="55"/>
      <c r="KM144" s="55"/>
      <c r="KN144" s="55"/>
      <c r="KO144" s="55"/>
      <c r="KP144" s="55"/>
      <c r="KQ144" s="55"/>
      <c r="KR144" s="55"/>
      <c r="KS144" s="55"/>
      <c r="KT144" s="55"/>
      <c r="KU144" s="55"/>
      <c r="KV144" s="55"/>
      <c r="KW144" s="55"/>
      <c r="KX144" s="55"/>
      <c r="KY144" s="55"/>
      <c r="KZ144" s="55"/>
      <c r="LA144" s="55"/>
      <c r="LB144" s="55"/>
      <c r="LC144" s="55"/>
      <c r="LD144" s="55"/>
      <c r="LE144" s="55"/>
      <c r="LF144" s="55"/>
      <c r="LG144" s="55"/>
      <c r="LH144" s="55"/>
      <c r="LI144" s="55"/>
      <c r="LJ144" s="55"/>
      <c r="LK144" s="55"/>
      <c r="LL144" s="55"/>
    </row>
    <row r="145" spans="1:324" s="100" customFormat="1" ht="13.5" customHeight="1">
      <c r="A145" s="88"/>
      <c r="B145" s="931"/>
      <c r="C145" s="908"/>
      <c r="D145" s="909"/>
      <c r="E145" s="909"/>
      <c r="F145" s="1655">
        <f t="shared" si="2"/>
        <v>0</v>
      </c>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55"/>
      <c r="IR145" s="55"/>
      <c r="IS145" s="55"/>
      <c r="IT145" s="55"/>
      <c r="IU145" s="55"/>
      <c r="IV145" s="55"/>
      <c r="IW145" s="55"/>
      <c r="IX145" s="55"/>
      <c r="IY145" s="55"/>
      <c r="IZ145" s="55"/>
      <c r="JA145" s="55"/>
      <c r="JB145" s="55"/>
      <c r="JC145" s="55"/>
      <c r="JD145" s="55"/>
      <c r="JE145" s="55"/>
      <c r="JF145" s="55"/>
      <c r="JG145" s="55"/>
      <c r="JH145" s="55"/>
      <c r="JI145" s="55"/>
      <c r="JJ145" s="55"/>
      <c r="JK145" s="55"/>
      <c r="JL145" s="55"/>
      <c r="JM145" s="55"/>
      <c r="JN145" s="55"/>
      <c r="JO145" s="55"/>
      <c r="JP145" s="55"/>
      <c r="JQ145" s="55"/>
      <c r="JR145" s="55"/>
      <c r="JS145" s="55"/>
      <c r="JT145" s="55"/>
      <c r="JU145" s="55"/>
      <c r="JV145" s="55"/>
      <c r="JW145" s="55"/>
      <c r="JX145" s="55"/>
      <c r="JY145" s="55"/>
      <c r="JZ145" s="55"/>
      <c r="KA145" s="55"/>
      <c r="KB145" s="55"/>
      <c r="KC145" s="55"/>
      <c r="KD145" s="55"/>
      <c r="KE145" s="55"/>
      <c r="KF145" s="55"/>
      <c r="KG145" s="55"/>
      <c r="KH145" s="55"/>
      <c r="KI145" s="55"/>
      <c r="KJ145" s="55"/>
      <c r="KK145" s="55"/>
      <c r="KL145" s="55"/>
      <c r="KM145" s="55"/>
      <c r="KN145" s="55"/>
      <c r="KO145" s="55"/>
      <c r="KP145" s="55"/>
      <c r="KQ145" s="55"/>
      <c r="KR145" s="55"/>
      <c r="KS145" s="55"/>
      <c r="KT145" s="55"/>
      <c r="KU145" s="55"/>
      <c r="KV145" s="55"/>
      <c r="KW145" s="55"/>
      <c r="KX145" s="55"/>
      <c r="KY145" s="55"/>
      <c r="KZ145" s="55"/>
      <c r="LA145" s="55"/>
      <c r="LB145" s="55"/>
      <c r="LC145" s="55"/>
      <c r="LD145" s="55"/>
      <c r="LE145" s="55"/>
      <c r="LF145" s="55"/>
      <c r="LG145" s="55"/>
      <c r="LH145" s="55"/>
      <c r="LI145" s="55"/>
      <c r="LJ145" s="55"/>
      <c r="LK145" s="55"/>
      <c r="LL145" s="55"/>
    </row>
    <row r="146" spans="1:324" s="100" customFormat="1" ht="12">
      <c r="A146" s="932" t="s">
        <v>1313</v>
      </c>
      <c r="B146" s="931" t="s">
        <v>1314</v>
      </c>
      <c r="C146" s="908" t="s">
        <v>691</v>
      </c>
      <c r="D146" s="909">
        <v>4.8</v>
      </c>
      <c r="E146" s="797"/>
      <c r="F146" s="1655">
        <f t="shared" si="2"/>
        <v>0</v>
      </c>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c r="IM146" s="55"/>
      <c r="IN146" s="55"/>
      <c r="IO146" s="55"/>
      <c r="IP146" s="55"/>
      <c r="IQ146" s="55"/>
      <c r="IR146" s="55"/>
      <c r="IS146" s="55"/>
      <c r="IT146" s="55"/>
      <c r="IU146" s="55"/>
      <c r="IV146" s="55"/>
      <c r="IW146" s="55"/>
      <c r="IX146" s="55"/>
      <c r="IY146" s="55"/>
      <c r="IZ146" s="55"/>
      <c r="JA146" s="55"/>
      <c r="JB146" s="55"/>
      <c r="JC146" s="55"/>
      <c r="JD146" s="55"/>
      <c r="JE146" s="55"/>
      <c r="JF146" s="55"/>
      <c r="JG146" s="55"/>
      <c r="JH146" s="55"/>
      <c r="JI146" s="55"/>
      <c r="JJ146" s="55"/>
      <c r="JK146" s="55"/>
      <c r="JL146" s="55"/>
      <c r="JM146" s="55"/>
      <c r="JN146" s="55"/>
      <c r="JO146" s="55"/>
      <c r="JP146" s="55"/>
      <c r="JQ146" s="55"/>
      <c r="JR146" s="55"/>
      <c r="JS146" s="55"/>
      <c r="JT146" s="55"/>
      <c r="JU146" s="55"/>
      <c r="JV146" s="55"/>
      <c r="JW146" s="55"/>
      <c r="JX146" s="55"/>
      <c r="JY146" s="55"/>
      <c r="JZ146" s="55"/>
      <c r="KA146" s="55"/>
      <c r="KB146" s="55"/>
      <c r="KC146" s="55"/>
      <c r="KD146" s="55"/>
      <c r="KE146" s="55"/>
      <c r="KF146" s="55"/>
      <c r="KG146" s="55"/>
      <c r="KH146" s="55"/>
      <c r="KI146" s="55"/>
      <c r="KJ146" s="55"/>
      <c r="KK146" s="55"/>
      <c r="KL146" s="55"/>
      <c r="KM146" s="55"/>
      <c r="KN146" s="55"/>
      <c r="KO146" s="55"/>
      <c r="KP146" s="55"/>
      <c r="KQ146" s="55"/>
      <c r="KR146" s="55"/>
      <c r="KS146" s="55"/>
      <c r="KT146" s="55"/>
      <c r="KU146" s="55"/>
      <c r="KV146" s="55"/>
      <c r="KW146" s="55"/>
      <c r="KX146" s="55"/>
      <c r="KY146" s="55"/>
      <c r="KZ146" s="55"/>
      <c r="LA146" s="55"/>
      <c r="LB146" s="55"/>
      <c r="LC146" s="55"/>
      <c r="LD146" s="55"/>
      <c r="LE146" s="55"/>
      <c r="LF146" s="55"/>
      <c r="LG146" s="55"/>
      <c r="LH146" s="55"/>
      <c r="LI146" s="55"/>
      <c r="LJ146" s="55"/>
      <c r="LK146" s="55"/>
      <c r="LL146" s="55"/>
    </row>
    <row r="147" spans="1:324" s="100" customFormat="1" ht="13.5" customHeight="1">
      <c r="A147" s="88"/>
      <c r="B147" s="931"/>
      <c r="C147" s="908"/>
      <c r="D147" s="909"/>
      <c r="E147" s="909"/>
      <c r="F147" s="1655">
        <f t="shared" si="2"/>
        <v>0</v>
      </c>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c r="ER147" s="55"/>
      <c r="ES147" s="55"/>
      <c r="ET147" s="55"/>
      <c r="EU147" s="55"/>
      <c r="EV147" s="55"/>
      <c r="EW147" s="55"/>
      <c r="EX147" s="55"/>
      <c r="EY147" s="55"/>
      <c r="EZ147" s="55"/>
      <c r="FA147" s="55"/>
      <c r="FB147" s="55"/>
      <c r="FC147" s="55"/>
      <c r="FD147" s="55"/>
      <c r="FE147" s="55"/>
      <c r="FF147" s="55"/>
      <c r="FG147" s="55"/>
      <c r="FH147" s="55"/>
      <c r="FI147" s="55"/>
      <c r="FJ147" s="55"/>
      <c r="FK147" s="55"/>
      <c r="FL147" s="55"/>
      <c r="FM147" s="55"/>
      <c r="FN147" s="55"/>
      <c r="FO147" s="55"/>
      <c r="FP147" s="55"/>
      <c r="FQ147" s="55"/>
      <c r="FR147" s="55"/>
      <c r="FS147" s="55"/>
      <c r="FT147" s="55"/>
      <c r="FU147" s="55"/>
      <c r="FV147" s="55"/>
      <c r="FW147" s="55"/>
      <c r="FX147" s="55"/>
      <c r="FY147" s="55"/>
      <c r="FZ147" s="55"/>
      <c r="GA147" s="55"/>
      <c r="GB147" s="55"/>
      <c r="GC147" s="55"/>
      <c r="GD147" s="55"/>
      <c r="GE147" s="55"/>
      <c r="GF147" s="55"/>
      <c r="GG147" s="55"/>
      <c r="GH147" s="55"/>
      <c r="GI147" s="55"/>
      <c r="GJ147" s="55"/>
      <c r="GK147" s="55"/>
      <c r="GL147" s="55"/>
      <c r="GM147" s="55"/>
      <c r="GN147" s="55"/>
      <c r="GO147" s="55"/>
      <c r="GP147" s="55"/>
      <c r="GQ147" s="55"/>
      <c r="GR147" s="55"/>
      <c r="GS147" s="55"/>
      <c r="GT147" s="55"/>
      <c r="GU147" s="55"/>
      <c r="GV147" s="55"/>
      <c r="GW147" s="55"/>
      <c r="GX147" s="55"/>
      <c r="GY147" s="55"/>
      <c r="GZ147" s="55"/>
      <c r="HA147" s="55"/>
      <c r="HB147" s="55"/>
      <c r="HC147" s="55"/>
      <c r="HD147" s="55"/>
      <c r="HE147" s="55"/>
      <c r="HF147" s="55"/>
      <c r="HG147" s="55"/>
      <c r="HH147" s="55"/>
      <c r="HI147" s="55"/>
      <c r="HJ147" s="55"/>
      <c r="HK147" s="55"/>
      <c r="HL147" s="55"/>
      <c r="HM147" s="55"/>
      <c r="HN147" s="55"/>
      <c r="HO147" s="55"/>
      <c r="HP147" s="55"/>
      <c r="HQ147" s="55"/>
      <c r="HR147" s="55"/>
      <c r="HS147" s="55"/>
      <c r="HT147" s="55"/>
      <c r="HU147" s="55"/>
      <c r="HV147" s="55"/>
      <c r="HW147" s="55"/>
      <c r="HX147" s="55"/>
      <c r="HY147" s="55"/>
      <c r="HZ147" s="55"/>
      <c r="IA147" s="55"/>
      <c r="IB147" s="55"/>
      <c r="IC147" s="55"/>
      <c r="ID147" s="55"/>
      <c r="IE147" s="55"/>
      <c r="IF147" s="55"/>
      <c r="IG147" s="55"/>
      <c r="IH147" s="55"/>
      <c r="II147" s="55"/>
      <c r="IJ147" s="55"/>
      <c r="IK147" s="55"/>
      <c r="IL147" s="55"/>
      <c r="IM147" s="55"/>
      <c r="IN147" s="55"/>
      <c r="IO147" s="55"/>
      <c r="IP147" s="55"/>
      <c r="IQ147" s="55"/>
      <c r="IR147" s="55"/>
      <c r="IS147" s="55"/>
      <c r="IT147" s="55"/>
      <c r="IU147" s="55"/>
      <c r="IV147" s="55"/>
      <c r="IW147" s="55"/>
      <c r="IX147" s="55"/>
      <c r="IY147" s="55"/>
      <c r="IZ147" s="55"/>
      <c r="JA147" s="55"/>
      <c r="JB147" s="55"/>
      <c r="JC147" s="55"/>
      <c r="JD147" s="55"/>
      <c r="JE147" s="55"/>
      <c r="JF147" s="55"/>
      <c r="JG147" s="55"/>
      <c r="JH147" s="55"/>
      <c r="JI147" s="55"/>
      <c r="JJ147" s="55"/>
      <c r="JK147" s="55"/>
      <c r="JL147" s="55"/>
      <c r="JM147" s="55"/>
      <c r="JN147" s="55"/>
      <c r="JO147" s="55"/>
      <c r="JP147" s="55"/>
      <c r="JQ147" s="55"/>
      <c r="JR147" s="55"/>
      <c r="JS147" s="55"/>
      <c r="JT147" s="55"/>
      <c r="JU147" s="55"/>
      <c r="JV147" s="55"/>
      <c r="JW147" s="55"/>
      <c r="JX147" s="55"/>
      <c r="JY147" s="55"/>
      <c r="JZ147" s="55"/>
      <c r="KA147" s="55"/>
      <c r="KB147" s="55"/>
      <c r="KC147" s="55"/>
      <c r="KD147" s="55"/>
      <c r="KE147" s="55"/>
      <c r="KF147" s="55"/>
      <c r="KG147" s="55"/>
      <c r="KH147" s="55"/>
      <c r="KI147" s="55"/>
      <c r="KJ147" s="55"/>
      <c r="KK147" s="55"/>
      <c r="KL147" s="55"/>
      <c r="KM147" s="55"/>
      <c r="KN147" s="55"/>
      <c r="KO147" s="55"/>
      <c r="KP147" s="55"/>
      <c r="KQ147" s="55"/>
      <c r="KR147" s="55"/>
      <c r="KS147" s="55"/>
      <c r="KT147" s="55"/>
      <c r="KU147" s="55"/>
      <c r="KV147" s="55"/>
      <c r="KW147" s="55"/>
      <c r="KX147" s="55"/>
      <c r="KY147" s="55"/>
      <c r="KZ147" s="55"/>
      <c r="LA147" s="55"/>
      <c r="LB147" s="55"/>
      <c r="LC147" s="55"/>
      <c r="LD147" s="55"/>
      <c r="LE147" s="55"/>
      <c r="LF147" s="55"/>
      <c r="LG147" s="55"/>
      <c r="LH147" s="55"/>
      <c r="LI147" s="55"/>
      <c r="LJ147" s="55"/>
      <c r="LK147" s="55"/>
      <c r="LL147" s="55"/>
    </row>
    <row r="148" spans="1:324" s="100" customFormat="1" ht="13.5" customHeight="1">
      <c r="A148" s="932" t="s">
        <v>1313</v>
      </c>
      <c r="B148" s="931" t="s">
        <v>1312</v>
      </c>
      <c r="C148" s="908" t="s">
        <v>691</v>
      </c>
      <c r="D148" s="909">
        <v>48</v>
      </c>
      <c r="E148" s="909"/>
      <c r="F148" s="1655">
        <f t="shared" si="2"/>
        <v>0</v>
      </c>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row>
    <row r="149" spans="1:324" s="100" customFormat="1" ht="13.5" customHeight="1">
      <c r="A149" s="88"/>
      <c r="B149" s="931"/>
      <c r="C149" s="908"/>
      <c r="D149" s="909"/>
      <c r="E149" s="909"/>
      <c r="F149" s="16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c r="ER149" s="55"/>
      <c r="ES149" s="55"/>
      <c r="ET149" s="55"/>
      <c r="EU149" s="55"/>
      <c r="EV149" s="55"/>
      <c r="EW149" s="55"/>
      <c r="EX149" s="55"/>
      <c r="EY149" s="55"/>
      <c r="EZ149" s="55"/>
      <c r="FA149" s="55"/>
      <c r="FB149" s="55"/>
      <c r="FC149" s="55"/>
      <c r="FD149" s="55"/>
      <c r="FE149" s="55"/>
      <c r="FF149" s="55"/>
      <c r="FG149" s="55"/>
      <c r="FH149" s="55"/>
      <c r="FI149" s="55"/>
      <c r="FJ149" s="55"/>
      <c r="FK149" s="55"/>
      <c r="FL149" s="55"/>
      <c r="FM149" s="55"/>
      <c r="FN149" s="55"/>
      <c r="FO149" s="55"/>
      <c r="FP149" s="55"/>
      <c r="FQ149" s="55"/>
      <c r="FR149" s="55"/>
      <c r="FS149" s="55"/>
      <c r="FT149" s="55"/>
      <c r="FU149" s="55"/>
      <c r="FV149" s="55"/>
      <c r="FW149" s="55"/>
      <c r="FX149" s="55"/>
      <c r="FY149" s="55"/>
      <c r="FZ149" s="55"/>
      <c r="GA149" s="55"/>
      <c r="GB149" s="55"/>
      <c r="GC149" s="55"/>
      <c r="GD149" s="55"/>
      <c r="GE149" s="55"/>
      <c r="GF149" s="55"/>
      <c r="GG149" s="55"/>
      <c r="GH149" s="55"/>
      <c r="GI149" s="55"/>
      <c r="GJ149" s="55"/>
      <c r="GK149" s="55"/>
      <c r="GL149" s="55"/>
      <c r="GM149" s="55"/>
      <c r="GN149" s="55"/>
      <c r="GO149" s="55"/>
      <c r="GP149" s="55"/>
      <c r="GQ149" s="55"/>
      <c r="GR149" s="55"/>
      <c r="GS149" s="55"/>
      <c r="GT149" s="55"/>
      <c r="GU149" s="55"/>
      <c r="GV149" s="55"/>
      <c r="GW149" s="55"/>
      <c r="GX149" s="55"/>
      <c r="GY149" s="55"/>
      <c r="GZ149" s="55"/>
      <c r="HA149" s="55"/>
      <c r="HB149" s="55"/>
      <c r="HC149" s="55"/>
      <c r="HD149" s="55"/>
      <c r="HE149" s="55"/>
      <c r="HF149" s="55"/>
      <c r="HG149" s="55"/>
      <c r="HH149" s="55"/>
      <c r="HI149" s="55"/>
      <c r="HJ149" s="55"/>
      <c r="HK149" s="55"/>
      <c r="HL149" s="55"/>
      <c r="HM149" s="55"/>
      <c r="HN149" s="55"/>
      <c r="HO149" s="55"/>
      <c r="HP149" s="55"/>
      <c r="HQ149" s="55"/>
      <c r="HR149" s="55"/>
      <c r="HS149" s="55"/>
      <c r="HT149" s="55"/>
      <c r="HU149" s="55"/>
      <c r="HV149" s="55"/>
      <c r="HW149" s="55"/>
      <c r="HX149" s="55"/>
      <c r="HY149" s="55"/>
      <c r="HZ149" s="55"/>
      <c r="IA149" s="55"/>
      <c r="IB149" s="55"/>
      <c r="IC149" s="55"/>
      <c r="ID149" s="55"/>
      <c r="IE149" s="55"/>
      <c r="IF149" s="55"/>
      <c r="IG149" s="55"/>
      <c r="IH149" s="55"/>
      <c r="II149" s="55"/>
      <c r="IJ149" s="55"/>
      <c r="IK149" s="55"/>
      <c r="IL149" s="55"/>
      <c r="IM149" s="55"/>
      <c r="IN149" s="55"/>
      <c r="IO149" s="55"/>
      <c r="IP149" s="55"/>
      <c r="IQ149" s="55"/>
      <c r="IR149" s="55"/>
      <c r="IS149" s="55"/>
      <c r="IT149" s="55"/>
      <c r="IU149" s="55"/>
      <c r="IV149" s="55"/>
      <c r="IW149" s="55"/>
      <c r="IX149" s="55"/>
      <c r="IY149" s="55"/>
      <c r="IZ149" s="55"/>
      <c r="JA149" s="55"/>
      <c r="JB149" s="55"/>
      <c r="JC149" s="55"/>
      <c r="JD149" s="55"/>
      <c r="JE149" s="55"/>
      <c r="JF149" s="55"/>
      <c r="JG149" s="55"/>
      <c r="JH149" s="55"/>
      <c r="JI149" s="55"/>
      <c r="JJ149" s="55"/>
      <c r="JK149" s="55"/>
      <c r="JL149" s="55"/>
      <c r="JM149" s="55"/>
      <c r="JN149" s="55"/>
      <c r="JO149" s="55"/>
      <c r="JP149" s="55"/>
      <c r="JQ149" s="55"/>
      <c r="JR149" s="55"/>
      <c r="JS149" s="55"/>
      <c r="JT149" s="55"/>
      <c r="JU149" s="55"/>
      <c r="JV149" s="55"/>
      <c r="JW149" s="55"/>
      <c r="JX149" s="55"/>
      <c r="JY149" s="55"/>
      <c r="JZ149" s="55"/>
      <c r="KA149" s="55"/>
      <c r="KB149" s="55"/>
      <c r="KC149" s="55"/>
      <c r="KD149" s="55"/>
      <c r="KE149" s="55"/>
      <c r="KF149" s="55"/>
      <c r="KG149" s="55"/>
      <c r="KH149" s="55"/>
      <c r="KI149" s="55"/>
      <c r="KJ149" s="55"/>
      <c r="KK149" s="55"/>
      <c r="KL149" s="55"/>
      <c r="KM149" s="55"/>
      <c r="KN149" s="55"/>
      <c r="KO149" s="55"/>
      <c r="KP149" s="55"/>
      <c r="KQ149" s="55"/>
      <c r="KR149" s="55"/>
      <c r="KS149" s="55"/>
      <c r="KT149" s="55"/>
      <c r="KU149" s="55"/>
      <c r="KV149" s="55"/>
      <c r="KW149" s="55"/>
      <c r="KX149" s="55"/>
      <c r="KY149" s="55"/>
      <c r="KZ149" s="55"/>
      <c r="LA149" s="55"/>
      <c r="LB149" s="55"/>
      <c r="LC149" s="55"/>
      <c r="LD149" s="55"/>
      <c r="LE149" s="55"/>
      <c r="LF149" s="55"/>
      <c r="LG149" s="55"/>
      <c r="LH149" s="55"/>
      <c r="LI149" s="55"/>
      <c r="LJ149" s="55"/>
      <c r="LK149" s="55"/>
      <c r="LL149" s="55"/>
    </row>
    <row r="150" spans="1:324" s="100" customFormat="1" ht="13.5" customHeight="1">
      <c r="A150" s="88"/>
      <c r="B150" s="931"/>
      <c r="C150" s="908"/>
      <c r="D150" s="909"/>
      <c r="E150" s="909"/>
      <c r="F150" s="16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55"/>
      <c r="FD150" s="55"/>
      <c r="FE150" s="55"/>
      <c r="FF150" s="55"/>
      <c r="FG150" s="55"/>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5"/>
      <c r="GM150" s="55"/>
      <c r="GN150" s="55"/>
      <c r="GO150" s="55"/>
      <c r="GP150" s="55"/>
      <c r="GQ150" s="55"/>
      <c r="GR150" s="55"/>
      <c r="GS150" s="55"/>
      <c r="GT150" s="55"/>
      <c r="GU150" s="55"/>
      <c r="GV150" s="55"/>
      <c r="GW150" s="55"/>
      <c r="GX150" s="55"/>
      <c r="GY150" s="55"/>
      <c r="GZ150" s="55"/>
      <c r="HA150" s="55"/>
      <c r="HB150" s="55"/>
      <c r="HC150" s="55"/>
      <c r="HD150" s="55"/>
      <c r="HE150" s="55"/>
      <c r="HF150" s="55"/>
      <c r="HG150" s="55"/>
      <c r="HH150" s="55"/>
      <c r="HI150" s="55"/>
      <c r="HJ150" s="55"/>
      <c r="HK150" s="55"/>
      <c r="HL150" s="55"/>
      <c r="HM150" s="55"/>
      <c r="HN150" s="55"/>
      <c r="HO150" s="55"/>
      <c r="HP150" s="55"/>
      <c r="HQ150" s="55"/>
      <c r="HR150" s="55"/>
      <c r="HS150" s="55"/>
      <c r="HT150" s="55"/>
      <c r="HU150" s="55"/>
      <c r="HV150" s="55"/>
      <c r="HW150" s="55"/>
      <c r="HX150" s="55"/>
      <c r="HY150" s="55"/>
      <c r="HZ150" s="55"/>
      <c r="IA150" s="55"/>
      <c r="IB150" s="55"/>
      <c r="IC150" s="55"/>
      <c r="ID150" s="55"/>
      <c r="IE150" s="55"/>
      <c r="IF150" s="55"/>
      <c r="IG150" s="55"/>
      <c r="IH150" s="55"/>
      <c r="II150" s="55"/>
      <c r="IJ150" s="55"/>
      <c r="IK150" s="55"/>
      <c r="IL150" s="55"/>
      <c r="IM150" s="55"/>
      <c r="IN150" s="55"/>
      <c r="IO150" s="55"/>
      <c r="IP150" s="55"/>
      <c r="IQ150" s="55"/>
      <c r="IR150" s="55"/>
      <c r="IS150" s="55"/>
      <c r="IT150" s="55"/>
      <c r="IU150" s="55"/>
      <c r="IV150" s="55"/>
      <c r="IW150" s="55"/>
      <c r="IX150" s="55"/>
      <c r="IY150" s="55"/>
      <c r="IZ150" s="55"/>
      <c r="JA150" s="55"/>
      <c r="JB150" s="55"/>
      <c r="JC150" s="55"/>
      <c r="JD150" s="55"/>
      <c r="JE150" s="55"/>
      <c r="JF150" s="55"/>
      <c r="JG150" s="55"/>
      <c r="JH150" s="55"/>
      <c r="JI150" s="55"/>
      <c r="JJ150" s="55"/>
      <c r="JK150" s="55"/>
      <c r="JL150" s="55"/>
      <c r="JM150" s="55"/>
      <c r="JN150" s="55"/>
      <c r="JO150" s="55"/>
      <c r="JP150" s="55"/>
      <c r="JQ150" s="55"/>
      <c r="JR150" s="55"/>
      <c r="JS150" s="55"/>
      <c r="JT150" s="55"/>
      <c r="JU150" s="55"/>
      <c r="JV150" s="55"/>
      <c r="JW150" s="55"/>
      <c r="JX150" s="55"/>
      <c r="JY150" s="55"/>
      <c r="JZ150" s="55"/>
      <c r="KA150" s="55"/>
      <c r="KB150" s="55"/>
      <c r="KC150" s="55"/>
      <c r="KD150" s="55"/>
      <c r="KE150" s="55"/>
      <c r="KF150" s="55"/>
      <c r="KG150" s="55"/>
      <c r="KH150" s="55"/>
      <c r="KI150" s="55"/>
      <c r="KJ150" s="55"/>
      <c r="KK150" s="55"/>
      <c r="KL150" s="55"/>
      <c r="KM150" s="55"/>
      <c r="KN150" s="55"/>
      <c r="KO150" s="55"/>
      <c r="KP150" s="55"/>
      <c r="KQ150" s="55"/>
      <c r="KR150" s="55"/>
      <c r="KS150" s="55"/>
      <c r="KT150" s="55"/>
      <c r="KU150" s="55"/>
      <c r="KV150" s="55"/>
      <c r="KW150" s="55"/>
      <c r="KX150" s="55"/>
      <c r="KY150" s="55"/>
      <c r="KZ150" s="55"/>
      <c r="LA150" s="55"/>
      <c r="LB150" s="55"/>
      <c r="LC150" s="55"/>
      <c r="LD150" s="55"/>
      <c r="LE150" s="55"/>
      <c r="LF150" s="55"/>
      <c r="LG150" s="55"/>
      <c r="LH150" s="55"/>
      <c r="LI150" s="55"/>
      <c r="LJ150" s="55"/>
      <c r="LK150" s="55"/>
      <c r="LL150" s="55"/>
    </row>
    <row r="151" spans="1:324" s="100" customFormat="1" ht="13.5" customHeight="1">
      <c r="A151" s="88"/>
      <c r="B151" s="931"/>
      <c r="C151" s="908"/>
      <c r="D151" s="909"/>
      <c r="E151" s="909"/>
      <c r="F151" s="16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c r="IF151" s="55"/>
      <c r="IG151" s="55"/>
      <c r="IH151" s="55"/>
      <c r="II151" s="55"/>
      <c r="IJ151" s="55"/>
      <c r="IK151" s="55"/>
      <c r="IL151" s="55"/>
      <c r="IM151" s="55"/>
      <c r="IN151" s="55"/>
      <c r="IO151" s="55"/>
      <c r="IP151" s="55"/>
      <c r="IQ151" s="55"/>
      <c r="IR151" s="55"/>
      <c r="IS151" s="55"/>
      <c r="IT151" s="55"/>
      <c r="IU151" s="55"/>
      <c r="IV151" s="55"/>
      <c r="IW151" s="55"/>
      <c r="IX151" s="55"/>
      <c r="IY151" s="55"/>
      <c r="IZ151" s="55"/>
      <c r="JA151" s="55"/>
      <c r="JB151" s="55"/>
      <c r="JC151" s="55"/>
      <c r="JD151" s="55"/>
      <c r="JE151" s="55"/>
      <c r="JF151" s="55"/>
      <c r="JG151" s="55"/>
      <c r="JH151" s="55"/>
      <c r="JI151" s="55"/>
      <c r="JJ151" s="55"/>
      <c r="JK151" s="55"/>
      <c r="JL151" s="55"/>
      <c r="JM151" s="55"/>
      <c r="JN151" s="55"/>
      <c r="JO151" s="55"/>
      <c r="JP151" s="55"/>
      <c r="JQ151" s="55"/>
      <c r="JR151" s="55"/>
      <c r="JS151" s="55"/>
      <c r="JT151" s="55"/>
      <c r="JU151" s="55"/>
      <c r="JV151" s="55"/>
      <c r="JW151" s="55"/>
      <c r="JX151" s="55"/>
      <c r="JY151" s="55"/>
      <c r="JZ151" s="55"/>
      <c r="KA151" s="55"/>
      <c r="KB151" s="55"/>
      <c r="KC151" s="55"/>
      <c r="KD151" s="55"/>
      <c r="KE151" s="55"/>
      <c r="KF151" s="55"/>
      <c r="KG151" s="55"/>
      <c r="KH151" s="55"/>
      <c r="KI151" s="55"/>
      <c r="KJ151" s="55"/>
      <c r="KK151" s="55"/>
      <c r="KL151" s="55"/>
      <c r="KM151" s="55"/>
      <c r="KN151" s="55"/>
      <c r="KO151" s="55"/>
      <c r="KP151" s="55"/>
      <c r="KQ151" s="55"/>
      <c r="KR151" s="55"/>
      <c r="KS151" s="55"/>
      <c r="KT151" s="55"/>
      <c r="KU151" s="55"/>
      <c r="KV151" s="55"/>
      <c r="KW151" s="55"/>
      <c r="KX151" s="55"/>
      <c r="KY151" s="55"/>
      <c r="KZ151" s="55"/>
      <c r="LA151" s="55"/>
      <c r="LB151" s="55"/>
      <c r="LC151" s="55"/>
      <c r="LD151" s="55"/>
      <c r="LE151" s="55"/>
      <c r="LF151" s="55"/>
      <c r="LG151" s="55"/>
      <c r="LH151" s="55"/>
      <c r="LI151" s="55"/>
      <c r="LJ151" s="55"/>
      <c r="LK151" s="55"/>
      <c r="LL151" s="55"/>
    </row>
    <row r="152" spans="1:324" s="100" customFormat="1" ht="13.5" customHeight="1">
      <c r="A152" s="88"/>
      <c r="B152" s="931"/>
      <c r="C152" s="908"/>
      <c r="D152" s="909"/>
      <c r="E152" s="909"/>
      <c r="F152" s="16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c r="ER152" s="55"/>
      <c r="ES152" s="55"/>
      <c r="ET152" s="55"/>
      <c r="EU152" s="55"/>
      <c r="EV152" s="55"/>
      <c r="EW152" s="55"/>
      <c r="EX152" s="55"/>
      <c r="EY152" s="55"/>
      <c r="EZ152" s="55"/>
      <c r="FA152" s="55"/>
      <c r="FB152" s="55"/>
      <c r="FC152" s="55"/>
      <c r="FD152" s="55"/>
      <c r="FE152" s="55"/>
      <c r="FF152" s="55"/>
      <c r="FG152" s="55"/>
      <c r="FH152" s="55"/>
      <c r="FI152" s="55"/>
      <c r="FJ152" s="55"/>
      <c r="FK152" s="55"/>
      <c r="FL152" s="55"/>
      <c r="FM152" s="55"/>
      <c r="FN152" s="55"/>
      <c r="FO152" s="55"/>
      <c r="FP152" s="55"/>
      <c r="FQ152" s="55"/>
      <c r="FR152" s="55"/>
      <c r="FS152" s="55"/>
      <c r="FT152" s="55"/>
      <c r="FU152" s="55"/>
      <c r="FV152" s="55"/>
      <c r="FW152" s="55"/>
      <c r="FX152" s="55"/>
      <c r="FY152" s="55"/>
      <c r="FZ152" s="55"/>
      <c r="GA152" s="55"/>
      <c r="GB152" s="55"/>
      <c r="GC152" s="55"/>
      <c r="GD152" s="55"/>
      <c r="GE152" s="55"/>
      <c r="GF152" s="55"/>
      <c r="GG152" s="55"/>
      <c r="GH152" s="55"/>
      <c r="GI152" s="55"/>
      <c r="GJ152" s="55"/>
      <c r="GK152" s="55"/>
      <c r="GL152" s="55"/>
      <c r="GM152" s="55"/>
      <c r="GN152" s="55"/>
      <c r="GO152" s="55"/>
      <c r="GP152" s="55"/>
      <c r="GQ152" s="55"/>
      <c r="GR152" s="55"/>
      <c r="GS152" s="55"/>
      <c r="GT152" s="55"/>
      <c r="GU152" s="55"/>
      <c r="GV152" s="55"/>
      <c r="GW152" s="55"/>
      <c r="GX152" s="55"/>
      <c r="GY152" s="55"/>
      <c r="GZ152" s="55"/>
      <c r="HA152" s="55"/>
      <c r="HB152" s="55"/>
      <c r="HC152" s="55"/>
      <c r="HD152" s="55"/>
      <c r="HE152" s="55"/>
      <c r="HF152" s="55"/>
      <c r="HG152" s="55"/>
      <c r="HH152" s="55"/>
      <c r="HI152" s="55"/>
      <c r="HJ152" s="55"/>
      <c r="HK152" s="55"/>
      <c r="HL152" s="55"/>
      <c r="HM152" s="55"/>
      <c r="HN152" s="55"/>
      <c r="HO152" s="55"/>
      <c r="HP152" s="55"/>
      <c r="HQ152" s="55"/>
      <c r="HR152" s="55"/>
      <c r="HS152" s="55"/>
      <c r="HT152" s="55"/>
      <c r="HU152" s="55"/>
      <c r="HV152" s="55"/>
      <c r="HW152" s="55"/>
      <c r="HX152" s="55"/>
      <c r="HY152" s="55"/>
      <c r="HZ152" s="55"/>
      <c r="IA152" s="55"/>
      <c r="IB152" s="55"/>
      <c r="IC152" s="55"/>
      <c r="ID152" s="55"/>
      <c r="IE152" s="55"/>
      <c r="IF152" s="55"/>
      <c r="IG152" s="55"/>
      <c r="IH152" s="55"/>
      <c r="II152" s="55"/>
      <c r="IJ152" s="55"/>
      <c r="IK152" s="55"/>
      <c r="IL152" s="55"/>
      <c r="IM152" s="55"/>
      <c r="IN152" s="55"/>
      <c r="IO152" s="55"/>
      <c r="IP152" s="55"/>
      <c r="IQ152" s="55"/>
      <c r="IR152" s="55"/>
      <c r="IS152" s="55"/>
      <c r="IT152" s="55"/>
      <c r="IU152" s="55"/>
      <c r="IV152" s="55"/>
      <c r="IW152" s="55"/>
      <c r="IX152" s="55"/>
      <c r="IY152" s="55"/>
      <c r="IZ152" s="55"/>
      <c r="JA152" s="55"/>
      <c r="JB152" s="55"/>
      <c r="JC152" s="55"/>
      <c r="JD152" s="55"/>
      <c r="JE152" s="55"/>
      <c r="JF152" s="55"/>
      <c r="JG152" s="55"/>
      <c r="JH152" s="55"/>
      <c r="JI152" s="55"/>
      <c r="JJ152" s="55"/>
      <c r="JK152" s="55"/>
      <c r="JL152" s="55"/>
      <c r="JM152" s="55"/>
      <c r="JN152" s="55"/>
      <c r="JO152" s="55"/>
      <c r="JP152" s="55"/>
      <c r="JQ152" s="55"/>
      <c r="JR152" s="55"/>
      <c r="JS152" s="55"/>
      <c r="JT152" s="55"/>
      <c r="JU152" s="55"/>
      <c r="JV152" s="55"/>
      <c r="JW152" s="55"/>
      <c r="JX152" s="55"/>
      <c r="JY152" s="55"/>
      <c r="JZ152" s="55"/>
      <c r="KA152" s="55"/>
      <c r="KB152" s="55"/>
      <c r="KC152" s="55"/>
      <c r="KD152" s="55"/>
      <c r="KE152" s="55"/>
      <c r="KF152" s="55"/>
      <c r="KG152" s="55"/>
      <c r="KH152" s="55"/>
      <c r="KI152" s="55"/>
      <c r="KJ152" s="55"/>
      <c r="KK152" s="55"/>
      <c r="KL152" s="55"/>
      <c r="KM152" s="55"/>
      <c r="KN152" s="55"/>
      <c r="KO152" s="55"/>
      <c r="KP152" s="55"/>
      <c r="KQ152" s="55"/>
      <c r="KR152" s="55"/>
      <c r="KS152" s="55"/>
      <c r="KT152" s="55"/>
      <c r="KU152" s="55"/>
      <c r="KV152" s="55"/>
      <c r="KW152" s="55"/>
      <c r="KX152" s="55"/>
      <c r="KY152" s="55"/>
      <c r="KZ152" s="55"/>
      <c r="LA152" s="55"/>
      <c r="LB152" s="55"/>
      <c r="LC152" s="55"/>
      <c r="LD152" s="55"/>
      <c r="LE152" s="55"/>
      <c r="LF152" s="55"/>
      <c r="LG152" s="55"/>
      <c r="LH152" s="55"/>
      <c r="LI152" s="55"/>
      <c r="LJ152" s="55"/>
      <c r="LK152" s="55"/>
      <c r="LL152" s="55"/>
    </row>
    <row r="153" spans="1:324" s="100" customFormat="1" ht="13.5" customHeight="1">
      <c r="A153" s="88"/>
      <c r="B153" s="931"/>
      <c r="C153" s="908"/>
      <c r="D153" s="909"/>
      <c r="E153" s="909"/>
      <c r="F153" s="16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c r="GJ153" s="55"/>
      <c r="GK153" s="55"/>
      <c r="GL153" s="55"/>
      <c r="GM153" s="55"/>
      <c r="GN153" s="55"/>
      <c r="GO153" s="55"/>
      <c r="GP153" s="55"/>
      <c r="GQ153" s="55"/>
      <c r="GR153" s="55"/>
      <c r="GS153" s="55"/>
      <c r="GT153" s="55"/>
      <c r="GU153" s="55"/>
      <c r="GV153" s="55"/>
      <c r="GW153" s="55"/>
      <c r="GX153" s="55"/>
      <c r="GY153" s="55"/>
      <c r="GZ153" s="55"/>
      <c r="HA153" s="55"/>
      <c r="HB153" s="55"/>
      <c r="HC153" s="55"/>
      <c r="HD153" s="55"/>
      <c r="HE153" s="55"/>
      <c r="HF153" s="55"/>
      <c r="HG153" s="55"/>
      <c r="HH153" s="55"/>
      <c r="HI153" s="55"/>
      <c r="HJ153" s="55"/>
      <c r="HK153" s="55"/>
      <c r="HL153" s="55"/>
      <c r="HM153" s="55"/>
      <c r="HN153" s="55"/>
      <c r="HO153" s="55"/>
      <c r="HP153" s="55"/>
      <c r="HQ153" s="55"/>
      <c r="HR153" s="55"/>
      <c r="HS153" s="55"/>
      <c r="HT153" s="55"/>
      <c r="HU153" s="55"/>
      <c r="HV153" s="55"/>
      <c r="HW153" s="55"/>
      <c r="HX153" s="55"/>
      <c r="HY153" s="55"/>
      <c r="HZ153" s="55"/>
      <c r="IA153" s="55"/>
      <c r="IB153" s="55"/>
      <c r="IC153" s="55"/>
      <c r="ID153" s="55"/>
      <c r="IE153" s="55"/>
      <c r="IF153" s="55"/>
      <c r="IG153" s="55"/>
      <c r="IH153" s="55"/>
      <c r="II153" s="55"/>
      <c r="IJ153" s="55"/>
      <c r="IK153" s="55"/>
      <c r="IL153" s="55"/>
      <c r="IM153" s="55"/>
      <c r="IN153" s="55"/>
      <c r="IO153" s="55"/>
      <c r="IP153" s="55"/>
      <c r="IQ153" s="55"/>
      <c r="IR153" s="55"/>
      <c r="IS153" s="55"/>
      <c r="IT153" s="55"/>
      <c r="IU153" s="55"/>
      <c r="IV153" s="55"/>
      <c r="IW153" s="55"/>
      <c r="IX153" s="55"/>
      <c r="IY153" s="55"/>
      <c r="IZ153" s="55"/>
      <c r="JA153" s="55"/>
      <c r="JB153" s="55"/>
      <c r="JC153" s="55"/>
      <c r="JD153" s="55"/>
      <c r="JE153" s="55"/>
      <c r="JF153" s="55"/>
      <c r="JG153" s="55"/>
      <c r="JH153" s="55"/>
      <c r="JI153" s="55"/>
      <c r="JJ153" s="55"/>
      <c r="JK153" s="55"/>
      <c r="JL153" s="55"/>
      <c r="JM153" s="55"/>
      <c r="JN153" s="55"/>
      <c r="JO153" s="55"/>
      <c r="JP153" s="55"/>
      <c r="JQ153" s="55"/>
      <c r="JR153" s="55"/>
      <c r="JS153" s="55"/>
      <c r="JT153" s="55"/>
      <c r="JU153" s="55"/>
      <c r="JV153" s="55"/>
      <c r="JW153" s="55"/>
      <c r="JX153" s="55"/>
      <c r="JY153" s="55"/>
      <c r="JZ153" s="55"/>
      <c r="KA153" s="55"/>
      <c r="KB153" s="55"/>
      <c r="KC153" s="55"/>
      <c r="KD153" s="55"/>
      <c r="KE153" s="55"/>
      <c r="KF153" s="55"/>
      <c r="KG153" s="55"/>
      <c r="KH153" s="55"/>
      <c r="KI153" s="55"/>
      <c r="KJ153" s="55"/>
      <c r="KK153" s="55"/>
      <c r="KL153" s="55"/>
      <c r="KM153" s="55"/>
      <c r="KN153" s="55"/>
      <c r="KO153" s="55"/>
      <c r="KP153" s="55"/>
      <c r="KQ153" s="55"/>
      <c r="KR153" s="55"/>
      <c r="KS153" s="55"/>
      <c r="KT153" s="55"/>
      <c r="KU153" s="55"/>
      <c r="KV153" s="55"/>
      <c r="KW153" s="55"/>
      <c r="KX153" s="55"/>
      <c r="KY153" s="55"/>
      <c r="KZ153" s="55"/>
      <c r="LA153" s="55"/>
      <c r="LB153" s="55"/>
      <c r="LC153" s="55"/>
      <c r="LD153" s="55"/>
      <c r="LE153" s="55"/>
      <c r="LF153" s="55"/>
      <c r="LG153" s="55"/>
      <c r="LH153" s="55"/>
      <c r="LI153" s="55"/>
      <c r="LJ153" s="55"/>
      <c r="LK153" s="55"/>
      <c r="LL153" s="55"/>
    </row>
    <row r="154" spans="1:324" s="100" customFormat="1" ht="13.5" customHeight="1">
      <c r="A154" s="88"/>
      <c r="B154" s="931"/>
      <c r="C154" s="908"/>
      <c r="D154" s="909"/>
      <c r="E154" s="909"/>
      <c r="F154" s="16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c r="GJ154" s="55"/>
      <c r="GK154" s="55"/>
      <c r="GL154" s="55"/>
      <c r="GM154" s="55"/>
      <c r="GN154" s="55"/>
      <c r="GO154" s="55"/>
      <c r="GP154" s="55"/>
      <c r="GQ154" s="55"/>
      <c r="GR154" s="55"/>
      <c r="GS154" s="55"/>
      <c r="GT154" s="55"/>
      <c r="GU154" s="55"/>
      <c r="GV154" s="55"/>
      <c r="GW154" s="55"/>
      <c r="GX154" s="55"/>
      <c r="GY154" s="55"/>
      <c r="GZ154" s="55"/>
      <c r="HA154" s="55"/>
      <c r="HB154" s="55"/>
      <c r="HC154" s="55"/>
      <c r="HD154" s="55"/>
      <c r="HE154" s="55"/>
      <c r="HF154" s="55"/>
      <c r="HG154" s="55"/>
      <c r="HH154" s="55"/>
      <c r="HI154" s="55"/>
      <c r="HJ154" s="55"/>
      <c r="HK154" s="55"/>
      <c r="HL154" s="55"/>
      <c r="HM154" s="55"/>
      <c r="HN154" s="55"/>
      <c r="HO154" s="55"/>
      <c r="HP154" s="55"/>
      <c r="HQ154" s="55"/>
      <c r="HR154" s="55"/>
      <c r="HS154" s="55"/>
      <c r="HT154" s="55"/>
      <c r="HU154" s="55"/>
      <c r="HV154" s="55"/>
      <c r="HW154" s="55"/>
      <c r="HX154" s="55"/>
      <c r="HY154" s="55"/>
      <c r="HZ154" s="55"/>
      <c r="IA154" s="55"/>
      <c r="IB154" s="55"/>
      <c r="IC154" s="55"/>
      <c r="ID154" s="55"/>
      <c r="IE154" s="55"/>
      <c r="IF154" s="55"/>
      <c r="IG154" s="55"/>
      <c r="IH154" s="55"/>
      <c r="II154" s="55"/>
      <c r="IJ154" s="55"/>
      <c r="IK154" s="55"/>
      <c r="IL154" s="55"/>
      <c r="IM154" s="55"/>
      <c r="IN154" s="55"/>
      <c r="IO154" s="55"/>
      <c r="IP154" s="55"/>
      <c r="IQ154" s="55"/>
      <c r="IR154" s="55"/>
      <c r="IS154" s="55"/>
      <c r="IT154" s="55"/>
      <c r="IU154" s="55"/>
      <c r="IV154" s="55"/>
      <c r="IW154" s="55"/>
      <c r="IX154" s="55"/>
      <c r="IY154" s="55"/>
      <c r="IZ154" s="55"/>
      <c r="JA154" s="55"/>
      <c r="JB154" s="55"/>
      <c r="JC154" s="55"/>
      <c r="JD154" s="55"/>
      <c r="JE154" s="55"/>
      <c r="JF154" s="55"/>
      <c r="JG154" s="55"/>
      <c r="JH154" s="55"/>
      <c r="JI154" s="55"/>
      <c r="JJ154" s="55"/>
      <c r="JK154" s="55"/>
      <c r="JL154" s="55"/>
      <c r="JM154" s="55"/>
      <c r="JN154" s="55"/>
      <c r="JO154" s="55"/>
      <c r="JP154" s="55"/>
      <c r="JQ154" s="55"/>
      <c r="JR154" s="55"/>
      <c r="JS154" s="55"/>
      <c r="JT154" s="55"/>
      <c r="JU154" s="55"/>
      <c r="JV154" s="55"/>
      <c r="JW154" s="55"/>
      <c r="JX154" s="55"/>
      <c r="JY154" s="55"/>
      <c r="JZ154" s="55"/>
      <c r="KA154" s="55"/>
      <c r="KB154" s="55"/>
      <c r="KC154" s="55"/>
      <c r="KD154" s="55"/>
      <c r="KE154" s="55"/>
      <c r="KF154" s="55"/>
      <c r="KG154" s="55"/>
      <c r="KH154" s="55"/>
      <c r="KI154" s="55"/>
      <c r="KJ154" s="55"/>
      <c r="KK154" s="55"/>
      <c r="KL154" s="55"/>
      <c r="KM154" s="55"/>
      <c r="KN154" s="55"/>
      <c r="KO154" s="55"/>
      <c r="KP154" s="55"/>
      <c r="KQ154" s="55"/>
      <c r="KR154" s="55"/>
      <c r="KS154" s="55"/>
      <c r="KT154" s="55"/>
      <c r="KU154" s="55"/>
      <c r="KV154" s="55"/>
      <c r="KW154" s="55"/>
      <c r="KX154" s="55"/>
      <c r="KY154" s="55"/>
      <c r="KZ154" s="55"/>
      <c r="LA154" s="55"/>
      <c r="LB154" s="55"/>
      <c r="LC154" s="55"/>
      <c r="LD154" s="55"/>
      <c r="LE154" s="55"/>
      <c r="LF154" s="55"/>
      <c r="LG154" s="55"/>
      <c r="LH154" s="55"/>
      <c r="LI154" s="55"/>
      <c r="LJ154" s="55"/>
      <c r="LK154" s="55"/>
      <c r="LL154" s="55"/>
    </row>
    <row r="155" spans="1:324" s="100" customFormat="1" ht="13.5" customHeight="1">
      <c r="A155" s="88"/>
      <c r="B155" s="931"/>
      <c r="C155" s="908"/>
      <c r="D155" s="909"/>
      <c r="E155" s="909"/>
      <c r="F155" s="16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c r="ER155" s="55"/>
      <c r="ES155" s="55"/>
      <c r="ET155" s="55"/>
      <c r="EU155" s="55"/>
      <c r="EV155" s="55"/>
      <c r="EW155" s="55"/>
      <c r="EX155" s="55"/>
      <c r="EY155" s="55"/>
      <c r="EZ155" s="55"/>
      <c r="FA155" s="55"/>
      <c r="FB155" s="55"/>
      <c r="FC155" s="55"/>
      <c r="FD155" s="55"/>
      <c r="FE155" s="55"/>
      <c r="FF155" s="55"/>
      <c r="FG155" s="55"/>
      <c r="FH155" s="55"/>
      <c r="FI155" s="55"/>
      <c r="FJ155" s="55"/>
      <c r="FK155" s="55"/>
      <c r="FL155" s="55"/>
      <c r="FM155" s="55"/>
      <c r="FN155" s="55"/>
      <c r="FO155" s="55"/>
      <c r="FP155" s="55"/>
      <c r="FQ155" s="55"/>
      <c r="FR155" s="55"/>
      <c r="FS155" s="55"/>
      <c r="FT155" s="55"/>
      <c r="FU155" s="55"/>
      <c r="FV155" s="55"/>
      <c r="FW155" s="55"/>
      <c r="FX155" s="55"/>
      <c r="FY155" s="55"/>
      <c r="FZ155" s="55"/>
      <c r="GA155" s="55"/>
      <c r="GB155" s="55"/>
      <c r="GC155" s="55"/>
      <c r="GD155" s="55"/>
      <c r="GE155" s="55"/>
      <c r="GF155" s="55"/>
      <c r="GG155" s="55"/>
      <c r="GH155" s="55"/>
      <c r="GI155" s="55"/>
      <c r="GJ155" s="55"/>
      <c r="GK155" s="55"/>
      <c r="GL155" s="55"/>
      <c r="GM155" s="55"/>
      <c r="GN155" s="55"/>
      <c r="GO155" s="55"/>
      <c r="GP155" s="55"/>
      <c r="GQ155" s="55"/>
      <c r="GR155" s="55"/>
      <c r="GS155" s="55"/>
      <c r="GT155" s="55"/>
      <c r="GU155" s="55"/>
      <c r="GV155" s="55"/>
      <c r="GW155" s="55"/>
      <c r="GX155" s="55"/>
      <c r="GY155" s="55"/>
      <c r="GZ155" s="55"/>
      <c r="HA155" s="55"/>
      <c r="HB155" s="55"/>
      <c r="HC155" s="55"/>
      <c r="HD155" s="55"/>
      <c r="HE155" s="55"/>
      <c r="HF155" s="55"/>
      <c r="HG155" s="55"/>
      <c r="HH155" s="55"/>
      <c r="HI155" s="55"/>
      <c r="HJ155" s="55"/>
      <c r="HK155" s="55"/>
      <c r="HL155" s="55"/>
      <c r="HM155" s="55"/>
      <c r="HN155" s="55"/>
      <c r="HO155" s="55"/>
      <c r="HP155" s="55"/>
      <c r="HQ155" s="55"/>
      <c r="HR155" s="55"/>
      <c r="HS155" s="55"/>
      <c r="HT155" s="55"/>
      <c r="HU155" s="55"/>
      <c r="HV155" s="55"/>
      <c r="HW155" s="55"/>
      <c r="HX155" s="55"/>
      <c r="HY155" s="55"/>
      <c r="HZ155" s="55"/>
      <c r="IA155" s="55"/>
      <c r="IB155" s="55"/>
      <c r="IC155" s="55"/>
      <c r="ID155" s="55"/>
      <c r="IE155" s="55"/>
      <c r="IF155" s="55"/>
      <c r="IG155" s="55"/>
      <c r="IH155" s="55"/>
      <c r="II155" s="55"/>
      <c r="IJ155" s="55"/>
      <c r="IK155" s="55"/>
      <c r="IL155" s="55"/>
      <c r="IM155" s="55"/>
      <c r="IN155" s="55"/>
      <c r="IO155" s="55"/>
      <c r="IP155" s="55"/>
      <c r="IQ155" s="55"/>
      <c r="IR155" s="55"/>
      <c r="IS155" s="55"/>
      <c r="IT155" s="55"/>
      <c r="IU155" s="55"/>
      <c r="IV155" s="55"/>
      <c r="IW155" s="55"/>
      <c r="IX155" s="55"/>
      <c r="IY155" s="55"/>
      <c r="IZ155" s="55"/>
      <c r="JA155" s="55"/>
      <c r="JB155" s="55"/>
      <c r="JC155" s="55"/>
      <c r="JD155" s="55"/>
      <c r="JE155" s="55"/>
      <c r="JF155" s="55"/>
      <c r="JG155" s="55"/>
      <c r="JH155" s="55"/>
      <c r="JI155" s="55"/>
      <c r="JJ155" s="55"/>
      <c r="JK155" s="55"/>
      <c r="JL155" s="55"/>
      <c r="JM155" s="55"/>
      <c r="JN155" s="55"/>
      <c r="JO155" s="55"/>
      <c r="JP155" s="55"/>
      <c r="JQ155" s="55"/>
      <c r="JR155" s="55"/>
      <c r="JS155" s="55"/>
      <c r="JT155" s="55"/>
      <c r="JU155" s="55"/>
      <c r="JV155" s="55"/>
      <c r="JW155" s="55"/>
      <c r="JX155" s="55"/>
      <c r="JY155" s="55"/>
      <c r="JZ155" s="55"/>
      <c r="KA155" s="55"/>
      <c r="KB155" s="55"/>
      <c r="KC155" s="55"/>
      <c r="KD155" s="55"/>
      <c r="KE155" s="55"/>
      <c r="KF155" s="55"/>
      <c r="KG155" s="55"/>
      <c r="KH155" s="55"/>
      <c r="KI155" s="55"/>
      <c r="KJ155" s="55"/>
      <c r="KK155" s="55"/>
      <c r="KL155" s="55"/>
      <c r="KM155" s="55"/>
      <c r="KN155" s="55"/>
      <c r="KO155" s="55"/>
      <c r="KP155" s="55"/>
      <c r="KQ155" s="55"/>
      <c r="KR155" s="55"/>
      <c r="KS155" s="55"/>
      <c r="KT155" s="55"/>
      <c r="KU155" s="55"/>
      <c r="KV155" s="55"/>
      <c r="KW155" s="55"/>
      <c r="KX155" s="55"/>
      <c r="KY155" s="55"/>
      <c r="KZ155" s="55"/>
      <c r="LA155" s="55"/>
      <c r="LB155" s="55"/>
      <c r="LC155" s="55"/>
      <c r="LD155" s="55"/>
      <c r="LE155" s="55"/>
      <c r="LF155" s="55"/>
      <c r="LG155" s="55"/>
      <c r="LH155" s="55"/>
      <c r="LI155" s="55"/>
      <c r="LJ155" s="55"/>
      <c r="LK155" s="55"/>
      <c r="LL155" s="55"/>
    </row>
    <row r="156" spans="1:324" s="100" customFormat="1" ht="13.5" customHeight="1">
      <c r="A156" s="88"/>
      <c r="B156" s="931"/>
      <c r="C156" s="908"/>
      <c r="D156" s="909"/>
      <c r="E156" s="909"/>
      <c r="F156" s="16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55"/>
      <c r="FD156" s="55"/>
      <c r="FE156" s="55"/>
      <c r="FF156" s="55"/>
      <c r="FG156" s="55"/>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5"/>
      <c r="GM156" s="55"/>
      <c r="GN156" s="55"/>
      <c r="GO156" s="55"/>
      <c r="GP156" s="55"/>
      <c r="GQ156" s="55"/>
      <c r="GR156" s="55"/>
      <c r="GS156" s="55"/>
      <c r="GT156" s="55"/>
      <c r="GU156" s="55"/>
      <c r="GV156" s="55"/>
      <c r="GW156" s="55"/>
      <c r="GX156" s="55"/>
      <c r="GY156" s="55"/>
      <c r="GZ156" s="55"/>
      <c r="HA156" s="55"/>
      <c r="HB156" s="55"/>
      <c r="HC156" s="55"/>
      <c r="HD156" s="55"/>
      <c r="HE156" s="55"/>
      <c r="HF156" s="55"/>
      <c r="HG156" s="55"/>
      <c r="HH156" s="55"/>
      <c r="HI156" s="55"/>
      <c r="HJ156" s="55"/>
      <c r="HK156" s="55"/>
      <c r="HL156" s="55"/>
      <c r="HM156" s="55"/>
      <c r="HN156" s="55"/>
      <c r="HO156" s="55"/>
      <c r="HP156" s="55"/>
      <c r="HQ156" s="55"/>
      <c r="HR156" s="55"/>
      <c r="HS156" s="55"/>
      <c r="HT156" s="55"/>
      <c r="HU156" s="55"/>
      <c r="HV156" s="55"/>
      <c r="HW156" s="55"/>
      <c r="HX156" s="55"/>
      <c r="HY156" s="55"/>
      <c r="HZ156" s="55"/>
      <c r="IA156" s="55"/>
      <c r="IB156" s="55"/>
      <c r="IC156" s="55"/>
      <c r="ID156" s="55"/>
      <c r="IE156" s="55"/>
      <c r="IF156" s="55"/>
      <c r="IG156" s="55"/>
      <c r="IH156" s="55"/>
      <c r="II156" s="55"/>
      <c r="IJ156" s="55"/>
      <c r="IK156" s="55"/>
      <c r="IL156" s="55"/>
      <c r="IM156" s="55"/>
      <c r="IN156" s="55"/>
      <c r="IO156" s="55"/>
      <c r="IP156" s="55"/>
      <c r="IQ156" s="55"/>
      <c r="IR156" s="55"/>
      <c r="IS156" s="55"/>
      <c r="IT156" s="55"/>
      <c r="IU156" s="55"/>
      <c r="IV156" s="55"/>
      <c r="IW156" s="55"/>
      <c r="IX156" s="55"/>
      <c r="IY156" s="55"/>
      <c r="IZ156" s="55"/>
      <c r="JA156" s="55"/>
      <c r="JB156" s="55"/>
      <c r="JC156" s="55"/>
      <c r="JD156" s="55"/>
      <c r="JE156" s="55"/>
      <c r="JF156" s="55"/>
      <c r="JG156" s="55"/>
      <c r="JH156" s="55"/>
      <c r="JI156" s="55"/>
      <c r="JJ156" s="55"/>
      <c r="JK156" s="55"/>
      <c r="JL156" s="55"/>
      <c r="JM156" s="55"/>
      <c r="JN156" s="55"/>
      <c r="JO156" s="55"/>
      <c r="JP156" s="55"/>
      <c r="JQ156" s="55"/>
      <c r="JR156" s="55"/>
      <c r="JS156" s="55"/>
      <c r="JT156" s="55"/>
      <c r="JU156" s="55"/>
      <c r="JV156" s="55"/>
      <c r="JW156" s="55"/>
      <c r="JX156" s="55"/>
      <c r="JY156" s="55"/>
      <c r="JZ156" s="55"/>
      <c r="KA156" s="55"/>
      <c r="KB156" s="55"/>
      <c r="KC156" s="55"/>
      <c r="KD156" s="55"/>
      <c r="KE156" s="55"/>
      <c r="KF156" s="55"/>
      <c r="KG156" s="55"/>
      <c r="KH156" s="55"/>
      <c r="KI156" s="55"/>
      <c r="KJ156" s="55"/>
      <c r="KK156" s="55"/>
      <c r="KL156" s="55"/>
      <c r="KM156" s="55"/>
      <c r="KN156" s="55"/>
      <c r="KO156" s="55"/>
      <c r="KP156" s="55"/>
      <c r="KQ156" s="55"/>
      <c r="KR156" s="55"/>
      <c r="KS156" s="55"/>
      <c r="KT156" s="55"/>
      <c r="KU156" s="55"/>
      <c r="KV156" s="55"/>
      <c r="KW156" s="55"/>
      <c r="KX156" s="55"/>
      <c r="KY156" s="55"/>
      <c r="KZ156" s="55"/>
      <c r="LA156" s="55"/>
      <c r="LB156" s="55"/>
      <c r="LC156" s="55"/>
      <c r="LD156" s="55"/>
      <c r="LE156" s="55"/>
      <c r="LF156" s="55"/>
      <c r="LG156" s="55"/>
      <c r="LH156" s="55"/>
      <c r="LI156" s="55"/>
      <c r="LJ156" s="55"/>
      <c r="LK156" s="55"/>
      <c r="LL156" s="55"/>
    </row>
    <row r="157" spans="1:324" s="100" customFormat="1" ht="13.5" customHeight="1">
      <c r="A157" s="88"/>
      <c r="B157" s="931"/>
      <c r="C157" s="908"/>
      <c r="D157" s="909"/>
      <c r="E157" s="909"/>
      <c r="F157" s="16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c r="EO157" s="55"/>
      <c r="EP157" s="55"/>
      <c r="EQ157" s="55"/>
      <c r="ER157" s="55"/>
      <c r="ES157" s="55"/>
      <c r="ET157" s="55"/>
      <c r="EU157" s="55"/>
      <c r="EV157" s="55"/>
      <c r="EW157" s="55"/>
      <c r="EX157" s="55"/>
      <c r="EY157" s="55"/>
      <c r="EZ157" s="55"/>
      <c r="FA157" s="55"/>
      <c r="FB157" s="55"/>
      <c r="FC157" s="55"/>
      <c r="FD157" s="55"/>
      <c r="FE157" s="55"/>
      <c r="FF157" s="55"/>
      <c r="FG157" s="55"/>
      <c r="FH157" s="55"/>
      <c r="FI157" s="55"/>
      <c r="FJ157" s="55"/>
      <c r="FK157" s="55"/>
      <c r="FL157" s="55"/>
      <c r="FM157" s="55"/>
      <c r="FN157" s="55"/>
      <c r="FO157" s="55"/>
      <c r="FP157" s="55"/>
      <c r="FQ157" s="55"/>
      <c r="FR157" s="55"/>
      <c r="FS157" s="55"/>
      <c r="FT157" s="55"/>
      <c r="FU157" s="55"/>
      <c r="FV157" s="55"/>
      <c r="FW157" s="55"/>
      <c r="FX157" s="55"/>
      <c r="FY157" s="55"/>
      <c r="FZ157" s="55"/>
      <c r="GA157" s="55"/>
      <c r="GB157" s="55"/>
      <c r="GC157" s="55"/>
      <c r="GD157" s="55"/>
      <c r="GE157" s="55"/>
      <c r="GF157" s="55"/>
      <c r="GG157" s="55"/>
      <c r="GH157" s="55"/>
      <c r="GI157" s="55"/>
      <c r="GJ157" s="55"/>
      <c r="GK157" s="55"/>
      <c r="GL157" s="55"/>
      <c r="GM157" s="55"/>
      <c r="GN157" s="55"/>
      <c r="GO157" s="55"/>
      <c r="GP157" s="55"/>
      <c r="GQ157" s="55"/>
      <c r="GR157" s="55"/>
      <c r="GS157" s="55"/>
      <c r="GT157" s="55"/>
      <c r="GU157" s="55"/>
      <c r="GV157" s="55"/>
      <c r="GW157" s="55"/>
      <c r="GX157" s="55"/>
      <c r="GY157" s="55"/>
      <c r="GZ157" s="55"/>
      <c r="HA157" s="55"/>
      <c r="HB157" s="55"/>
      <c r="HC157" s="55"/>
      <c r="HD157" s="55"/>
      <c r="HE157" s="55"/>
      <c r="HF157" s="55"/>
      <c r="HG157" s="55"/>
      <c r="HH157" s="55"/>
      <c r="HI157" s="55"/>
      <c r="HJ157" s="55"/>
      <c r="HK157" s="55"/>
      <c r="HL157" s="55"/>
      <c r="HM157" s="55"/>
      <c r="HN157" s="55"/>
      <c r="HO157" s="55"/>
      <c r="HP157" s="55"/>
      <c r="HQ157" s="55"/>
      <c r="HR157" s="55"/>
      <c r="HS157" s="55"/>
      <c r="HT157" s="55"/>
      <c r="HU157" s="55"/>
      <c r="HV157" s="55"/>
      <c r="HW157" s="55"/>
      <c r="HX157" s="55"/>
      <c r="HY157" s="55"/>
      <c r="HZ157" s="55"/>
      <c r="IA157" s="55"/>
      <c r="IB157" s="55"/>
      <c r="IC157" s="55"/>
      <c r="ID157" s="55"/>
      <c r="IE157" s="55"/>
      <c r="IF157" s="55"/>
      <c r="IG157" s="55"/>
      <c r="IH157" s="55"/>
      <c r="II157" s="55"/>
      <c r="IJ157" s="55"/>
      <c r="IK157" s="55"/>
      <c r="IL157" s="55"/>
      <c r="IM157" s="55"/>
      <c r="IN157" s="55"/>
      <c r="IO157" s="55"/>
      <c r="IP157" s="55"/>
      <c r="IQ157" s="55"/>
      <c r="IR157" s="55"/>
      <c r="IS157" s="55"/>
      <c r="IT157" s="55"/>
      <c r="IU157" s="55"/>
      <c r="IV157" s="55"/>
      <c r="IW157" s="55"/>
      <c r="IX157" s="55"/>
      <c r="IY157" s="55"/>
      <c r="IZ157" s="55"/>
      <c r="JA157" s="55"/>
      <c r="JB157" s="55"/>
      <c r="JC157" s="55"/>
      <c r="JD157" s="55"/>
      <c r="JE157" s="55"/>
      <c r="JF157" s="55"/>
      <c r="JG157" s="55"/>
      <c r="JH157" s="55"/>
      <c r="JI157" s="55"/>
      <c r="JJ157" s="55"/>
      <c r="JK157" s="55"/>
      <c r="JL157" s="55"/>
      <c r="JM157" s="55"/>
      <c r="JN157" s="55"/>
      <c r="JO157" s="55"/>
      <c r="JP157" s="55"/>
      <c r="JQ157" s="55"/>
      <c r="JR157" s="55"/>
      <c r="JS157" s="55"/>
      <c r="JT157" s="55"/>
      <c r="JU157" s="55"/>
      <c r="JV157" s="55"/>
      <c r="JW157" s="55"/>
      <c r="JX157" s="55"/>
      <c r="JY157" s="55"/>
      <c r="JZ157" s="55"/>
      <c r="KA157" s="55"/>
      <c r="KB157" s="55"/>
      <c r="KC157" s="55"/>
      <c r="KD157" s="55"/>
      <c r="KE157" s="55"/>
      <c r="KF157" s="55"/>
      <c r="KG157" s="55"/>
      <c r="KH157" s="55"/>
      <c r="KI157" s="55"/>
      <c r="KJ157" s="55"/>
      <c r="KK157" s="55"/>
      <c r="KL157" s="55"/>
      <c r="KM157" s="55"/>
      <c r="KN157" s="55"/>
      <c r="KO157" s="55"/>
      <c r="KP157" s="55"/>
      <c r="KQ157" s="55"/>
      <c r="KR157" s="55"/>
      <c r="KS157" s="55"/>
      <c r="KT157" s="55"/>
      <c r="KU157" s="55"/>
      <c r="KV157" s="55"/>
      <c r="KW157" s="55"/>
      <c r="KX157" s="55"/>
      <c r="KY157" s="55"/>
      <c r="KZ157" s="55"/>
      <c r="LA157" s="55"/>
      <c r="LB157" s="55"/>
      <c r="LC157" s="55"/>
      <c r="LD157" s="55"/>
      <c r="LE157" s="55"/>
      <c r="LF157" s="55"/>
      <c r="LG157" s="55"/>
      <c r="LH157" s="55"/>
      <c r="LI157" s="55"/>
      <c r="LJ157" s="55"/>
      <c r="LK157" s="55"/>
      <c r="LL157" s="55"/>
    </row>
    <row r="158" spans="1:324" s="100" customFormat="1" ht="13.5" customHeight="1">
      <c r="A158" s="88"/>
      <c r="B158" s="931"/>
      <c r="C158" s="908"/>
      <c r="D158" s="909"/>
      <c r="E158" s="909"/>
      <c r="F158" s="16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c r="EO158" s="55"/>
      <c r="EP158" s="55"/>
      <c r="EQ158" s="55"/>
      <c r="ER158" s="55"/>
      <c r="ES158" s="55"/>
      <c r="ET158" s="55"/>
      <c r="EU158" s="55"/>
      <c r="EV158" s="55"/>
      <c r="EW158" s="55"/>
      <c r="EX158" s="55"/>
      <c r="EY158" s="55"/>
      <c r="EZ158" s="55"/>
      <c r="FA158" s="55"/>
      <c r="FB158" s="55"/>
      <c r="FC158" s="55"/>
      <c r="FD158" s="55"/>
      <c r="FE158" s="55"/>
      <c r="FF158" s="55"/>
      <c r="FG158" s="55"/>
      <c r="FH158" s="55"/>
      <c r="FI158" s="55"/>
      <c r="FJ158" s="55"/>
      <c r="FK158" s="55"/>
      <c r="FL158" s="55"/>
      <c r="FM158" s="55"/>
      <c r="FN158" s="55"/>
      <c r="FO158" s="55"/>
      <c r="FP158" s="55"/>
      <c r="FQ158" s="55"/>
      <c r="FR158" s="55"/>
      <c r="FS158" s="55"/>
      <c r="FT158" s="55"/>
      <c r="FU158" s="55"/>
      <c r="FV158" s="55"/>
      <c r="FW158" s="55"/>
      <c r="FX158" s="55"/>
      <c r="FY158" s="55"/>
      <c r="FZ158" s="55"/>
      <c r="GA158" s="55"/>
      <c r="GB158" s="55"/>
      <c r="GC158" s="55"/>
      <c r="GD158" s="55"/>
      <c r="GE158" s="55"/>
      <c r="GF158" s="55"/>
      <c r="GG158" s="55"/>
      <c r="GH158" s="55"/>
      <c r="GI158" s="55"/>
      <c r="GJ158" s="55"/>
      <c r="GK158" s="55"/>
      <c r="GL158" s="55"/>
      <c r="GM158" s="55"/>
      <c r="GN158" s="55"/>
      <c r="GO158" s="55"/>
      <c r="GP158" s="55"/>
      <c r="GQ158" s="55"/>
      <c r="GR158" s="55"/>
      <c r="GS158" s="55"/>
      <c r="GT158" s="55"/>
      <c r="GU158" s="55"/>
      <c r="GV158" s="55"/>
      <c r="GW158" s="55"/>
      <c r="GX158" s="55"/>
      <c r="GY158" s="55"/>
      <c r="GZ158" s="55"/>
      <c r="HA158" s="55"/>
      <c r="HB158" s="55"/>
      <c r="HC158" s="55"/>
      <c r="HD158" s="55"/>
      <c r="HE158" s="55"/>
      <c r="HF158" s="55"/>
      <c r="HG158" s="55"/>
      <c r="HH158" s="55"/>
      <c r="HI158" s="55"/>
      <c r="HJ158" s="55"/>
      <c r="HK158" s="55"/>
      <c r="HL158" s="55"/>
      <c r="HM158" s="55"/>
      <c r="HN158" s="55"/>
      <c r="HO158" s="55"/>
      <c r="HP158" s="55"/>
      <c r="HQ158" s="55"/>
      <c r="HR158" s="55"/>
      <c r="HS158" s="55"/>
      <c r="HT158" s="55"/>
      <c r="HU158" s="55"/>
      <c r="HV158" s="55"/>
      <c r="HW158" s="55"/>
      <c r="HX158" s="55"/>
      <c r="HY158" s="55"/>
      <c r="HZ158" s="55"/>
      <c r="IA158" s="55"/>
      <c r="IB158" s="55"/>
      <c r="IC158" s="55"/>
      <c r="ID158" s="55"/>
      <c r="IE158" s="55"/>
      <c r="IF158" s="55"/>
      <c r="IG158" s="55"/>
      <c r="IH158" s="55"/>
      <c r="II158" s="55"/>
      <c r="IJ158" s="55"/>
      <c r="IK158" s="55"/>
      <c r="IL158" s="55"/>
      <c r="IM158" s="55"/>
      <c r="IN158" s="55"/>
      <c r="IO158" s="55"/>
      <c r="IP158" s="55"/>
      <c r="IQ158" s="55"/>
      <c r="IR158" s="55"/>
      <c r="IS158" s="55"/>
      <c r="IT158" s="55"/>
      <c r="IU158" s="55"/>
      <c r="IV158" s="55"/>
      <c r="IW158" s="55"/>
      <c r="IX158" s="55"/>
      <c r="IY158" s="55"/>
      <c r="IZ158" s="55"/>
      <c r="JA158" s="55"/>
      <c r="JB158" s="55"/>
      <c r="JC158" s="55"/>
      <c r="JD158" s="55"/>
      <c r="JE158" s="55"/>
      <c r="JF158" s="55"/>
      <c r="JG158" s="55"/>
      <c r="JH158" s="55"/>
      <c r="JI158" s="55"/>
      <c r="JJ158" s="55"/>
      <c r="JK158" s="55"/>
      <c r="JL158" s="55"/>
      <c r="JM158" s="55"/>
      <c r="JN158" s="55"/>
      <c r="JO158" s="55"/>
      <c r="JP158" s="55"/>
      <c r="JQ158" s="55"/>
      <c r="JR158" s="55"/>
      <c r="JS158" s="55"/>
      <c r="JT158" s="55"/>
      <c r="JU158" s="55"/>
      <c r="JV158" s="55"/>
      <c r="JW158" s="55"/>
      <c r="JX158" s="55"/>
      <c r="JY158" s="55"/>
      <c r="JZ158" s="55"/>
      <c r="KA158" s="55"/>
      <c r="KB158" s="55"/>
      <c r="KC158" s="55"/>
      <c r="KD158" s="55"/>
      <c r="KE158" s="55"/>
      <c r="KF158" s="55"/>
      <c r="KG158" s="55"/>
      <c r="KH158" s="55"/>
      <c r="KI158" s="55"/>
      <c r="KJ158" s="55"/>
      <c r="KK158" s="55"/>
      <c r="KL158" s="55"/>
      <c r="KM158" s="55"/>
      <c r="KN158" s="55"/>
      <c r="KO158" s="55"/>
      <c r="KP158" s="55"/>
      <c r="KQ158" s="55"/>
      <c r="KR158" s="55"/>
      <c r="KS158" s="55"/>
      <c r="KT158" s="55"/>
      <c r="KU158" s="55"/>
      <c r="KV158" s="55"/>
      <c r="KW158" s="55"/>
      <c r="KX158" s="55"/>
      <c r="KY158" s="55"/>
      <c r="KZ158" s="55"/>
      <c r="LA158" s="55"/>
      <c r="LB158" s="55"/>
      <c r="LC158" s="55"/>
      <c r="LD158" s="55"/>
      <c r="LE158" s="55"/>
      <c r="LF158" s="55"/>
      <c r="LG158" s="55"/>
      <c r="LH158" s="55"/>
      <c r="LI158" s="55"/>
      <c r="LJ158" s="55"/>
      <c r="LK158" s="55"/>
      <c r="LL158" s="55"/>
    </row>
    <row r="159" spans="1:324" s="100" customFormat="1" ht="13.5" customHeight="1">
      <c r="A159" s="88"/>
      <c r="B159" s="931"/>
      <c r="C159" s="908"/>
      <c r="D159" s="909"/>
      <c r="E159" s="909"/>
      <c r="F159" s="16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55"/>
      <c r="IR159" s="55"/>
      <c r="IS159" s="55"/>
      <c r="IT159" s="55"/>
      <c r="IU159" s="55"/>
      <c r="IV159" s="55"/>
      <c r="IW159" s="55"/>
      <c r="IX159" s="55"/>
      <c r="IY159" s="55"/>
      <c r="IZ159" s="55"/>
      <c r="JA159" s="55"/>
      <c r="JB159" s="55"/>
      <c r="JC159" s="55"/>
      <c r="JD159" s="55"/>
      <c r="JE159" s="55"/>
      <c r="JF159" s="55"/>
      <c r="JG159" s="55"/>
      <c r="JH159" s="55"/>
      <c r="JI159" s="55"/>
      <c r="JJ159" s="55"/>
      <c r="JK159" s="55"/>
      <c r="JL159" s="55"/>
      <c r="JM159" s="55"/>
      <c r="JN159" s="55"/>
      <c r="JO159" s="55"/>
      <c r="JP159" s="55"/>
      <c r="JQ159" s="55"/>
      <c r="JR159" s="55"/>
      <c r="JS159" s="55"/>
      <c r="JT159" s="55"/>
      <c r="JU159" s="55"/>
      <c r="JV159" s="55"/>
      <c r="JW159" s="55"/>
      <c r="JX159" s="55"/>
      <c r="JY159" s="55"/>
      <c r="JZ159" s="55"/>
      <c r="KA159" s="55"/>
      <c r="KB159" s="55"/>
      <c r="KC159" s="55"/>
      <c r="KD159" s="55"/>
      <c r="KE159" s="55"/>
      <c r="KF159" s="55"/>
      <c r="KG159" s="55"/>
      <c r="KH159" s="55"/>
      <c r="KI159" s="55"/>
      <c r="KJ159" s="55"/>
      <c r="KK159" s="55"/>
      <c r="KL159" s="55"/>
      <c r="KM159" s="55"/>
      <c r="KN159" s="55"/>
      <c r="KO159" s="55"/>
      <c r="KP159" s="55"/>
      <c r="KQ159" s="55"/>
      <c r="KR159" s="55"/>
      <c r="KS159" s="55"/>
      <c r="KT159" s="55"/>
      <c r="KU159" s="55"/>
      <c r="KV159" s="55"/>
      <c r="KW159" s="55"/>
      <c r="KX159" s="55"/>
      <c r="KY159" s="55"/>
      <c r="KZ159" s="55"/>
      <c r="LA159" s="55"/>
      <c r="LB159" s="55"/>
      <c r="LC159" s="55"/>
      <c r="LD159" s="55"/>
      <c r="LE159" s="55"/>
      <c r="LF159" s="55"/>
      <c r="LG159" s="55"/>
      <c r="LH159" s="55"/>
      <c r="LI159" s="55"/>
      <c r="LJ159" s="55"/>
      <c r="LK159" s="55"/>
      <c r="LL159" s="55"/>
    </row>
    <row r="160" spans="1:324" s="100" customFormat="1" ht="13.5" customHeight="1">
      <c r="A160" s="88"/>
      <c r="B160" s="931"/>
      <c r="C160" s="908"/>
      <c r="D160" s="909"/>
      <c r="E160" s="909"/>
      <c r="F160" s="16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55"/>
      <c r="IR160" s="55"/>
      <c r="IS160" s="55"/>
      <c r="IT160" s="55"/>
      <c r="IU160" s="55"/>
      <c r="IV160" s="55"/>
      <c r="IW160" s="55"/>
      <c r="IX160" s="55"/>
      <c r="IY160" s="55"/>
      <c r="IZ160" s="55"/>
      <c r="JA160" s="55"/>
      <c r="JB160" s="55"/>
      <c r="JC160" s="55"/>
      <c r="JD160" s="55"/>
      <c r="JE160" s="55"/>
      <c r="JF160" s="55"/>
      <c r="JG160" s="55"/>
      <c r="JH160" s="55"/>
      <c r="JI160" s="55"/>
      <c r="JJ160" s="55"/>
      <c r="JK160" s="55"/>
      <c r="JL160" s="55"/>
      <c r="JM160" s="55"/>
      <c r="JN160" s="55"/>
      <c r="JO160" s="55"/>
      <c r="JP160" s="55"/>
      <c r="JQ160" s="55"/>
      <c r="JR160" s="55"/>
      <c r="JS160" s="55"/>
      <c r="JT160" s="55"/>
      <c r="JU160" s="55"/>
      <c r="JV160" s="55"/>
      <c r="JW160" s="55"/>
      <c r="JX160" s="55"/>
      <c r="JY160" s="55"/>
      <c r="JZ160" s="55"/>
      <c r="KA160" s="55"/>
      <c r="KB160" s="55"/>
      <c r="KC160" s="55"/>
      <c r="KD160" s="55"/>
      <c r="KE160" s="55"/>
      <c r="KF160" s="55"/>
      <c r="KG160" s="55"/>
      <c r="KH160" s="55"/>
      <c r="KI160" s="55"/>
      <c r="KJ160" s="55"/>
      <c r="KK160" s="55"/>
      <c r="KL160" s="55"/>
      <c r="KM160" s="55"/>
      <c r="KN160" s="55"/>
      <c r="KO160" s="55"/>
      <c r="KP160" s="55"/>
      <c r="KQ160" s="55"/>
      <c r="KR160" s="55"/>
      <c r="KS160" s="55"/>
      <c r="KT160" s="55"/>
      <c r="KU160" s="55"/>
      <c r="KV160" s="55"/>
      <c r="KW160" s="55"/>
      <c r="KX160" s="55"/>
      <c r="KY160" s="55"/>
      <c r="KZ160" s="55"/>
      <c r="LA160" s="55"/>
      <c r="LB160" s="55"/>
      <c r="LC160" s="55"/>
      <c r="LD160" s="55"/>
      <c r="LE160" s="55"/>
      <c r="LF160" s="55"/>
      <c r="LG160" s="55"/>
      <c r="LH160" s="55"/>
      <c r="LI160" s="55"/>
      <c r="LJ160" s="55"/>
      <c r="LK160" s="55"/>
      <c r="LL160" s="55"/>
    </row>
    <row r="161" spans="1:324" s="100" customFormat="1" ht="13.5" customHeight="1">
      <c r="A161" s="88"/>
      <c r="B161" s="931"/>
      <c r="C161" s="908"/>
      <c r="D161" s="909"/>
      <c r="E161" s="909"/>
      <c r="F161" s="16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c r="ER161" s="55"/>
      <c r="ES161" s="55"/>
      <c r="ET161" s="55"/>
      <c r="EU161" s="55"/>
      <c r="EV161" s="55"/>
      <c r="EW161" s="55"/>
      <c r="EX161" s="55"/>
      <c r="EY161" s="55"/>
      <c r="EZ161" s="55"/>
      <c r="FA161" s="55"/>
      <c r="FB161" s="55"/>
      <c r="FC161" s="55"/>
      <c r="FD161" s="55"/>
      <c r="FE161" s="55"/>
      <c r="FF161" s="55"/>
      <c r="FG161" s="55"/>
      <c r="FH161" s="55"/>
      <c r="FI161" s="55"/>
      <c r="FJ161" s="55"/>
      <c r="FK161" s="55"/>
      <c r="FL161" s="55"/>
      <c r="FM161" s="55"/>
      <c r="FN161" s="55"/>
      <c r="FO161" s="55"/>
      <c r="FP161" s="55"/>
      <c r="FQ161" s="55"/>
      <c r="FR161" s="55"/>
      <c r="FS161" s="55"/>
      <c r="FT161" s="55"/>
      <c r="FU161" s="55"/>
      <c r="FV161" s="55"/>
      <c r="FW161" s="55"/>
      <c r="FX161" s="55"/>
      <c r="FY161" s="55"/>
      <c r="FZ161" s="55"/>
      <c r="GA161" s="55"/>
      <c r="GB161" s="55"/>
      <c r="GC161" s="55"/>
      <c r="GD161" s="55"/>
      <c r="GE161" s="55"/>
      <c r="GF161" s="55"/>
      <c r="GG161" s="55"/>
      <c r="GH161" s="55"/>
      <c r="GI161" s="55"/>
      <c r="GJ161" s="55"/>
      <c r="GK161" s="55"/>
      <c r="GL161" s="55"/>
      <c r="GM161" s="55"/>
      <c r="GN161" s="55"/>
      <c r="GO161" s="55"/>
      <c r="GP161" s="55"/>
      <c r="GQ161" s="55"/>
      <c r="GR161" s="55"/>
      <c r="GS161" s="55"/>
      <c r="GT161" s="55"/>
      <c r="GU161" s="55"/>
      <c r="GV161" s="55"/>
      <c r="GW161" s="55"/>
      <c r="GX161" s="55"/>
      <c r="GY161" s="55"/>
      <c r="GZ161" s="55"/>
      <c r="HA161" s="55"/>
      <c r="HB161" s="55"/>
      <c r="HC161" s="55"/>
      <c r="HD161" s="55"/>
      <c r="HE161" s="55"/>
      <c r="HF161" s="55"/>
      <c r="HG161" s="55"/>
      <c r="HH161" s="55"/>
      <c r="HI161" s="55"/>
      <c r="HJ161" s="55"/>
      <c r="HK161" s="55"/>
      <c r="HL161" s="55"/>
      <c r="HM161" s="55"/>
      <c r="HN161" s="55"/>
      <c r="HO161" s="55"/>
      <c r="HP161" s="55"/>
      <c r="HQ161" s="55"/>
      <c r="HR161" s="55"/>
      <c r="HS161" s="55"/>
      <c r="HT161" s="55"/>
      <c r="HU161" s="55"/>
      <c r="HV161" s="55"/>
      <c r="HW161" s="55"/>
      <c r="HX161" s="55"/>
      <c r="HY161" s="55"/>
      <c r="HZ161" s="55"/>
      <c r="IA161" s="55"/>
      <c r="IB161" s="55"/>
      <c r="IC161" s="55"/>
      <c r="ID161" s="55"/>
      <c r="IE161" s="55"/>
      <c r="IF161" s="55"/>
      <c r="IG161" s="55"/>
      <c r="IH161" s="55"/>
      <c r="II161" s="55"/>
      <c r="IJ161" s="55"/>
      <c r="IK161" s="55"/>
      <c r="IL161" s="55"/>
      <c r="IM161" s="55"/>
      <c r="IN161" s="55"/>
      <c r="IO161" s="55"/>
      <c r="IP161" s="55"/>
      <c r="IQ161" s="55"/>
      <c r="IR161" s="55"/>
      <c r="IS161" s="55"/>
      <c r="IT161" s="55"/>
      <c r="IU161" s="55"/>
      <c r="IV161" s="55"/>
      <c r="IW161" s="55"/>
      <c r="IX161" s="55"/>
      <c r="IY161" s="55"/>
      <c r="IZ161" s="55"/>
      <c r="JA161" s="55"/>
      <c r="JB161" s="55"/>
      <c r="JC161" s="55"/>
      <c r="JD161" s="55"/>
      <c r="JE161" s="55"/>
      <c r="JF161" s="55"/>
      <c r="JG161" s="55"/>
      <c r="JH161" s="55"/>
      <c r="JI161" s="55"/>
      <c r="JJ161" s="55"/>
      <c r="JK161" s="55"/>
      <c r="JL161" s="55"/>
      <c r="JM161" s="55"/>
      <c r="JN161" s="55"/>
      <c r="JO161" s="55"/>
      <c r="JP161" s="55"/>
      <c r="JQ161" s="55"/>
      <c r="JR161" s="55"/>
      <c r="JS161" s="55"/>
      <c r="JT161" s="55"/>
      <c r="JU161" s="55"/>
      <c r="JV161" s="55"/>
      <c r="JW161" s="55"/>
      <c r="JX161" s="55"/>
      <c r="JY161" s="55"/>
      <c r="JZ161" s="55"/>
      <c r="KA161" s="55"/>
      <c r="KB161" s="55"/>
      <c r="KC161" s="55"/>
      <c r="KD161" s="55"/>
      <c r="KE161" s="55"/>
      <c r="KF161" s="55"/>
      <c r="KG161" s="55"/>
      <c r="KH161" s="55"/>
      <c r="KI161" s="55"/>
      <c r="KJ161" s="55"/>
      <c r="KK161" s="55"/>
      <c r="KL161" s="55"/>
      <c r="KM161" s="55"/>
      <c r="KN161" s="55"/>
      <c r="KO161" s="55"/>
      <c r="KP161" s="55"/>
      <c r="KQ161" s="55"/>
      <c r="KR161" s="55"/>
      <c r="KS161" s="55"/>
      <c r="KT161" s="55"/>
      <c r="KU161" s="55"/>
      <c r="KV161" s="55"/>
      <c r="KW161" s="55"/>
      <c r="KX161" s="55"/>
      <c r="KY161" s="55"/>
      <c r="KZ161" s="55"/>
      <c r="LA161" s="55"/>
      <c r="LB161" s="55"/>
      <c r="LC161" s="55"/>
      <c r="LD161" s="55"/>
      <c r="LE161" s="55"/>
      <c r="LF161" s="55"/>
      <c r="LG161" s="55"/>
      <c r="LH161" s="55"/>
      <c r="LI161" s="55"/>
      <c r="LJ161" s="55"/>
      <c r="LK161" s="55"/>
      <c r="LL161" s="55"/>
    </row>
    <row r="162" spans="1:324" s="100" customFormat="1" ht="13.5" customHeight="1">
      <c r="A162" s="88"/>
      <c r="B162" s="931"/>
      <c r="C162" s="908"/>
      <c r="D162" s="909"/>
      <c r="E162" s="909"/>
      <c r="F162" s="16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c r="ER162" s="55"/>
      <c r="ES162" s="55"/>
      <c r="ET162" s="55"/>
      <c r="EU162" s="55"/>
      <c r="EV162" s="55"/>
      <c r="EW162" s="55"/>
      <c r="EX162" s="55"/>
      <c r="EY162" s="55"/>
      <c r="EZ162" s="55"/>
      <c r="FA162" s="55"/>
      <c r="FB162" s="55"/>
      <c r="FC162" s="55"/>
      <c r="FD162" s="55"/>
      <c r="FE162" s="55"/>
      <c r="FF162" s="55"/>
      <c r="FG162" s="55"/>
      <c r="FH162" s="55"/>
      <c r="FI162" s="55"/>
      <c r="FJ162" s="55"/>
      <c r="FK162" s="55"/>
      <c r="FL162" s="55"/>
      <c r="FM162" s="55"/>
      <c r="FN162" s="55"/>
      <c r="FO162" s="55"/>
      <c r="FP162" s="55"/>
      <c r="FQ162" s="55"/>
      <c r="FR162" s="55"/>
      <c r="FS162" s="55"/>
      <c r="FT162" s="55"/>
      <c r="FU162" s="55"/>
      <c r="FV162" s="55"/>
      <c r="FW162" s="55"/>
      <c r="FX162" s="55"/>
      <c r="FY162" s="55"/>
      <c r="FZ162" s="55"/>
      <c r="GA162" s="55"/>
      <c r="GB162" s="55"/>
      <c r="GC162" s="55"/>
      <c r="GD162" s="55"/>
      <c r="GE162" s="55"/>
      <c r="GF162" s="55"/>
      <c r="GG162" s="55"/>
      <c r="GH162" s="55"/>
      <c r="GI162" s="55"/>
      <c r="GJ162" s="55"/>
      <c r="GK162" s="55"/>
      <c r="GL162" s="55"/>
      <c r="GM162" s="55"/>
      <c r="GN162" s="55"/>
      <c r="GO162" s="55"/>
      <c r="GP162" s="55"/>
      <c r="GQ162" s="55"/>
      <c r="GR162" s="55"/>
      <c r="GS162" s="55"/>
      <c r="GT162" s="55"/>
      <c r="GU162" s="55"/>
      <c r="GV162" s="55"/>
      <c r="GW162" s="55"/>
      <c r="GX162" s="55"/>
      <c r="GY162" s="55"/>
      <c r="GZ162" s="55"/>
      <c r="HA162" s="55"/>
      <c r="HB162" s="55"/>
      <c r="HC162" s="55"/>
      <c r="HD162" s="55"/>
      <c r="HE162" s="55"/>
      <c r="HF162" s="55"/>
      <c r="HG162" s="55"/>
      <c r="HH162" s="55"/>
      <c r="HI162" s="55"/>
      <c r="HJ162" s="55"/>
      <c r="HK162" s="55"/>
      <c r="HL162" s="55"/>
      <c r="HM162" s="55"/>
      <c r="HN162" s="55"/>
      <c r="HO162" s="55"/>
      <c r="HP162" s="55"/>
      <c r="HQ162" s="55"/>
      <c r="HR162" s="55"/>
      <c r="HS162" s="55"/>
      <c r="HT162" s="55"/>
      <c r="HU162" s="55"/>
      <c r="HV162" s="55"/>
      <c r="HW162" s="55"/>
      <c r="HX162" s="55"/>
      <c r="HY162" s="55"/>
      <c r="HZ162" s="55"/>
      <c r="IA162" s="55"/>
      <c r="IB162" s="55"/>
      <c r="IC162" s="55"/>
      <c r="ID162" s="55"/>
      <c r="IE162" s="55"/>
      <c r="IF162" s="55"/>
      <c r="IG162" s="55"/>
      <c r="IH162" s="55"/>
      <c r="II162" s="55"/>
      <c r="IJ162" s="55"/>
      <c r="IK162" s="55"/>
      <c r="IL162" s="55"/>
      <c r="IM162" s="55"/>
      <c r="IN162" s="55"/>
      <c r="IO162" s="55"/>
      <c r="IP162" s="55"/>
      <c r="IQ162" s="55"/>
      <c r="IR162" s="55"/>
      <c r="IS162" s="55"/>
      <c r="IT162" s="55"/>
      <c r="IU162" s="55"/>
      <c r="IV162" s="55"/>
      <c r="IW162" s="55"/>
      <c r="IX162" s="55"/>
      <c r="IY162" s="55"/>
      <c r="IZ162" s="55"/>
      <c r="JA162" s="55"/>
      <c r="JB162" s="55"/>
      <c r="JC162" s="55"/>
      <c r="JD162" s="55"/>
      <c r="JE162" s="55"/>
      <c r="JF162" s="55"/>
      <c r="JG162" s="55"/>
      <c r="JH162" s="55"/>
      <c r="JI162" s="55"/>
      <c r="JJ162" s="55"/>
      <c r="JK162" s="55"/>
      <c r="JL162" s="55"/>
      <c r="JM162" s="55"/>
      <c r="JN162" s="55"/>
      <c r="JO162" s="55"/>
      <c r="JP162" s="55"/>
      <c r="JQ162" s="55"/>
      <c r="JR162" s="55"/>
      <c r="JS162" s="55"/>
      <c r="JT162" s="55"/>
      <c r="JU162" s="55"/>
      <c r="JV162" s="55"/>
      <c r="JW162" s="55"/>
      <c r="JX162" s="55"/>
      <c r="JY162" s="55"/>
      <c r="JZ162" s="55"/>
      <c r="KA162" s="55"/>
      <c r="KB162" s="55"/>
      <c r="KC162" s="55"/>
      <c r="KD162" s="55"/>
      <c r="KE162" s="55"/>
      <c r="KF162" s="55"/>
      <c r="KG162" s="55"/>
      <c r="KH162" s="55"/>
      <c r="KI162" s="55"/>
      <c r="KJ162" s="55"/>
      <c r="KK162" s="55"/>
      <c r="KL162" s="55"/>
      <c r="KM162" s="55"/>
      <c r="KN162" s="55"/>
      <c r="KO162" s="55"/>
      <c r="KP162" s="55"/>
      <c r="KQ162" s="55"/>
      <c r="KR162" s="55"/>
      <c r="KS162" s="55"/>
      <c r="KT162" s="55"/>
      <c r="KU162" s="55"/>
      <c r="KV162" s="55"/>
      <c r="KW162" s="55"/>
      <c r="KX162" s="55"/>
      <c r="KY162" s="55"/>
      <c r="KZ162" s="55"/>
      <c r="LA162" s="55"/>
      <c r="LB162" s="55"/>
      <c r="LC162" s="55"/>
      <c r="LD162" s="55"/>
      <c r="LE162" s="55"/>
      <c r="LF162" s="55"/>
      <c r="LG162" s="55"/>
      <c r="LH162" s="55"/>
      <c r="LI162" s="55"/>
      <c r="LJ162" s="55"/>
      <c r="LK162" s="55"/>
      <c r="LL162" s="55"/>
    </row>
    <row r="163" spans="1:324" s="100" customFormat="1" ht="13.5" customHeight="1">
      <c r="A163" s="88"/>
      <c r="B163" s="931"/>
      <c r="C163" s="908"/>
      <c r="D163" s="909"/>
      <c r="E163" s="909"/>
      <c r="F163" s="16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c r="ER163" s="55"/>
      <c r="ES163" s="55"/>
      <c r="ET163" s="55"/>
      <c r="EU163" s="55"/>
      <c r="EV163" s="55"/>
      <c r="EW163" s="55"/>
      <c r="EX163" s="55"/>
      <c r="EY163" s="55"/>
      <c r="EZ163" s="55"/>
      <c r="FA163" s="55"/>
      <c r="FB163" s="55"/>
      <c r="FC163" s="55"/>
      <c r="FD163" s="55"/>
      <c r="FE163" s="55"/>
      <c r="FF163" s="55"/>
      <c r="FG163" s="55"/>
      <c r="FH163" s="55"/>
      <c r="FI163" s="55"/>
      <c r="FJ163" s="55"/>
      <c r="FK163" s="55"/>
      <c r="FL163" s="55"/>
      <c r="FM163" s="55"/>
      <c r="FN163" s="55"/>
      <c r="FO163" s="55"/>
      <c r="FP163" s="55"/>
      <c r="FQ163" s="55"/>
      <c r="FR163" s="55"/>
      <c r="FS163" s="55"/>
      <c r="FT163" s="55"/>
      <c r="FU163" s="55"/>
      <c r="FV163" s="55"/>
      <c r="FW163" s="55"/>
      <c r="FX163" s="55"/>
      <c r="FY163" s="55"/>
      <c r="FZ163" s="55"/>
      <c r="GA163" s="55"/>
      <c r="GB163" s="55"/>
      <c r="GC163" s="55"/>
      <c r="GD163" s="55"/>
      <c r="GE163" s="55"/>
      <c r="GF163" s="55"/>
      <c r="GG163" s="55"/>
      <c r="GH163" s="55"/>
      <c r="GI163" s="55"/>
      <c r="GJ163" s="55"/>
      <c r="GK163" s="55"/>
      <c r="GL163" s="55"/>
      <c r="GM163" s="55"/>
      <c r="GN163" s="55"/>
      <c r="GO163" s="55"/>
      <c r="GP163" s="55"/>
      <c r="GQ163" s="55"/>
      <c r="GR163" s="55"/>
      <c r="GS163" s="55"/>
      <c r="GT163" s="55"/>
      <c r="GU163" s="55"/>
      <c r="GV163" s="55"/>
      <c r="GW163" s="55"/>
      <c r="GX163" s="55"/>
      <c r="GY163" s="55"/>
      <c r="GZ163" s="55"/>
      <c r="HA163" s="55"/>
      <c r="HB163" s="55"/>
      <c r="HC163" s="55"/>
      <c r="HD163" s="55"/>
      <c r="HE163" s="55"/>
      <c r="HF163" s="55"/>
      <c r="HG163" s="55"/>
      <c r="HH163" s="55"/>
      <c r="HI163" s="55"/>
      <c r="HJ163" s="55"/>
      <c r="HK163" s="55"/>
      <c r="HL163" s="55"/>
      <c r="HM163" s="55"/>
      <c r="HN163" s="55"/>
      <c r="HO163" s="55"/>
      <c r="HP163" s="55"/>
      <c r="HQ163" s="55"/>
      <c r="HR163" s="55"/>
      <c r="HS163" s="55"/>
      <c r="HT163" s="55"/>
      <c r="HU163" s="55"/>
      <c r="HV163" s="55"/>
      <c r="HW163" s="55"/>
      <c r="HX163" s="55"/>
      <c r="HY163" s="55"/>
      <c r="HZ163" s="55"/>
      <c r="IA163" s="55"/>
      <c r="IB163" s="55"/>
      <c r="IC163" s="55"/>
      <c r="ID163" s="55"/>
      <c r="IE163" s="55"/>
      <c r="IF163" s="55"/>
      <c r="IG163" s="55"/>
      <c r="IH163" s="55"/>
      <c r="II163" s="55"/>
      <c r="IJ163" s="55"/>
      <c r="IK163" s="55"/>
      <c r="IL163" s="55"/>
      <c r="IM163" s="55"/>
      <c r="IN163" s="55"/>
      <c r="IO163" s="55"/>
      <c r="IP163" s="55"/>
      <c r="IQ163" s="55"/>
      <c r="IR163" s="55"/>
      <c r="IS163" s="55"/>
      <c r="IT163" s="55"/>
      <c r="IU163" s="55"/>
      <c r="IV163" s="55"/>
      <c r="IW163" s="55"/>
      <c r="IX163" s="55"/>
      <c r="IY163" s="55"/>
      <c r="IZ163" s="55"/>
      <c r="JA163" s="55"/>
      <c r="JB163" s="55"/>
      <c r="JC163" s="55"/>
      <c r="JD163" s="55"/>
      <c r="JE163" s="55"/>
      <c r="JF163" s="55"/>
      <c r="JG163" s="55"/>
      <c r="JH163" s="55"/>
      <c r="JI163" s="55"/>
      <c r="JJ163" s="55"/>
      <c r="JK163" s="55"/>
      <c r="JL163" s="55"/>
      <c r="JM163" s="55"/>
      <c r="JN163" s="55"/>
      <c r="JO163" s="55"/>
      <c r="JP163" s="55"/>
      <c r="JQ163" s="55"/>
      <c r="JR163" s="55"/>
      <c r="JS163" s="55"/>
      <c r="JT163" s="55"/>
      <c r="JU163" s="55"/>
      <c r="JV163" s="55"/>
      <c r="JW163" s="55"/>
      <c r="JX163" s="55"/>
      <c r="JY163" s="55"/>
      <c r="JZ163" s="55"/>
      <c r="KA163" s="55"/>
      <c r="KB163" s="55"/>
      <c r="KC163" s="55"/>
      <c r="KD163" s="55"/>
      <c r="KE163" s="55"/>
      <c r="KF163" s="55"/>
      <c r="KG163" s="55"/>
      <c r="KH163" s="55"/>
      <c r="KI163" s="55"/>
      <c r="KJ163" s="55"/>
      <c r="KK163" s="55"/>
      <c r="KL163" s="55"/>
      <c r="KM163" s="55"/>
      <c r="KN163" s="55"/>
      <c r="KO163" s="55"/>
      <c r="KP163" s="55"/>
      <c r="KQ163" s="55"/>
      <c r="KR163" s="55"/>
      <c r="KS163" s="55"/>
      <c r="KT163" s="55"/>
      <c r="KU163" s="55"/>
      <c r="KV163" s="55"/>
      <c r="KW163" s="55"/>
      <c r="KX163" s="55"/>
      <c r="KY163" s="55"/>
      <c r="KZ163" s="55"/>
      <c r="LA163" s="55"/>
      <c r="LB163" s="55"/>
      <c r="LC163" s="55"/>
      <c r="LD163" s="55"/>
      <c r="LE163" s="55"/>
      <c r="LF163" s="55"/>
      <c r="LG163" s="55"/>
      <c r="LH163" s="55"/>
      <c r="LI163" s="55"/>
      <c r="LJ163" s="55"/>
      <c r="LK163" s="55"/>
      <c r="LL163" s="55"/>
    </row>
    <row r="164" spans="1:324" s="100" customFormat="1" ht="13.5" customHeight="1">
      <c r="A164" s="88"/>
      <c r="B164" s="931"/>
      <c r="C164" s="908"/>
      <c r="D164" s="909"/>
      <c r="E164" s="909"/>
      <c r="F164" s="16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c r="ER164" s="55"/>
      <c r="ES164" s="55"/>
      <c r="ET164" s="55"/>
      <c r="EU164" s="55"/>
      <c r="EV164" s="55"/>
      <c r="EW164" s="55"/>
      <c r="EX164" s="55"/>
      <c r="EY164" s="55"/>
      <c r="EZ164" s="55"/>
      <c r="FA164" s="55"/>
      <c r="FB164" s="55"/>
      <c r="FC164" s="55"/>
      <c r="FD164" s="55"/>
      <c r="FE164" s="55"/>
      <c r="FF164" s="55"/>
      <c r="FG164" s="55"/>
      <c r="FH164" s="55"/>
      <c r="FI164" s="55"/>
      <c r="FJ164" s="55"/>
      <c r="FK164" s="55"/>
      <c r="FL164" s="55"/>
      <c r="FM164" s="55"/>
      <c r="FN164" s="55"/>
      <c r="FO164" s="55"/>
      <c r="FP164" s="55"/>
      <c r="FQ164" s="55"/>
      <c r="FR164" s="55"/>
      <c r="FS164" s="55"/>
      <c r="FT164" s="55"/>
      <c r="FU164" s="55"/>
      <c r="FV164" s="55"/>
      <c r="FW164" s="55"/>
      <c r="FX164" s="55"/>
      <c r="FY164" s="55"/>
      <c r="FZ164" s="55"/>
      <c r="GA164" s="55"/>
      <c r="GB164" s="55"/>
      <c r="GC164" s="55"/>
      <c r="GD164" s="55"/>
      <c r="GE164" s="55"/>
      <c r="GF164" s="55"/>
      <c r="GG164" s="55"/>
      <c r="GH164" s="55"/>
      <c r="GI164" s="55"/>
      <c r="GJ164" s="55"/>
      <c r="GK164" s="55"/>
      <c r="GL164" s="55"/>
      <c r="GM164" s="55"/>
      <c r="GN164" s="55"/>
      <c r="GO164" s="55"/>
      <c r="GP164" s="55"/>
      <c r="GQ164" s="55"/>
      <c r="GR164" s="55"/>
      <c r="GS164" s="55"/>
      <c r="GT164" s="55"/>
      <c r="GU164" s="55"/>
      <c r="GV164" s="55"/>
      <c r="GW164" s="55"/>
      <c r="GX164" s="55"/>
      <c r="GY164" s="55"/>
      <c r="GZ164" s="55"/>
      <c r="HA164" s="55"/>
      <c r="HB164" s="55"/>
      <c r="HC164" s="55"/>
      <c r="HD164" s="55"/>
      <c r="HE164" s="55"/>
      <c r="HF164" s="55"/>
      <c r="HG164" s="55"/>
      <c r="HH164" s="55"/>
      <c r="HI164" s="55"/>
      <c r="HJ164" s="55"/>
      <c r="HK164" s="55"/>
      <c r="HL164" s="55"/>
      <c r="HM164" s="55"/>
      <c r="HN164" s="55"/>
      <c r="HO164" s="55"/>
      <c r="HP164" s="55"/>
      <c r="HQ164" s="55"/>
      <c r="HR164" s="55"/>
      <c r="HS164" s="55"/>
      <c r="HT164" s="55"/>
      <c r="HU164" s="55"/>
      <c r="HV164" s="55"/>
      <c r="HW164" s="55"/>
      <c r="HX164" s="55"/>
      <c r="HY164" s="55"/>
      <c r="HZ164" s="55"/>
      <c r="IA164" s="55"/>
      <c r="IB164" s="55"/>
      <c r="IC164" s="55"/>
      <c r="ID164" s="55"/>
      <c r="IE164" s="55"/>
      <c r="IF164" s="55"/>
      <c r="IG164" s="55"/>
      <c r="IH164" s="55"/>
      <c r="II164" s="55"/>
      <c r="IJ164" s="55"/>
      <c r="IK164" s="55"/>
      <c r="IL164" s="55"/>
      <c r="IM164" s="55"/>
      <c r="IN164" s="55"/>
      <c r="IO164" s="55"/>
      <c r="IP164" s="55"/>
      <c r="IQ164" s="55"/>
      <c r="IR164" s="55"/>
      <c r="IS164" s="55"/>
      <c r="IT164" s="55"/>
      <c r="IU164" s="55"/>
      <c r="IV164" s="55"/>
      <c r="IW164" s="55"/>
      <c r="IX164" s="55"/>
      <c r="IY164" s="55"/>
      <c r="IZ164" s="55"/>
      <c r="JA164" s="55"/>
      <c r="JB164" s="55"/>
      <c r="JC164" s="55"/>
      <c r="JD164" s="55"/>
      <c r="JE164" s="55"/>
      <c r="JF164" s="55"/>
      <c r="JG164" s="55"/>
      <c r="JH164" s="55"/>
      <c r="JI164" s="55"/>
      <c r="JJ164" s="55"/>
      <c r="JK164" s="55"/>
      <c r="JL164" s="55"/>
      <c r="JM164" s="55"/>
      <c r="JN164" s="55"/>
      <c r="JO164" s="55"/>
      <c r="JP164" s="55"/>
      <c r="JQ164" s="55"/>
      <c r="JR164" s="55"/>
      <c r="JS164" s="55"/>
      <c r="JT164" s="55"/>
      <c r="JU164" s="55"/>
      <c r="JV164" s="55"/>
      <c r="JW164" s="55"/>
      <c r="JX164" s="55"/>
      <c r="JY164" s="55"/>
      <c r="JZ164" s="55"/>
      <c r="KA164" s="55"/>
      <c r="KB164" s="55"/>
      <c r="KC164" s="55"/>
      <c r="KD164" s="55"/>
      <c r="KE164" s="55"/>
      <c r="KF164" s="55"/>
      <c r="KG164" s="55"/>
      <c r="KH164" s="55"/>
      <c r="KI164" s="55"/>
      <c r="KJ164" s="55"/>
      <c r="KK164" s="55"/>
      <c r="KL164" s="55"/>
      <c r="KM164" s="55"/>
      <c r="KN164" s="55"/>
      <c r="KO164" s="55"/>
      <c r="KP164" s="55"/>
      <c r="KQ164" s="55"/>
      <c r="KR164" s="55"/>
      <c r="KS164" s="55"/>
      <c r="KT164" s="55"/>
      <c r="KU164" s="55"/>
      <c r="KV164" s="55"/>
      <c r="KW164" s="55"/>
      <c r="KX164" s="55"/>
      <c r="KY164" s="55"/>
      <c r="KZ164" s="55"/>
      <c r="LA164" s="55"/>
      <c r="LB164" s="55"/>
      <c r="LC164" s="55"/>
      <c r="LD164" s="55"/>
      <c r="LE164" s="55"/>
      <c r="LF164" s="55"/>
      <c r="LG164" s="55"/>
      <c r="LH164" s="55"/>
      <c r="LI164" s="55"/>
      <c r="LJ164" s="55"/>
      <c r="LK164" s="55"/>
      <c r="LL164" s="55"/>
    </row>
    <row r="165" spans="1:324" s="100" customFormat="1" ht="13.5" customHeight="1">
      <c r="A165" s="88"/>
      <c r="B165" s="931"/>
      <c r="C165" s="908"/>
      <c r="D165" s="909"/>
      <c r="E165" s="909"/>
      <c r="F165" s="16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c r="ER165" s="55"/>
      <c r="ES165" s="55"/>
      <c r="ET165" s="55"/>
      <c r="EU165" s="55"/>
      <c r="EV165" s="55"/>
      <c r="EW165" s="55"/>
      <c r="EX165" s="55"/>
      <c r="EY165" s="55"/>
      <c r="EZ165" s="55"/>
      <c r="FA165" s="55"/>
      <c r="FB165" s="55"/>
      <c r="FC165" s="55"/>
      <c r="FD165" s="55"/>
      <c r="FE165" s="55"/>
      <c r="FF165" s="55"/>
      <c r="FG165" s="55"/>
      <c r="FH165" s="55"/>
      <c r="FI165" s="55"/>
      <c r="FJ165" s="55"/>
      <c r="FK165" s="55"/>
      <c r="FL165" s="55"/>
      <c r="FM165" s="55"/>
      <c r="FN165" s="55"/>
      <c r="FO165" s="55"/>
      <c r="FP165" s="55"/>
      <c r="FQ165" s="55"/>
      <c r="FR165" s="55"/>
      <c r="FS165" s="55"/>
      <c r="FT165" s="55"/>
      <c r="FU165" s="55"/>
      <c r="FV165" s="55"/>
      <c r="FW165" s="55"/>
      <c r="FX165" s="55"/>
      <c r="FY165" s="55"/>
      <c r="FZ165" s="55"/>
      <c r="GA165" s="55"/>
      <c r="GB165" s="55"/>
      <c r="GC165" s="55"/>
      <c r="GD165" s="55"/>
      <c r="GE165" s="55"/>
      <c r="GF165" s="55"/>
      <c r="GG165" s="55"/>
      <c r="GH165" s="55"/>
      <c r="GI165" s="55"/>
      <c r="GJ165" s="55"/>
      <c r="GK165" s="55"/>
      <c r="GL165" s="55"/>
      <c r="GM165" s="55"/>
      <c r="GN165" s="55"/>
      <c r="GO165" s="55"/>
      <c r="GP165" s="55"/>
      <c r="GQ165" s="55"/>
      <c r="GR165" s="55"/>
      <c r="GS165" s="55"/>
      <c r="GT165" s="55"/>
      <c r="GU165" s="55"/>
      <c r="GV165" s="55"/>
      <c r="GW165" s="55"/>
      <c r="GX165" s="55"/>
      <c r="GY165" s="55"/>
      <c r="GZ165" s="55"/>
      <c r="HA165" s="55"/>
      <c r="HB165" s="55"/>
      <c r="HC165" s="55"/>
      <c r="HD165" s="55"/>
      <c r="HE165" s="55"/>
      <c r="HF165" s="55"/>
      <c r="HG165" s="55"/>
      <c r="HH165" s="55"/>
      <c r="HI165" s="55"/>
      <c r="HJ165" s="55"/>
      <c r="HK165" s="55"/>
      <c r="HL165" s="55"/>
      <c r="HM165" s="55"/>
      <c r="HN165" s="55"/>
      <c r="HO165" s="55"/>
      <c r="HP165" s="55"/>
      <c r="HQ165" s="55"/>
      <c r="HR165" s="55"/>
      <c r="HS165" s="55"/>
      <c r="HT165" s="55"/>
      <c r="HU165" s="55"/>
      <c r="HV165" s="55"/>
      <c r="HW165" s="55"/>
      <c r="HX165" s="55"/>
      <c r="HY165" s="55"/>
      <c r="HZ165" s="55"/>
      <c r="IA165" s="55"/>
      <c r="IB165" s="55"/>
      <c r="IC165" s="55"/>
      <c r="ID165" s="55"/>
      <c r="IE165" s="55"/>
      <c r="IF165" s="55"/>
      <c r="IG165" s="55"/>
      <c r="IH165" s="55"/>
      <c r="II165" s="55"/>
      <c r="IJ165" s="55"/>
      <c r="IK165" s="55"/>
      <c r="IL165" s="55"/>
      <c r="IM165" s="55"/>
      <c r="IN165" s="55"/>
      <c r="IO165" s="55"/>
      <c r="IP165" s="55"/>
      <c r="IQ165" s="55"/>
      <c r="IR165" s="55"/>
      <c r="IS165" s="55"/>
      <c r="IT165" s="55"/>
      <c r="IU165" s="55"/>
      <c r="IV165" s="55"/>
      <c r="IW165" s="55"/>
      <c r="IX165" s="55"/>
      <c r="IY165" s="55"/>
      <c r="IZ165" s="55"/>
      <c r="JA165" s="55"/>
      <c r="JB165" s="55"/>
      <c r="JC165" s="55"/>
      <c r="JD165" s="55"/>
      <c r="JE165" s="55"/>
      <c r="JF165" s="55"/>
      <c r="JG165" s="55"/>
      <c r="JH165" s="55"/>
      <c r="JI165" s="55"/>
      <c r="JJ165" s="55"/>
      <c r="JK165" s="55"/>
      <c r="JL165" s="55"/>
      <c r="JM165" s="55"/>
      <c r="JN165" s="55"/>
      <c r="JO165" s="55"/>
      <c r="JP165" s="55"/>
      <c r="JQ165" s="55"/>
      <c r="JR165" s="55"/>
      <c r="JS165" s="55"/>
      <c r="JT165" s="55"/>
      <c r="JU165" s="55"/>
      <c r="JV165" s="55"/>
      <c r="JW165" s="55"/>
      <c r="JX165" s="55"/>
      <c r="JY165" s="55"/>
      <c r="JZ165" s="55"/>
      <c r="KA165" s="55"/>
      <c r="KB165" s="55"/>
      <c r="KC165" s="55"/>
      <c r="KD165" s="55"/>
      <c r="KE165" s="55"/>
      <c r="KF165" s="55"/>
      <c r="KG165" s="55"/>
      <c r="KH165" s="55"/>
      <c r="KI165" s="55"/>
      <c r="KJ165" s="55"/>
      <c r="KK165" s="55"/>
      <c r="KL165" s="55"/>
      <c r="KM165" s="55"/>
      <c r="KN165" s="55"/>
      <c r="KO165" s="55"/>
      <c r="KP165" s="55"/>
      <c r="KQ165" s="55"/>
      <c r="KR165" s="55"/>
      <c r="KS165" s="55"/>
      <c r="KT165" s="55"/>
      <c r="KU165" s="55"/>
      <c r="KV165" s="55"/>
      <c r="KW165" s="55"/>
      <c r="KX165" s="55"/>
      <c r="KY165" s="55"/>
      <c r="KZ165" s="55"/>
      <c r="LA165" s="55"/>
      <c r="LB165" s="55"/>
      <c r="LC165" s="55"/>
      <c r="LD165" s="55"/>
      <c r="LE165" s="55"/>
      <c r="LF165" s="55"/>
      <c r="LG165" s="55"/>
      <c r="LH165" s="55"/>
      <c r="LI165" s="55"/>
      <c r="LJ165" s="55"/>
      <c r="LK165" s="55"/>
      <c r="LL165" s="55"/>
    </row>
    <row r="166" spans="1:324" s="100" customFormat="1" ht="13.5" customHeight="1">
      <c r="A166" s="88"/>
      <c r="B166" s="931"/>
      <c r="C166" s="908"/>
      <c r="D166" s="909"/>
      <c r="E166" s="909"/>
      <c r="F166" s="16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c r="ER166" s="55"/>
      <c r="ES166" s="55"/>
      <c r="ET166" s="55"/>
      <c r="EU166" s="55"/>
      <c r="EV166" s="55"/>
      <c r="EW166" s="55"/>
      <c r="EX166" s="55"/>
      <c r="EY166" s="55"/>
      <c r="EZ166" s="55"/>
      <c r="FA166" s="55"/>
      <c r="FB166" s="55"/>
      <c r="FC166" s="55"/>
      <c r="FD166" s="55"/>
      <c r="FE166" s="55"/>
      <c r="FF166" s="55"/>
      <c r="FG166" s="55"/>
      <c r="FH166" s="55"/>
      <c r="FI166" s="55"/>
      <c r="FJ166" s="55"/>
      <c r="FK166" s="55"/>
      <c r="FL166" s="55"/>
      <c r="FM166" s="55"/>
      <c r="FN166" s="55"/>
      <c r="FO166" s="55"/>
      <c r="FP166" s="55"/>
      <c r="FQ166" s="55"/>
      <c r="FR166" s="55"/>
      <c r="FS166" s="55"/>
      <c r="FT166" s="55"/>
      <c r="FU166" s="55"/>
      <c r="FV166" s="55"/>
      <c r="FW166" s="55"/>
      <c r="FX166" s="55"/>
      <c r="FY166" s="55"/>
      <c r="FZ166" s="55"/>
      <c r="GA166" s="55"/>
      <c r="GB166" s="55"/>
      <c r="GC166" s="55"/>
      <c r="GD166" s="55"/>
      <c r="GE166" s="55"/>
      <c r="GF166" s="55"/>
      <c r="GG166" s="55"/>
      <c r="GH166" s="55"/>
      <c r="GI166" s="55"/>
      <c r="GJ166" s="55"/>
      <c r="GK166" s="55"/>
      <c r="GL166" s="55"/>
      <c r="GM166" s="55"/>
      <c r="GN166" s="55"/>
      <c r="GO166" s="55"/>
      <c r="GP166" s="55"/>
      <c r="GQ166" s="55"/>
      <c r="GR166" s="55"/>
      <c r="GS166" s="55"/>
      <c r="GT166" s="55"/>
      <c r="GU166" s="55"/>
      <c r="GV166" s="55"/>
      <c r="GW166" s="55"/>
      <c r="GX166" s="55"/>
      <c r="GY166" s="55"/>
      <c r="GZ166" s="55"/>
      <c r="HA166" s="55"/>
      <c r="HB166" s="55"/>
      <c r="HC166" s="55"/>
      <c r="HD166" s="55"/>
      <c r="HE166" s="55"/>
      <c r="HF166" s="55"/>
      <c r="HG166" s="55"/>
      <c r="HH166" s="55"/>
      <c r="HI166" s="55"/>
      <c r="HJ166" s="55"/>
      <c r="HK166" s="55"/>
      <c r="HL166" s="55"/>
      <c r="HM166" s="55"/>
      <c r="HN166" s="55"/>
      <c r="HO166" s="55"/>
      <c r="HP166" s="55"/>
      <c r="HQ166" s="55"/>
      <c r="HR166" s="55"/>
      <c r="HS166" s="55"/>
      <c r="HT166" s="55"/>
      <c r="HU166" s="55"/>
      <c r="HV166" s="55"/>
      <c r="HW166" s="55"/>
      <c r="HX166" s="55"/>
      <c r="HY166" s="55"/>
      <c r="HZ166" s="55"/>
      <c r="IA166" s="55"/>
      <c r="IB166" s="55"/>
      <c r="IC166" s="55"/>
      <c r="ID166" s="55"/>
      <c r="IE166" s="55"/>
      <c r="IF166" s="55"/>
      <c r="IG166" s="55"/>
      <c r="IH166" s="55"/>
      <c r="II166" s="55"/>
      <c r="IJ166" s="55"/>
      <c r="IK166" s="55"/>
      <c r="IL166" s="55"/>
      <c r="IM166" s="55"/>
      <c r="IN166" s="55"/>
      <c r="IO166" s="55"/>
      <c r="IP166" s="55"/>
      <c r="IQ166" s="55"/>
      <c r="IR166" s="55"/>
      <c r="IS166" s="55"/>
      <c r="IT166" s="55"/>
      <c r="IU166" s="55"/>
      <c r="IV166" s="55"/>
      <c r="IW166" s="55"/>
      <c r="IX166" s="55"/>
      <c r="IY166" s="55"/>
      <c r="IZ166" s="55"/>
      <c r="JA166" s="55"/>
      <c r="JB166" s="55"/>
      <c r="JC166" s="55"/>
      <c r="JD166" s="55"/>
      <c r="JE166" s="55"/>
      <c r="JF166" s="55"/>
      <c r="JG166" s="55"/>
      <c r="JH166" s="55"/>
      <c r="JI166" s="55"/>
      <c r="JJ166" s="55"/>
      <c r="JK166" s="55"/>
      <c r="JL166" s="55"/>
      <c r="JM166" s="55"/>
      <c r="JN166" s="55"/>
      <c r="JO166" s="55"/>
      <c r="JP166" s="55"/>
      <c r="JQ166" s="55"/>
      <c r="JR166" s="55"/>
      <c r="JS166" s="55"/>
      <c r="JT166" s="55"/>
      <c r="JU166" s="55"/>
      <c r="JV166" s="55"/>
      <c r="JW166" s="55"/>
      <c r="JX166" s="55"/>
      <c r="JY166" s="55"/>
      <c r="JZ166" s="55"/>
      <c r="KA166" s="55"/>
      <c r="KB166" s="55"/>
      <c r="KC166" s="55"/>
      <c r="KD166" s="55"/>
      <c r="KE166" s="55"/>
      <c r="KF166" s="55"/>
      <c r="KG166" s="55"/>
      <c r="KH166" s="55"/>
      <c r="KI166" s="55"/>
      <c r="KJ166" s="55"/>
      <c r="KK166" s="55"/>
      <c r="KL166" s="55"/>
      <c r="KM166" s="55"/>
      <c r="KN166" s="55"/>
      <c r="KO166" s="55"/>
      <c r="KP166" s="55"/>
      <c r="KQ166" s="55"/>
      <c r="KR166" s="55"/>
      <c r="KS166" s="55"/>
      <c r="KT166" s="55"/>
      <c r="KU166" s="55"/>
      <c r="KV166" s="55"/>
      <c r="KW166" s="55"/>
      <c r="KX166" s="55"/>
      <c r="KY166" s="55"/>
      <c r="KZ166" s="55"/>
      <c r="LA166" s="55"/>
      <c r="LB166" s="55"/>
      <c r="LC166" s="55"/>
      <c r="LD166" s="55"/>
      <c r="LE166" s="55"/>
      <c r="LF166" s="55"/>
      <c r="LG166" s="55"/>
      <c r="LH166" s="55"/>
      <c r="LI166" s="55"/>
      <c r="LJ166" s="55"/>
      <c r="LK166" s="55"/>
      <c r="LL166" s="55"/>
    </row>
    <row r="167" spans="1:324" s="100" customFormat="1" ht="13.5" customHeight="1">
      <c r="A167" s="88"/>
      <c r="B167" s="931"/>
      <c r="C167" s="908"/>
      <c r="D167" s="909"/>
      <c r="E167" s="909"/>
      <c r="F167" s="16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c r="ER167" s="55"/>
      <c r="ES167" s="55"/>
      <c r="ET167" s="55"/>
      <c r="EU167" s="55"/>
      <c r="EV167" s="55"/>
      <c r="EW167" s="55"/>
      <c r="EX167" s="55"/>
      <c r="EY167" s="55"/>
      <c r="EZ167" s="55"/>
      <c r="FA167" s="55"/>
      <c r="FB167" s="55"/>
      <c r="FC167" s="55"/>
      <c r="FD167" s="55"/>
      <c r="FE167" s="55"/>
      <c r="FF167" s="55"/>
      <c r="FG167" s="55"/>
      <c r="FH167" s="55"/>
      <c r="FI167" s="55"/>
      <c r="FJ167" s="55"/>
      <c r="FK167" s="55"/>
      <c r="FL167" s="55"/>
      <c r="FM167" s="55"/>
      <c r="FN167" s="55"/>
      <c r="FO167" s="55"/>
      <c r="FP167" s="55"/>
      <c r="FQ167" s="55"/>
      <c r="FR167" s="55"/>
      <c r="FS167" s="55"/>
      <c r="FT167" s="55"/>
      <c r="FU167" s="55"/>
      <c r="FV167" s="55"/>
      <c r="FW167" s="55"/>
      <c r="FX167" s="55"/>
      <c r="FY167" s="55"/>
      <c r="FZ167" s="55"/>
      <c r="GA167" s="55"/>
      <c r="GB167" s="55"/>
      <c r="GC167" s="55"/>
      <c r="GD167" s="55"/>
      <c r="GE167" s="55"/>
      <c r="GF167" s="55"/>
      <c r="GG167" s="55"/>
      <c r="GH167" s="55"/>
      <c r="GI167" s="55"/>
      <c r="GJ167" s="55"/>
      <c r="GK167" s="55"/>
      <c r="GL167" s="55"/>
      <c r="GM167" s="55"/>
      <c r="GN167" s="55"/>
      <c r="GO167" s="55"/>
      <c r="GP167" s="55"/>
      <c r="GQ167" s="55"/>
      <c r="GR167" s="55"/>
      <c r="GS167" s="55"/>
      <c r="GT167" s="55"/>
      <c r="GU167" s="55"/>
      <c r="GV167" s="55"/>
      <c r="GW167" s="55"/>
      <c r="GX167" s="55"/>
      <c r="GY167" s="55"/>
      <c r="GZ167" s="55"/>
      <c r="HA167" s="55"/>
      <c r="HB167" s="55"/>
      <c r="HC167" s="55"/>
      <c r="HD167" s="55"/>
      <c r="HE167" s="55"/>
      <c r="HF167" s="55"/>
      <c r="HG167" s="55"/>
      <c r="HH167" s="55"/>
      <c r="HI167" s="55"/>
      <c r="HJ167" s="55"/>
      <c r="HK167" s="55"/>
      <c r="HL167" s="55"/>
      <c r="HM167" s="55"/>
      <c r="HN167" s="55"/>
      <c r="HO167" s="55"/>
      <c r="HP167" s="55"/>
      <c r="HQ167" s="55"/>
      <c r="HR167" s="55"/>
      <c r="HS167" s="55"/>
      <c r="HT167" s="55"/>
      <c r="HU167" s="55"/>
      <c r="HV167" s="55"/>
      <c r="HW167" s="55"/>
      <c r="HX167" s="55"/>
      <c r="HY167" s="55"/>
      <c r="HZ167" s="55"/>
      <c r="IA167" s="55"/>
      <c r="IB167" s="55"/>
      <c r="IC167" s="55"/>
      <c r="ID167" s="55"/>
      <c r="IE167" s="55"/>
      <c r="IF167" s="55"/>
      <c r="IG167" s="55"/>
      <c r="IH167" s="55"/>
      <c r="II167" s="55"/>
      <c r="IJ167" s="55"/>
      <c r="IK167" s="55"/>
      <c r="IL167" s="55"/>
      <c r="IM167" s="55"/>
      <c r="IN167" s="55"/>
      <c r="IO167" s="55"/>
      <c r="IP167" s="55"/>
      <c r="IQ167" s="55"/>
      <c r="IR167" s="55"/>
      <c r="IS167" s="55"/>
      <c r="IT167" s="55"/>
      <c r="IU167" s="55"/>
      <c r="IV167" s="55"/>
      <c r="IW167" s="55"/>
      <c r="IX167" s="55"/>
      <c r="IY167" s="55"/>
      <c r="IZ167" s="55"/>
      <c r="JA167" s="55"/>
      <c r="JB167" s="55"/>
      <c r="JC167" s="55"/>
      <c r="JD167" s="55"/>
      <c r="JE167" s="55"/>
      <c r="JF167" s="55"/>
      <c r="JG167" s="55"/>
      <c r="JH167" s="55"/>
      <c r="JI167" s="55"/>
      <c r="JJ167" s="55"/>
      <c r="JK167" s="55"/>
      <c r="JL167" s="55"/>
      <c r="JM167" s="55"/>
      <c r="JN167" s="55"/>
      <c r="JO167" s="55"/>
      <c r="JP167" s="55"/>
      <c r="JQ167" s="55"/>
      <c r="JR167" s="55"/>
      <c r="JS167" s="55"/>
      <c r="JT167" s="55"/>
      <c r="JU167" s="55"/>
      <c r="JV167" s="55"/>
      <c r="JW167" s="55"/>
      <c r="JX167" s="55"/>
      <c r="JY167" s="55"/>
      <c r="JZ167" s="55"/>
      <c r="KA167" s="55"/>
      <c r="KB167" s="55"/>
      <c r="KC167" s="55"/>
      <c r="KD167" s="55"/>
      <c r="KE167" s="55"/>
      <c r="KF167" s="55"/>
      <c r="KG167" s="55"/>
      <c r="KH167" s="55"/>
      <c r="KI167" s="55"/>
      <c r="KJ167" s="55"/>
      <c r="KK167" s="55"/>
      <c r="KL167" s="55"/>
      <c r="KM167" s="55"/>
      <c r="KN167" s="55"/>
      <c r="KO167" s="55"/>
      <c r="KP167" s="55"/>
      <c r="KQ167" s="55"/>
      <c r="KR167" s="55"/>
      <c r="KS167" s="55"/>
      <c r="KT167" s="55"/>
      <c r="KU167" s="55"/>
      <c r="KV167" s="55"/>
      <c r="KW167" s="55"/>
      <c r="KX167" s="55"/>
      <c r="KY167" s="55"/>
      <c r="KZ167" s="55"/>
      <c r="LA167" s="55"/>
      <c r="LB167" s="55"/>
      <c r="LC167" s="55"/>
      <c r="LD167" s="55"/>
      <c r="LE167" s="55"/>
      <c r="LF167" s="55"/>
      <c r="LG167" s="55"/>
      <c r="LH167" s="55"/>
      <c r="LI167" s="55"/>
      <c r="LJ167" s="55"/>
      <c r="LK167" s="55"/>
      <c r="LL167" s="55"/>
    </row>
    <row r="168" spans="1:324" s="100" customFormat="1" ht="13.5" customHeight="1">
      <c r="A168" s="88"/>
      <c r="B168" s="931"/>
      <c r="C168" s="908"/>
      <c r="D168" s="909"/>
      <c r="E168" s="909"/>
      <c r="F168" s="16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c r="ER168" s="55"/>
      <c r="ES168" s="55"/>
      <c r="ET168" s="55"/>
      <c r="EU168" s="55"/>
      <c r="EV168" s="55"/>
      <c r="EW168" s="55"/>
      <c r="EX168" s="55"/>
      <c r="EY168" s="55"/>
      <c r="EZ168" s="55"/>
      <c r="FA168" s="55"/>
      <c r="FB168" s="55"/>
      <c r="FC168" s="55"/>
      <c r="FD168" s="55"/>
      <c r="FE168" s="55"/>
      <c r="FF168" s="55"/>
      <c r="FG168" s="55"/>
      <c r="FH168" s="55"/>
      <c r="FI168" s="55"/>
      <c r="FJ168" s="55"/>
      <c r="FK168" s="55"/>
      <c r="FL168" s="55"/>
      <c r="FM168" s="55"/>
      <c r="FN168" s="55"/>
      <c r="FO168" s="55"/>
      <c r="FP168" s="55"/>
      <c r="FQ168" s="55"/>
      <c r="FR168" s="55"/>
      <c r="FS168" s="55"/>
      <c r="FT168" s="55"/>
      <c r="FU168" s="55"/>
      <c r="FV168" s="55"/>
      <c r="FW168" s="55"/>
      <c r="FX168" s="55"/>
      <c r="FY168" s="55"/>
      <c r="FZ168" s="55"/>
      <c r="GA168" s="55"/>
      <c r="GB168" s="55"/>
      <c r="GC168" s="55"/>
      <c r="GD168" s="55"/>
      <c r="GE168" s="55"/>
      <c r="GF168" s="55"/>
      <c r="GG168" s="55"/>
      <c r="GH168" s="55"/>
      <c r="GI168" s="55"/>
      <c r="GJ168" s="55"/>
      <c r="GK168" s="55"/>
      <c r="GL168" s="55"/>
      <c r="GM168" s="55"/>
      <c r="GN168" s="55"/>
      <c r="GO168" s="55"/>
      <c r="GP168" s="55"/>
      <c r="GQ168" s="55"/>
      <c r="GR168" s="55"/>
      <c r="GS168" s="55"/>
      <c r="GT168" s="55"/>
      <c r="GU168" s="55"/>
      <c r="GV168" s="55"/>
      <c r="GW168" s="55"/>
      <c r="GX168" s="55"/>
      <c r="GY168" s="55"/>
      <c r="GZ168" s="55"/>
      <c r="HA168" s="55"/>
      <c r="HB168" s="55"/>
      <c r="HC168" s="55"/>
      <c r="HD168" s="55"/>
      <c r="HE168" s="55"/>
      <c r="HF168" s="55"/>
      <c r="HG168" s="55"/>
      <c r="HH168" s="55"/>
      <c r="HI168" s="55"/>
      <c r="HJ168" s="55"/>
      <c r="HK168" s="55"/>
      <c r="HL168" s="55"/>
      <c r="HM168" s="55"/>
      <c r="HN168" s="55"/>
      <c r="HO168" s="55"/>
      <c r="HP168" s="55"/>
      <c r="HQ168" s="55"/>
      <c r="HR168" s="55"/>
      <c r="HS168" s="55"/>
      <c r="HT168" s="55"/>
      <c r="HU168" s="55"/>
      <c r="HV168" s="55"/>
      <c r="HW168" s="55"/>
      <c r="HX168" s="55"/>
      <c r="HY168" s="55"/>
      <c r="HZ168" s="55"/>
      <c r="IA168" s="55"/>
      <c r="IB168" s="55"/>
      <c r="IC168" s="55"/>
      <c r="ID168" s="55"/>
      <c r="IE168" s="55"/>
      <c r="IF168" s="55"/>
      <c r="IG168" s="55"/>
      <c r="IH168" s="55"/>
      <c r="II168" s="55"/>
      <c r="IJ168" s="55"/>
      <c r="IK168" s="55"/>
      <c r="IL168" s="55"/>
      <c r="IM168" s="55"/>
      <c r="IN168" s="55"/>
      <c r="IO168" s="55"/>
      <c r="IP168" s="55"/>
      <c r="IQ168" s="55"/>
      <c r="IR168" s="55"/>
      <c r="IS168" s="55"/>
      <c r="IT168" s="55"/>
      <c r="IU168" s="55"/>
      <c r="IV168" s="55"/>
      <c r="IW168" s="55"/>
      <c r="IX168" s="55"/>
      <c r="IY168" s="55"/>
      <c r="IZ168" s="55"/>
      <c r="JA168" s="55"/>
      <c r="JB168" s="55"/>
      <c r="JC168" s="55"/>
      <c r="JD168" s="55"/>
      <c r="JE168" s="55"/>
      <c r="JF168" s="55"/>
      <c r="JG168" s="55"/>
      <c r="JH168" s="55"/>
      <c r="JI168" s="55"/>
      <c r="JJ168" s="55"/>
      <c r="JK168" s="55"/>
      <c r="JL168" s="55"/>
      <c r="JM168" s="55"/>
      <c r="JN168" s="55"/>
      <c r="JO168" s="55"/>
      <c r="JP168" s="55"/>
      <c r="JQ168" s="55"/>
      <c r="JR168" s="55"/>
      <c r="JS168" s="55"/>
      <c r="JT168" s="55"/>
      <c r="JU168" s="55"/>
      <c r="JV168" s="55"/>
      <c r="JW168" s="55"/>
      <c r="JX168" s="55"/>
      <c r="JY168" s="55"/>
      <c r="JZ168" s="55"/>
      <c r="KA168" s="55"/>
      <c r="KB168" s="55"/>
      <c r="KC168" s="55"/>
      <c r="KD168" s="55"/>
      <c r="KE168" s="55"/>
      <c r="KF168" s="55"/>
      <c r="KG168" s="55"/>
      <c r="KH168" s="55"/>
      <c r="KI168" s="55"/>
      <c r="KJ168" s="55"/>
      <c r="KK168" s="55"/>
      <c r="KL168" s="55"/>
      <c r="KM168" s="55"/>
      <c r="KN168" s="55"/>
      <c r="KO168" s="55"/>
      <c r="KP168" s="55"/>
      <c r="KQ168" s="55"/>
      <c r="KR168" s="55"/>
      <c r="KS168" s="55"/>
      <c r="KT168" s="55"/>
      <c r="KU168" s="55"/>
      <c r="KV168" s="55"/>
      <c r="KW168" s="55"/>
      <c r="KX168" s="55"/>
      <c r="KY168" s="55"/>
      <c r="KZ168" s="55"/>
      <c r="LA168" s="55"/>
      <c r="LB168" s="55"/>
      <c r="LC168" s="55"/>
      <c r="LD168" s="55"/>
      <c r="LE168" s="55"/>
      <c r="LF168" s="55"/>
      <c r="LG168" s="55"/>
      <c r="LH168" s="55"/>
      <c r="LI168" s="55"/>
      <c r="LJ168" s="55"/>
      <c r="LK168" s="55"/>
      <c r="LL168" s="55"/>
    </row>
    <row r="169" spans="1:324" s="100" customFormat="1" ht="13.5" customHeight="1">
      <c r="A169" s="88"/>
      <c r="B169" s="931"/>
      <c r="C169" s="908"/>
      <c r="D169" s="909"/>
      <c r="E169" s="909"/>
      <c r="F169" s="16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c r="ER169" s="55"/>
      <c r="ES169" s="55"/>
      <c r="ET169" s="55"/>
      <c r="EU169" s="55"/>
      <c r="EV169" s="55"/>
      <c r="EW169" s="55"/>
      <c r="EX169" s="55"/>
      <c r="EY169" s="55"/>
      <c r="EZ169" s="55"/>
      <c r="FA169" s="55"/>
      <c r="FB169" s="55"/>
      <c r="FC169" s="55"/>
      <c r="FD169" s="55"/>
      <c r="FE169" s="55"/>
      <c r="FF169" s="55"/>
      <c r="FG169" s="55"/>
      <c r="FH169" s="55"/>
      <c r="FI169" s="55"/>
      <c r="FJ169" s="55"/>
      <c r="FK169" s="55"/>
      <c r="FL169" s="55"/>
      <c r="FM169" s="55"/>
      <c r="FN169" s="55"/>
      <c r="FO169" s="55"/>
      <c r="FP169" s="55"/>
      <c r="FQ169" s="55"/>
      <c r="FR169" s="55"/>
      <c r="FS169" s="55"/>
      <c r="FT169" s="55"/>
      <c r="FU169" s="55"/>
      <c r="FV169" s="55"/>
      <c r="FW169" s="55"/>
      <c r="FX169" s="55"/>
      <c r="FY169" s="55"/>
      <c r="FZ169" s="55"/>
      <c r="GA169" s="55"/>
      <c r="GB169" s="55"/>
      <c r="GC169" s="55"/>
      <c r="GD169" s="55"/>
      <c r="GE169" s="55"/>
      <c r="GF169" s="55"/>
      <c r="GG169" s="55"/>
      <c r="GH169" s="55"/>
      <c r="GI169" s="55"/>
      <c r="GJ169" s="55"/>
      <c r="GK169" s="55"/>
      <c r="GL169" s="55"/>
      <c r="GM169" s="55"/>
      <c r="GN169" s="55"/>
      <c r="GO169" s="55"/>
      <c r="GP169" s="55"/>
      <c r="GQ169" s="55"/>
      <c r="GR169" s="55"/>
      <c r="GS169" s="55"/>
      <c r="GT169" s="55"/>
      <c r="GU169" s="55"/>
      <c r="GV169" s="55"/>
      <c r="GW169" s="55"/>
      <c r="GX169" s="55"/>
      <c r="GY169" s="55"/>
      <c r="GZ169" s="55"/>
      <c r="HA169" s="55"/>
      <c r="HB169" s="55"/>
      <c r="HC169" s="55"/>
      <c r="HD169" s="55"/>
      <c r="HE169" s="55"/>
      <c r="HF169" s="55"/>
      <c r="HG169" s="55"/>
      <c r="HH169" s="55"/>
      <c r="HI169" s="55"/>
      <c r="HJ169" s="55"/>
      <c r="HK169" s="55"/>
      <c r="HL169" s="55"/>
      <c r="HM169" s="55"/>
      <c r="HN169" s="55"/>
      <c r="HO169" s="55"/>
      <c r="HP169" s="55"/>
      <c r="HQ169" s="55"/>
      <c r="HR169" s="55"/>
      <c r="HS169" s="55"/>
      <c r="HT169" s="55"/>
      <c r="HU169" s="55"/>
      <c r="HV169" s="55"/>
      <c r="HW169" s="55"/>
      <c r="HX169" s="55"/>
      <c r="HY169" s="55"/>
      <c r="HZ169" s="55"/>
      <c r="IA169" s="55"/>
      <c r="IB169" s="55"/>
      <c r="IC169" s="55"/>
      <c r="ID169" s="55"/>
      <c r="IE169" s="55"/>
      <c r="IF169" s="55"/>
      <c r="IG169" s="55"/>
      <c r="IH169" s="55"/>
      <c r="II169" s="55"/>
      <c r="IJ169" s="55"/>
      <c r="IK169" s="55"/>
      <c r="IL169" s="55"/>
      <c r="IM169" s="55"/>
      <c r="IN169" s="55"/>
      <c r="IO169" s="55"/>
      <c r="IP169" s="55"/>
      <c r="IQ169" s="55"/>
      <c r="IR169" s="55"/>
      <c r="IS169" s="55"/>
      <c r="IT169" s="55"/>
      <c r="IU169" s="55"/>
      <c r="IV169" s="55"/>
      <c r="IW169" s="55"/>
      <c r="IX169" s="55"/>
      <c r="IY169" s="55"/>
      <c r="IZ169" s="55"/>
      <c r="JA169" s="55"/>
      <c r="JB169" s="55"/>
      <c r="JC169" s="55"/>
      <c r="JD169" s="55"/>
      <c r="JE169" s="55"/>
      <c r="JF169" s="55"/>
      <c r="JG169" s="55"/>
      <c r="JH169" s="55"/>
      <c r="JI169" s="55"/>
      <c r="JJ169" s="55"/>
      <c r="JK169" s="55"/>
      <c r="JL169" s="55"/>
      <c r="JM169" s="55"/>
      <c r="JN169" s="55"/>
      <c r="JO169" s="55"/>
      <c r="JP169" s="55"/>
      <c r="JQ169" s="55"/>
      <c r="JR169" s="55"/>
      <c r="JS169" s="55"/>
      <c r="JT169" s="55"/>
      <c r="JU169" s="55"/>
      <c r="JV169" s="55"/>
      <c r="JW169" s="55"/>
      <c r="JX169" s="55"/>
      <c r="JY169" s="55"/>
      <c r="JZ169" s="55"/>
      <c r="KA169" s="55"/>
      <c r="KB169" s="55"/>
      <c r="KC169" s="55"/>
      <c r="KD169" s="55"/>
      <c r="KE169" s="55"/>
      <c r="KF169" s="55"/>
      <c r="KG169" s="55"/>
      <c r="KH169" s="55"/>
      <c r="KI169" s="55"/>
      <c r="KJ169" s="55"/>
      <c r="KK169" s="55"/>
      <c r="KL169" s="55"/>
      <c r="KM169" s="55"/>
      <c r="KN169" s="55"/>
      <c r="KO169" s="55"/>
      <c r="KP169" s="55"/>
      <c r="KQ169" s="55"/>
      <c r="KR169" s="55"/>
      <c r="KS169" s="55"/>
      <c r="KT169" s="55"/>
      <c r="KU169" s="55"/>
      <c r="KV169" s="55"/>
      <c r="KW169" s="55"/>
      <c r="KX169" s="55"/>
      <c r="KY169" s="55"/>
      <c r="KZ169" s="55"/>
      <c r="LA169" s="55"/>
      <c r="LB169" s="55"/>
      <c r="LC169" s="55"/>
      <c r="LD169" s="55"/>
      <c r="LE169" s="55"/>
      <c r="LF169" s="55"/>
      <c r="LG169" s="55"/>
      <c r="LH169" s="55"/>
      <c r="LI169" s="55"/>
      <c r="LJ169" s="55"/>
      <c r="LK169" s="55"/>
      <c r="LL169" s="55"/>
    </row>
    <row r="170" spans="1:324" s="100" customFormat="1" ht="13.5" customHeight="1">
      <c r="A170" s="88"/>
      <c r="B170" s="931"/>
      <c r="C170" s="908"/>
      <c r="D170" s="909"/>
      <c r="E170" s="909"/>
      <c r="F170" s="16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c r="ER170" s="55"/>
      <c r="ES170" s="55"/>
      <c r="ET170" s="55"/>
      <c r="EU170" s="55"/>
      <c r="EV170" s="55"/>
      <c r="EW170" s="55"/>
      <c r="EX170" s="55"/>
      <c r="EY170" s="55"/>
      <c r="EZ170" s="55"/>
      <c r="FA170" s="55"/>
      <c r="FB170" s="55"/>
      <c r="FC170" s="55"/>
      <c r="FD170" s="55"/>
      <c r="FE170" s="55"/>
      <c r="FF170" s="55"/>
      <c r="FG170" s="55"/>
      <c r="FH170" s="55"/>
      <c r="FI170" s="55"/>
      <c r="FJ170" s="55"/>
      <c r="FK170" s="55"/>
      <c r="FL170" s="55"/>
      <c r="FM170" s="55"/>
      <c r="FN170" s="55"/>
      <c r="FO170" s="55"/>
      <c r="FP170" s="55"/>
      <c r="FQ170" s="55"/>
      <c r="FR170" s="55"/>
      <c r="FS170" s="55"/>
      <c r="FT170" s="55"/>
      <c r="FU170" s="55"/>
      <c r="FV170" s="55"/>
      <c r="FW170" s="55"/>
      <c r="FX170" s="55"/>
      <c r="FY170" s="55"/>
      <c r="FZ170" s="55"/>
      <c r="GA170" s="55"/>
      <c r="GB170" s="55"/>
      <c r="GC170" s="55"/>
      <c r="GD170" s="55"/>
      <c r="GE170" s="55"/>
      <c r="GF170" s="55"/>
      <c r="GG170" s="55"/>
      <c r="GH170" s="55"/>
      <c r="GI170" s="55"/>
      <c r="GJ170" s="55"/>
      <c r="GK170" s="55"/>
      <c r="GL170" s="55"/>
      <c r="GM170" s="55"/>
      <c r="GN170" s="55"/>
      <c r="GO170" s="55"/>
      <c r="GP170" s="55"/>
      <c r="GQ170" s="55"/>
      <c r="GR170" s="55"/>
      <c r="GS170" s="55"/>
      <c r="GT170" s="55"/>
      <c r="GU170" s="55"/>
      <c r="GV170" s="55"/>
      <c r="GW170" s="55"/>
      <c r="GX170" s="55"/>
      <c r="GY170" s="55"/>
      <c r="GZ170" s="55"/>
      <c r="HA170" s="55"/>
      <c r="HB170" s="55"/>
      <c r="HC170" s="55"/>
      <c r="HD170" s="55"/>
      <c r="HE170" s="55"/>
      <c r="HF170" s="55"/>
      <c r="HG170" s="55"/>
      <c r="HH170" s="55"/>
      <c r="HI170" s="55"/>
      <c r="HJ170" s="55"/>
      <c r="HK170" s="55"/>
      <c r="HL170" s="55"/>
      <c r="HM170" s="55"/>
      <c r="HN170" s="55"/>
      <c r="HO170" s="55"/>
      <c r="HP170" s="55"/>
      <c r="HQ170" s="55"/>
      <c r="HR170" s="55"/>
      <c r="HS170" s="55"/>
      <c r="HT170" s="55"/>
      <c r="HU170" s="55"/>
      <c r="HV170" s="55"/>
      <c r="HW170" s="55"/>
      <c r="HX170" s="55"/>
      <c r="HY170" s="55"/>
      <c r="HZ170" s="55"/>
      <c r="IA170" s="55"/>
      <c r="IB170" s="55"/>
      <c r="IC170" s="55"/>
      <c r="ID170" s="55"/>
      <c r="IE170" s="55"/>
      <c r="IF170" s="55"/>
      <c r="IG170" s="55"/>
      <c r="IH170" s="55"/>
      <c r="II170" s="55"/>
      <c r="IJ170" s="55"/>
      <c r="IK170" s="55"/>
      <c r="IL170" s="55"/>
      <c r="IM170" s="55"/>
      <c r="IN170" s="55"/>
      <c r="IO170" s="55"/>
      <c r="IP170" s="55"/>
      <c r="IQ170" s="55"/>
      <c r="IR170" s="55"/>
      <c r="IS170" s="55"/>
      <c r="IT170" s="55"/>
      <c r="IU170" s="55"/>
      <c r="IV170" s="55"/>
      <c r="IW170" s="55"/>
      <c r="IX170" s="55"/>
      <c r="IY170" s="55"/>
      <c r="IZ170" s="55"/>
      <c r="JA170" s="55"/>
      <c r="JB170" s="55"/>
      <c r="JC170" s="55"/>
      <c r="JD170" s="55"/>
      <c r="JE170" s="55"/>
      <c r="JF170" s="55"/>
      <c r="JG170" s="55"/>
      <c r="JH170" s="55"/>
      <c r="JI170" s="55"/>
      <c r="JJ170" s="55"/>
      <c r="JK170" s="55"/>
      <c r="JL170" s="55"/>
      <c r="JM170" s="55"/>
      <c r="JN170" s="55"/>
      <c r="JO170" s="55"/>
      <c r="JP170" s="55"/>
      <c r="JQ170" s="55"/>
      <c r="JR170" s="55"/>
      <c r="JS170" s="55"/>
      <c r="JT170" s="55"/>
      <c r="JU170" s="55"/>
      <c r="JV170" s="55"/>
      <c r="JW170" s="55"/>
      <c r="JX170" s="55"/>
      <c r="JY170" s="55"/>
      <c r="JZ170" s="55"/>
      <c r="KA170" s="55"/>
      <c r="KB170" s="55"/>
      <c r="KC170" s="55"/>
      <c r="KD170" s="55"/>
      <c r="KE170" s="55"/>
      <c r="KF170" s="55"/>
      <c r="KG170" s="55"/>
      <c r="KH170" s="55"/>
      <c r="KI170" s="55"/>
      <c r="KJ170" s="55"/>
      <c r="KK170" s="55"/>
      <c r="KL170" s="55"/>
      <c r="KM170" s="55"/>
      <c r="KN170" s="55"/>
      <c r="KO170" s="55"/>
      <c r="KP170" s="55"/>
      <c r="KQ170" s="55"/>
      <c r="KR170" s="55"/>
      <c r="KS170" s="55"/>
      <c r="KT170" s="55"/>
      <c r="KU170" s="55"/>
      <c r="KV170" s="55"/>
      <c r="KW170" s="55"/>
      <c r="KX170" s="55"/>
      <c r="KY170" s="55"/>
      <c r="KZ170" s="55"/>
      <c r="LA170" s="55"/>
      <c r="LB170" s="55"/>
      <c r="LC170" s="55"/>
      <c r="LD170" s="55"/>
      <c r="LE170" s="55"/>
      <c r="LF170" s="55"/>
      <c r="LG170" s="55"/>
      <c r="LH170" s="55"/>
      <c r="LI170" s="55"/>
      <c r="LJ170" s="55"/>
      <c r="LK170" s="55"/>
      <c r="LL170" s="55"/>
    </row>
    <row r="171" spans="1:324" s="100" customFormat="1" ht="18" customHeight="1" thickBot="1">
      <c r="A171" s="835"/>
      <c r="B171" s="933"/>
      <c r="C171" s="915"/>
      <c r="D171" s="916"/>
      <c r="E171" s="916"/>
      <c r="F171" s="1656"/>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c r="ER171" s="55"/>
      <c r="ES171" s="55"/>
      <c r="ET171" s="55"/>
      <c r="EU171" s="55"/>
      <c r="EV171" s="55"/>
      <c r="EW171" s="55"/>
      <c r="EX171" s="55"/>
      <c r="EY171" s="55"/>
      <c r="EZ171" s="55"/>
      <c r="FA171" s="55"/>
      <c r="FB171" s="55"/>
      <c r="FC171" s="55"/>
      <c r="FD171" s="55"/>
      <c r="FE171" s="55"/>
      <c r="FF171" s="55"/>
      <c r="FG171" s="55"/>
      <c r="FH171" s="55"/>
      <c r="FI171" s="55"/>
      <c r="FJ171" s="55"/>
      <c r="FK171" s="55"/>
      <c r="FL171" s="55"/>
      <c r="FM171" s="55"/>
      <c r="FN171" s="55"/>
      <c r="FO171" s="55"/>
      <c r="FP171" s="55"/>
      <c r="FQ171" s="55"/>
      <c r="FR171" s="55"/>
      <c r="FS171" s="55"/>
      <c r="FT171" s="55"/>
      <c r="FU171" s="55"/>
      <c r="FV171" s="55"/>
      <c r="FW171" s="55"/>
      <c r="FX171" s="55"/>
      <c r="FY171" s="55"/>
      <c r="FZ171" s="55"/>
      <c r="GA171" s="55"/>
      <c r="GB171" s="55"/>
      <c r="GC171" s="55"/>
      <c r="GD171" s="55"/>
      <c r="GE171" s="55"/>
      <c r="GF171" s="55"/>
      <c r="GG171" s="55"/>
      <c r="GH171" s="55"/>
      <c r="GI171" s="55"/>
      <c r="GJ171" s="55"/>
      <c r="GK171" s="55"/>
      <c r="GL171" s="55"/>
      <c r="GM171" s="55"/>
      <c r="GN171" s="55"/>
      <c r="GO171" s="55"/>
      <c r="GP171" s="55"/>
      <c r="GQ171" s="55"/>
      <c r="GR171" s="55"/>
      <c r="GS171" s="55"/>
      <c r="GT171" s="55"/>
      <c r="GU171" s="55"/>
      <c r="GV171" s="55"/>
      <c r="GW171" s="55"/>
      <c r="GX171" s="55"/>
      <c r="GY171" s="55"/>
      <c r="GZ171" s="55"/>
      <c r="HA171" s="55"/>
      <c r="HB171" s="55"/>
      <c r="HC171" s="55"/>
      <c r="HD171" s="55"/>
      <c r="HE171" s="55"/>
      <c r="HF171" s="55"/>
      <c r="HG171" s="55"/>
      <c r="HH171" s="55"/>
      <c r="HI171" s="55"/>
      <c r="HJ171" s="55"/>
      <c r="HK171" s="55"/>
      <c r="HL171" s="55"/>
      <c r="HM171" s="55"/>
      <c r="HN171" s="55"/>
      <c r="HO171" s="55"/>
      <c r="HP171" s="55"/>
      <c r="HQ171" s="55"/>
      <c r="HR171" s="55"/>
      <c r="HS171" s="55"/>
      <c r="HT171" s="55"/>
      <c r="HU171" s="55"/>
      <c r="HV171" s="55"/>
      <c r="HW171" s="55"/>
      <c r="HX171" s="55"/>
      <c r="HY171" s="55"/>
      <c r="HZ171" s="55"/>
      <c r="IA171" s="55"/>
      <c r="IB171" s="55"/>
      <c r="IC171" s="55"/>
      <c r="ID171" s="55"/>
      <c r="IE171" s="55"/>
      <c r="IF171" s="55"/>
      <c r="IG171" s="55"/>
      <c r="IH171" s="55"/>
      <c r="II171" s="55"/>
      <c r="IJ171" s="55"/>
      <c r="IK171" s="55"/>
      <c r="IL171" s="55"/>
      <c r="IM171" s="55"/>
      <c r="IN171" s="55"/>
      <c r="IO171" s="55"/>
      <c r="IP171" s="55"/>
      <c r="IQ171" s="55"/>
      <c r="IR171" s="55"/>
      <c r="IS171" s="55"/>
      <c r="IT171" s="55"/>
      <c r="IU171" s="55"/>
      <c r="IV171" s="55"/>
      <c r="IW171" s="55"/>
      <c r="IX171" s="55"/>
      <c r="IY171" s="55"/>
      <c r="IZ171" s="55"/>
      <c r="JA171" s="55"/>
      <c r="JB171" s="55"/>
      <c r="JC171" s="55"/>
      <c r="JD171" s="55"/>
      <c r="JE171" s="55"/>
      <c r="JF171" s="55"/>
      <c r="JG171" s="55"/>
      <c r="JH171" s="55"/>
      <c r="JI171" s="55"/>
      <c r="JJ171" s="55"/>
      <c r="JK171" s="55"/>
      <c r="JL171" s="55"/>
      <c r="JM171" s="55"/>
      <c r="JN171" s="55"/>
      <c r="JO171" s="55"/>
      <c r="JP171" s="55"/>
      <c r="JQ171" s="55"/>
      <c r="JR171" s="55"/>
      <c r="JS171" s="55"/>
      <c r="JT171" s="55"/>
      <c r="JU171" s="55"/>
      <c r="JV171" s="55"/>
      <c r="JW171" s="55"/>
      <c r="JX171" s="55"/>
      <c r="JY171" s="55"/>
      <c r="JZ171" s="55"/>
      <c r="KA171" s="55"/>
      <c r="KB171" s="55"/>
      <c r="KC171" s="55"/>
      <c r="KD171" s="55"/>
      <c r="KE171" s="55"/>
      <c r="KF171" s="55"/>
      <c r="KG171" s="55"/>
      <c r="KH171" s="55"/>
      <c r="KI171" s="55"/>
      <c r="KJ171" s="55"/>
      <c r="KK171" s="55"/>
      <c r="KL171" s="55"/>
      <c r="KM171" s="55"/>
      <c r="KN171" s="55"/>
      <c r="KO171" s="55"/>
      <c r="KP171" s="55"/>
      <c r="KQ171" s="55"/>
      <c r="KR171" s="55"/>
      <c r="KS171" s="55"/>
      <c r="KT171" s="55"/>
      <c r="KU171" s="55"/>
      <c r="KV171" s="55"/>
      <c r="KW171" s="55"/>
      <c r="KX171" s="55"/>
      <c r="KY171" s="55"/>
      <c r="KZ171" s="55"/>
      <c r="LA171" s="55"/>
      <c r="LB171" s="55"/>
      <c r="LC171" s="55"/>
      <c r="LD171" s="55"/>
      <c r="LE171" s="55"/>
      <c r="LF171" s="55"/>
      <c r="LG171" s="55"/>
      <c r="LH171" s="55"/>
      <c r="LI171" s="55"/>
      <c r="LJ171" s="55"/>
      <c r="LK171" s="55"/>
      <c r="LL171" s="55"/>
    </row>
    <row r="172" spans="1:324" s="49" customFormat="1" ht="12.75" customHeight="1" thickTop="1">
      <c r="A172" s="917"/>
      <c r="B172" s="918"/>
      <c r="C172" s="919"/>
      <c r="D172" s="919"/>
      <c r="E172" s="919"/>
      <c r="F172" s="1657"/>
    </row>
    <row r="173" spans="1:324" s="49" customFormat="1" ht="12.75" customHeight="1">
      <c r="A173" s="920"/>
      <c r="B173" s="921" t="s">
        <v>1311</v>
      </c>
      <c r="C173" s="922"/>
      <c r="D173" s="922"/>
      <c r="E173" s="922"/>
      <c r="F173" s="1661">
        <f>SUM(F136:F146)</f>
        <v>0</v>
      </c>
    </row>
    <row r="174" spans="1:324" s="374" customFormat="1" ht="10.5" thickBot="1">
      <c r="A174" s="923"/>
      <c r="B174" s="924"/>
      <c r="C174" s="925"/>
      <c r="D174" s="103"/>
      <c r="E174" s="103"/>
      <c r="F174" s="1659"/>
      <c r="G174" s="49"/>
    </row>
    <row r="175" spans="1:324" s="100" customFormat="1" ht="10.5" customHeight="1" thickTop="1">
      <c r="A175" s="934"/>
      <c r="B175" s="935"/>
      <c r="C175" s="936"/>
      <c r="D175" s="102"/>
      <c r="E175" s="102"/>
      <c r="F175" s="1662"/>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c r="ER175" s="55"/>
      <c r="ES175" s="55"/>
      <c r="ET175" s="55"/>
      <c r="EU175" s="55"/>
      <c r="EV175" s="55"/>
      <c r="EW175" s="55"/>
      <c r="EX175" s="55"/>
      <c r="EY175" s="55"/>
      <c r="EZ175" s="55"/>
      <c r="FA175" s="55"/>
      <c r="FB175" s="55"/>
      <c r="FC175" s="55"/>
      <c r="FD175" s="55"/>
      <c r="FE175" s="55"/>
      <c r="FF175" s="55"/>
      <c r="FG175" s="55"/>
      <c r="FH175" s="55"/>
      <c r="FI175" s="55"/>
      <c r="FJ175" s="55"/>
      <c r="FK175" s="55"/>
      <c r="FL175" s="55"/>
      <c r="FM175" s="55"/>
      <c r="FN175" s="55"/>
      <c r="FO175" s="55"/>
      <c r="FP175" s="55"/>
      <c r="FQ175" s="55"/>
      <c r="FR175" s="55"/>
      <c r="FS175" s="55"/>
      <c r="FT175" s="55"/>
      <c r="FU175" s="55"/>
      <c r="FV175" s="55"/>
      <c r="FW175" s="55"/>
      <c r="FX175" s="55"/>
      <c r="FY175" s="55"/>
      <c r="FZ175" s="55"/>
      <c r="GA175" s="55"/>
      <c r="GB175" s="55"/>
      <c r="GC175" s="55"/>
      <c r="GD175" s="55"/>
      <c r="GE175" s="55"/>
      <c r="GF175" s="55"/>
      <c r="GG175" s="55"/>
      <c r="GH175" s="55"/>
      <c r="GI175" s="55"/>
      <c r="GJ175" s="55"/>
      <c r="GK175" s="55"/>
      <c r="GL175" s="55"/>
      <c r="GM175" s="55"/>
      <c r="GN175" s="55"/>
      <c r="GO175" s="55"/>
      <c r="GP175" s="55"/>
      <c r="GQ175" s="55"/>
      <c r="GR175" s="55"/>
      <c r="GS175" s="55"/>
      <c r="GT175" s="55"/>
      <c r="GU175" s="55"/>
      <c r="GV175" s="55"/>
      <c r="GW175" s="55"/>
      <c r="GX175" s="55"/>
      <c r="GY175" s="55"/>
      <c r="GZ175" s="55"/>
      <c r="HA175" s="55"/>
      <c r="HB175" s="55"/>
      <c r="HC175" s="55"/>
      <c r="HD175" s="55"/>
      <c r="HE175" s="55"/>
      <c r="HF175" s="55"/>
      <c r="HG175" s="55"/>
      <c r="HH175" s="55"/>
      <c r="HI175" s="55"/>
      <c r="HJ175" s="55"/>
      <c r="HK175" s="55"/>
      <c r="HL175" s="55"/>
      <c r="HM175" s="55"/>
      <c r="HN175" s="55"/>
      <c r="HO175" s="55"/>
      <c r="HP175" s="55"/>
      <c r="HQ175" s="55"/>
      <c r="HR175" s="55"/>
      <c r="HS175" s="55"/>
      <c r="HT175" s="55"/>
      <c r="HU175" s="55"/>
      <c r="HV175" s="55"/>
      <c r="HW175" s="55"/>
      <c r="HX175" s="55"/>
      <c r="HY175" s="55"/>
      <c r="HZ175" s="55"/>
      <c r="IA175" s="55"/>
      <c r="IB175" s="55"/>
      <c r="IC175" s="55"/>
      <c r="ID175" s="55"/>
      <c r="IE175" s="55"/>
      <c r="IF175" s="55"/>
      <c r="IG175" s="55"/>
      <c r="IH175" s="55"/>
      <c r="II175" s="55"/>
      <c r="IJ175" s="55"/>
      <c r="IK175" s="55"/>
      <c r="IL175" s="55"/>
      <c r="IM175" s="55"/>
      <c r="IN175" s="55"/>
      <c r="IO175" s="55"/>
      <c r="IP175" s="55"/>
      <c r="IQ175" s="55"/>
      <c r="IR175" s="55"/>
      <c r="IS175" s="55"/>
      <c r="IT175" s="55"/>
      <c r="IU175" s="55"/>
      <c r="IV175" s="55"/>
      <c r="IW175" s="55"/>
      <c r="IX175" s="55"/>
      <c r="IY175" s="55"/>
      <c r="IZ175" s="55"/>
      <c r="JA175" s="55"/>
      <c r="JB175" s="55"/>
      <c r="JC175" s="55"/>
      <c r="JD175" s="55"/>
      <c r="JE175" s="55"/>
      <c r="JF175" s="55"/>
      <c r="JG175" s="55"/>
      <c r="JH175" s="55"/>
      <c r="JI175" s="55"/>
      <c r="JJ175" s="55"/>
      <c r="JK175" s="55"/>
      <c r="JL175" s="55"/>
      <c r="JM175" s="55"/>
      <c r="JN175" s="55"/>
      <c r="JO175" s="55"/>
      <c r="JP175" s="55"/>
      <c r="JQ175" s="55"/>
      <c r="JR175" s="55"/>
      <c r="JS175" s="55"/>
      <c r="JT175" s="55"/>
      <c r="JU175" s="55"/>
      <c r="JV175" s="55"/>
      <c r="JW175" s="55"/>
      <c r="JX175" s="55"/>
      <c r="JY175" s="55"/>
      <c r="JZ175" s="55"/>
      <c r="KA175" s="55"/>
      <c r="KB175" s="55"/>
      <c r="KC175" s="55"/>
      <c r="KD175" s="55"/>
      <c r="KE175" s="55"/>
      <c r="KF175" s="55"/>
      <c r="KG175" s="55"/>
      <c r="KH175" s="55"/>
      <c r="KI175" s="55"/>
      <c r="KJ175" s="55"/>
      <c r="KK175" s="55"/>
      <c r="KL175" s="55"/>
      <c r="KM175" s="55"/>
      <c r="KN175" s="55"/>
      <c r="KO175" s="55"/>
      <c r="KP175" s="55"/>
      <c r="KQ175" s="55"/>
      <c r="KR175" s="55"/>
      <c r="KS175" s="55"/>
      <c r="KT175" s="55"/>
      <c r="KU175" s="55"/>
      <c r="KV175" s="55"/>
      <c r="KW175" s="55"/>
      <c r="KX175" s="55"/>
      <c r="KY175" s="55"/>
      <c r="KZ175" s="55"/>
      <c r="LA175" s="55"/>
      <c r="LB175" s="55"/>
      <c r="LC175" s="55"/>
      <c r="LD175" s="55"/>
      <c r="LE175" s="55"/>
      <c r="LF175" s="55"/>
      <c r="LG175" s="55"/>
      <c r="LH175" s="55"/>
      <c r="LI175" s="55"/>
      <c r="LJ175" s="55"/>
      <c r="LK175" s="55"/>
      <c r="LL175" s="55"/>
    </row>
    <row r="176" spans="1:324" s="374" customFormat="1" ht="13.5" customHeight="1">
      <c r="A176" s="882"/>
      <c r="B176" s="883"/>
      <c r="C176" s="937"/>
      <c r="D176" s="938"/>
      <c r="E176" s="938"/>
      <c r="F176" s="1663"/>
    </row>
    <row r="177" spans="1:324" s="374" customFormat="1" ht="10.5">
      <c r="A177" s="882"/>
      <c r="B177" s="939" t="s">
        <v>315</v>
      </c>
      <c r="C177" s="937"/>
      <c r="D177" s="938"/>
      <c r="E177" s="938"/>
      <c r="F177" s="1663"/>
    </row>
    <row r="178" spans="1:324" s="374" customFormat="1">
      <c r="A178" s="882"/>
      <c r="B178" s="883"/>
      <c r="C178" s="937"/>
      <c r="D178" s="938"/>
      <c r="E178" s="938"/>
      <c r="F178" s="1663"/>
    </row>
    <row r="179" spans="1:324" s="100" customFormat="1" ht="15.75" customHeight="1">
      <c r="A179" s="882">
        <v>1</v>
      </c>
      <c r="B179" s="883" t="s">
        <v>314</v>
      </c>
      <c r="C179" s="884"/>
      <c r="D179" s="93"/>
      <c r="E179" s="93"/>
      <c r="F179" s="1664">
        <f>F67</f>
        <v>0</v>
      </c>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c r="EI179" s="55"/>
      <c r="EJ179" s="55"/>
      <c r="EK179" s="55"/>
      <c r="EL179" s="55"/>
      <c r="EM179" s="55"/>
      <c r="EN179" s="55"/>
      <c r="EO179" s="55"/>
      <c r="EP179" s="55"/>
      <c r="EQ179" s="55"/>
      <c r="ER179" s="55"/>
      <c r="ES179" s="55"/>
      <c r="ET179" s="55"/>
      <c r="EU179" s="55"/>
      <c r="EV179" s="55"/>
      <c r="EW179" s="55"/>
      <c r="EX179" s="55"/>
      <c r="EY179" s="55"/>
      <c r="EZ179" s="55"/>
      <c r="FA179" s="55"/>
      <c r="FB179" s="55"/>
      <c r="FC179" s="55"/>
      <c r="FD179" s="55"/>
      <c r="FE179" s="55"/>
      <c r="FF179" s="55"/>
      <c r="FG179" s="55"/>
      <c r="FH179" s="55"/>
      <c r="FI179" s="55"/>
      <c r="FJ179" s="55"/>
      <c r="FK179" s="55"/>
      <c r="FL179" s="55"/>
      <c r="FM179" s="55"/>
      <c r="FN179" s="55"/>
      <c r="FO179" s="55"/>
      <c r="FP179" s="55"/>
      <c r="FQ179" s="55"/>
      <c r="FR179" s="55"/>
      <c r="FS179" s="55"/>
      <c r="FT179" s="55"/>
      <c r="FU179" s="55"/>
      <c r="FV179" s="55"/>
      <c r="FW179" s="55"/>
      <c r="FX179" s="55"/>
      <c r="FY179" s="55"/>
      <c r="FZ179" s="55"/>
      <c r="GA179" s="55"/>
      <c r="GB179" s="55"/>
      <c r="GC179" s="55"/>
      <c r="GD179" s="55"/>
      <c r="GE179" s="55"/>
      <c r="GF179" s="55"/>
      <c r="GG179" s="55"/>
      <c r="GH179" s="55"/>
      <c r="GI179" s="55"/>
      <c r="GJ179" s="55"/>
      <c r="GK179" s="55"/>
      <c r="GL179" s="55"/>
      <c r="GM179" s="55"/>
      <c r="GN179" s="55"/>
      <c r="GO179" s="55"/>
      <c r="GP179" s="55"/>
      <c r="GQ179" s="55"/>
      <c r="GR179" s="55"/>
      <c r="GS179" s="55"/>
      <c r="GT179" s="55"/>
      <c r="GU179" s="55"/>
      <c r="GV179" s="55"/>
      <c r="GW179" s="55"/>
      <c r="GX179" s="55"/>
      <c r="GY179" s="55"/>
      <c r="GZ179" s="55"/>
      <c r="HA179" s="55"/>
      <c r="HB179" s="55"/>
      <c r="HC179" s="55"/>
      <c r="HD179" s="55"/>
      <c r="HE179" s="55"/>
      <c r="HF179" s="55"/>
      <c r="HG179" s="55"/>
      <c r="HH179" s="55"/>
      <c r="HI179" s="55"/>
      <c r="HJ179" s="55"/>
      <c r="HK179" s="55"/>
      <c r="HL179" s="55"/>
      <c r="HM179" s="55"/>
      <c r="HN179" s="55"/>
      <c r="HO179" s="55"/>
      <c r="HP179" s="55"/>
      <c r="HQ179" s="55"/>
      <c r="HR179" s="55"/>
      <c r="HS179" s="55"/>
      <c r="HT179" s="55"/>
      <c r="HU179" s="55"/>
      <c r="HV179" s="55"/>
      <c r="HW179" s="55"/>
      <c r="HX179" s="55"/>
      <c r="HY179" s="55"/>
      <c r="HZ179" s="55"/>
      <c r="IA179" s="55"/>
      <c r="IB179" s="55"/>
      <c r="IC179" s="55"/>
      <c r="ID179" s="55"/>
      <c r="IE179" s="55"/>
      <c r="IF179" s="55"/>
      <c r="IG179" s="55"/>
      <c r="IH179" s="55"/>
      <c r="II179" s="55"/>
      <c r="IJ179" s="55"/>
      <c r="IK179" s="55"/>
      <c r="IL179" s="55"/>
      <c r="IM179" s="55"/>
      <c r="IN179" s="55"/>
      <c r="IO179" s="55"/>
      <c r="IP179" s="55"/>
      <c r="IQ179" s="55"/>
      <c r="IR179" s="55"/>
      <c r="IS179" s="55"/>
      <c r="IT179" s="55"/>
      <c r="IU179" s="55"/>
      <c r="IV179" s="55"/>
      <c r="IW179" s="55"/>
      <c r="IX179" s="55"/>
      <c r="IY179" s="55"/>
      <c r="IZ179" s="55"/>
      <c r="JA179" s="55"/>
      <c r="JB179" s="55"/>
      <c r="JC179" s="55"/>
      <c r="JD179" s="55"/>
      <c r="JE179" s="55"/>
      <c r="JF179" s="55"/>
      <c r="JG179" s="55"/>
      <c r="JH179" s="55"/>
      <c r="JI179" s="55"/>
      <c r="JJ179" s="55"/>
      <c r="JK179" s="55"/>
      <c r="JL179" s="55"/>
      <c r="JM179" s="55"/>
      <c r="JN179" s="55"/>
      <c r="JO179" s="55"/>
      <c r="JP179" s="55"/>
      <c r="JQ179" s="55"/>
      <c r="JR179" s="55"/>
      <c r="JS179" s="55"/>
      <c r="JT179" s="55"/>
      <c r="JU179" s="55"/>
      <c r="JV179" s="55"/>
      <c r="JW179" s="55"/>
      <c r="JX179" s="55"/>
      <c r="JY179" s="55"/>
      <c r="JZ179" s="55"/>
      <c r="KA179" s="55"/>
      <c r="KB179" s="55"/>
      <c r="KC179" s="55"/>
      <c r="KD179" s="55"/>
      <c r="KE179" s="55"/>
      <c r="KF179" s="55"/>
      <c r="KG179" s="55"/>
      <c r="KH179" s="55"/>
      <c r="KI179" s="55"/>
      <c r="KJ179" s="55"/>
      <c r="KK179" s="55"/>
      <c r="KL179" s="55"/>
      <c r="KM179" s="55"/>
      <c r="KN179" s="55"/>
      <c r="KO179" s="55"/>
      <c r="KP179" s="55"/>
      <c r="KQ179" s="55"/>
      <c r="KR179" s="55"/>
      <c r="KS179" s="55"/>
      <c r="KT179" s="55"/>
      <c r="KU179" s="55"/>
      <c r="KV179" s="55"/>
      <c r="KW179" s="55"/>
      <c r="KX179" s="55"/>
      <c r="KY179" s="55"/>
      <c r="KZ179" s="55"/>
      <c r="LA179" s="55"/>
      <c r="LB179" s="55"/>
      <c r="LC179" s="55"/>
      <c r="LD179" s="55"/>
      <c r="LE179" s="55"/>
      <c r="LF179" s="55"/>
      <c r="LG179" s="55"/>
      <c r="LH179" s="55"/>
      <c r="LI179" s="55"/>
      <c r="LJ179" s="55"/>
      <c r="LK179" s="55"/>
      <c r="LL179" s="55"/>
    </row>
    <row r="180" spans="1:324" s="100" customFormat="1" ht="10.5" customHeight="1">
      <c r="A180" s="882"/>
      <c r="B180" s="883"/>
      <c r="C180" s="884"/>
      <c r="D180" s="93"/>
      <c r="E180" s="93"/>
      <c r="F180" s="1647"/>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55"/>
      <c r="DM180" s="55"/>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c r="ER180" s="55"/>
      <c r="ES180" s="55"/>
      <c r="ET180" s="55"/>
      <c r="EU180" s="55"/>
      <c r="EV180" s="55"/>
      <c r="EW180" s="55"/>
      <c r="EX180" s="55"/>
      <c r="EY180" s="55"/>
      <c r="EZ180" s="55"/>
      <c r="FA180" s="55"/>
      <c r="FB180" s="55"/>
      <c r="FC180" s="55"/>
      <c r="FD180" s="55"/>
      <c r="FE180" s="55"/>
      <c r="FF180" s="55"/>
      <c r="FG180" s="55"/>
      <c r="FH180" s="55"/>
      <c r="FI180" s="55"/>
      <c r="FJ180" s="55"/>
      <c r="FK180" s="55"/>
      <c r="FL180" s="55"/>
      <c r="FM180" s="55"/>
      <c r="FN180" s="55"/>
      <c r="FO180" s="55"/>
      <c r="FP180" s="55"/>
      <c r="FQ180" s="55"/>
      <c r="FR180" s="55"/>
      <c r="FS180" s="55"/>
      <c r="FT180" s="55"/>
      <c r="FU180" s="55"/>
      <c r="FV180" s="55"/>
      <c r="FW180" s="55"/>
      <c r="FX180" s="55"/>
      <c r="FY180" s="55"/>
      <c r="FZ180" s="55"/>
      <c r="GA180" s="55"/>
      <c r="GB180" s="55"/>
      <c r="GC180" s="55"/>
      <c r="GD180" s="55"/>
      <c r="GE180" s="55"/>
      <c r="GF180" s="55"/>
      <c r="GG180" s="55"/>
      <c r="GH180" s="55"/>
      <c r="GI180" s="55"/>
      <c r="GJ180" s="55"/>
      <c r="GK180" s="55"/>
      <c r="GL180" s="55"/>
      <c r="GM180" s="55"/>
      <c r="GN180" s="55"/>
      <c r="GO180" s="55"/>
      <c r="GP180" s="55"/>
      <c r="GQ180" s="55"/>
      <c r="GR180" s="55"/>
      <c r="GS180" s="55"/>
      <c r="GT180" s="55"/>
      <c r="GU180" s="55"/>
      <c r="GV180" s="55"/>
      <c r="GW180" s="55"/>
      <c r="GX180" s="55"/>
      <c r="GY180" s="55"/>
      <c r="GZ180" s="55"/>
      <c r="HA180" s="55"/>
      <c r="HB180" s="55"/>
      <c r="HC180" s="55"/>
      <c r="HD180" s="55"/>
      <c r="HE180" s="55"/>
      <c r="HF180" s="55"/>
      <c r="HG180" s="55"/>
      <c r="HH180" s="55"/>
      <c r="HI180" s="55"/>
      <c r="HJ180" s="55"/>
      <c r="HK180" s="55"/>
      <c r="HL180" s="55"/>
      <c r="HM180" s="55"/>
      <c r="HN180" s="55"/>
      <c r="HO180" s="55"/>
      <c r="HP180" s="55"/>
      <c r="HQ180" s="55"/>
      <c r="HR180" s="55"/>
      <c r="HS180" s="55"/>
      <c r="HT180" s="55"/>
      <c r="HU180" s="55"/>
      <c r="HV180" s="55"/>
      <c r="HW180" s="55"/>
      <c r="HX180" s="55"/>
      <c r="HY180" s="55"/>
      <c r="HZ180" s="55"/>
      <c r="IA180" s="55"/>
      <c r="IB180" s="55"/>
      <c r="IC180" s="55"/>
      <c r="ID180" s="55"/>
      <c r="IE180" s="55"/>
      <c r="IF180" s="55"/>
      <c r="IG180" s="55"/>
      <c r="IH180" s="55"/>
      <c r="II180" s="55"/>
      <c r="IJ180" s="55"/>
      <c r="IK180" s="55"/>
      <c r="IL180" s="55"/>
      <c r="IM180" s="55"/>
      <c r="IN180" s="55"/>
      <c r="IO180" s="55"/>
      <c r="IP180" s="55"/>
      <c r="IQ180" s="55"/>
      <c r="IR180" s="55"/>
      <c r="IS180" s="55"/>
      <c r="IT180" s="55"/>
      <c r="IU180" s="55"/>
      <c r="IV180" s="55"/>
      <c r="IW180" s="55"/>
      <c r="IX180" s="55"/>
      <c r="IY180" s="55"/>
      <c r="IZ180" s="55"/>
      <c r="JA180" s="55"/>
      <c r="JB180" s="55"/>
      <c r="JC180" s="55"/>
      <c r="JD180" s="55"/>
      <c r="JE180" s="55"/>
      <c r="JF180" s="55"/>
      <c r="JG180" s="55"/>
      <c r="JH180" s="55"/>
      <c r="JI180" s="55"/>
      <c r="JJ180" s="55"/>
      <c r="JK180" s="55"/>
      <c r="JL180" s="55"/>
      <c r="JM180" s="55"/>
      <c r="JN180" s="55"/>
      <c r="JO180" s="55"/>
      <c r="JP180" s="55"/>
      <c r="JQ180" s="55"/>
      <c r="JR180" s="55"/>
      <c r="JS180" s="55"/>
      <c r="JT180" s="55"/>
      <c r="JU180" s="55"/>
      <c r="JV180" s="55"/>
      <c r="JW180" s="55"/>
      <c r="JX180" s="55"/>
      <c r="JY180" s="55"/>
      <c r="JZ180" s="55"/>
      <c r="KA180" s="55"/>
      <c r="KB180" s="55"/>
      <c r="KC180" s="55"/>
      <c r="KD180" s="55"/>
      <c r="KE180" s="55"/>
      <c r="KF180" s="55"/>
      <c r="KG180" s="55"/>
      <c r="KH180" s="55"/>
      <c r="KI180" s="55"/>
      <c r="KJ180" s="55"/>
      <c r="KK180" s="55"/>
      <c r="KL180" s="55"/>
      <c r="KM180" s="55"/>
      <c r="KN180" s="55"/>
      <c r="KO180" s="55"/>
      <c r="KP180" s="55"/>
      <c r="KQ180" s="55"/>
      <c r="KR180" s="55"/>
      <c r="KS180" s="55"/>
      <c r="KT180" s="55"/>
      <c r="KU180" s="55"/>
      <c r="KV180" s="55"/>
      <c r="KW180" s="55"/>
      <c r="KX180" s="55"/>
      <c r="KY180" s="55"/>
      <c r="KZ180" s="55"/>
      <c r="LA180" s="55"/>
      <c r="LB180" s="55"/>
      <c r="LC180" s="55"/>
      <c r="LD180" s="55"/>
      <c r="LE180" s="55"/>
      <c r="LF180" s="55"/>
      <c r="LG180" s="55"/>
      <c r="LH180" s="55"/>
      <c r="LI180" s="55"/>
      <c r="LJ180" s="55"/>
      <c r="LK180" s="55"/>
      <c r="LL180" s="55"/>
    </row>
    <row r="181" spans="1:324" s="100" customFormat="1" ht="15" customHeight="1">
      <c r="A181" s="882">
        <v>2</v>
      </c>
      <c r="B181" s="883" t="s">
        <v>976</v>
      </c>
      <c r="C181" s="884"/>
      <c r="D181" s="93"/>
      <c r="E181" s="93"/>
      <c r="F181" s="1664">
        <f>F129</f>
        <v>0</v>
      </c>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55"/>
      <c r="DM181" s="55"/>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c r="ER181" s="55"/>
      <c r="ES181" s="55"/>
      <c r="ET181" s="55"/>
      <c r="EU181" s="55"/>
      <c r="EV181" s="55"/>
      <c r="EW181" s="55"/>
      <c r="EX181" s="55"/>
      <c r="EY181" s="55"/>
      <c r="EZ181" s="55"/>
      <c r="FA181" s="55"/>
      <c r="FB181" s="55"/>
      <c r="FC181" s="55"/>
      <c r="FD181" s="55"/>
      <c r="FE181" s="55"/>
      <c r="FF181" s="55"/>
      <c r="FG181" s="55"/>
      <c r="FH181" s="55"/>
      <c r="FI181" s="55"/>
      <c r="FJ181" s="55"/>
      <c r="FK181" s="55"/>
      <c r="FL181" s="55"/>
      <c r="FM181" s="55"/>
      <c r="FN181" s="55"/>
      <c r="FO181" s="55"/>
      <c r="FP181" s="55"/>
      <c r="FQ181" s="55"/>
      <c r="FR181" s="55"/>
      <c r="FS181" s="55"/>
      <c r="FT181" s="55"/>
      <c r="FU181" s="55"/>
      <c r="FV181" s="55"/>
      <c r="FW181" s="55"/>
      <c r="FX181" s="55"/>
      <c r="FY181" s="55"/>
      <c r="FZ181" s="55"/>
      <c r="GA181" s="55"/>
      <c r="GB181" s="55"/>
      <c r="GC181" s="55"/>
      <c r="GD181" s="55"/>
      <c r="GE181" s="55"/>
      <c r="GF181" s="55"/>
      <c r="GG181" s="55"/>
      <c r="GH181" s="55"/>
      <c r="GI181" s="55"/>
      <c r="GJ181" s="55"/>
      <c r="GK181" s="55"/>
      <c r="GL181" s="55"/>
      <c r="GM181" s="55"/>
      <c r="GN181" s="55"/>
      <c r="GO181" s="55"/>
      <c r="GP181" s="55"/>
      <c r="GQ181" s="55"/>
      <c r="GR181" s="55"/>
      <c r="GS181" s="55"/>
      <c r="GT181" s="55"/>
      <c r="GU181" s="55"/>
      <c r="GV181" s="55"/>
      <c r="GW181" s="55"/>
      <c r="GX181" s="55"/>
      <c r="GY181" s="55"/>
      <c r="GZ181" s="55"/>
      <c r="HA181" s="55"/>
      <c r="HB181" s="55"/>
      <c r="HC181" s="55"/>
      <c r="HD181" s="55"/>
      <c r="HE181" s="55"/>
      <c r="HF181" s="55"/>
      <c r="HG181" s="55"/>
      <c r="HH181" s="55"/>
      <c r="HI181" s="55"/>
      <c r="HJ181" s="55"/>
      <c r="HK181" s="55"/>
      <c r="HL181" s="55"/>
      <c r="HM181" s="55"/>
      <c r="HN181" s="55"/>
      <c r="HO181" s="55"/>
      <c r="HP181" s="55"/>
      <c r="HQ181" s="55"/>
      <c r="HR181" s="55"/>
      <c r="HS181" s="55"/>
      <c r="HT181" s="55"/>
      <c r="HU181" s="55"/>
      <c r="HV181" s="55"/>
      <c r="HW181" s="55"/>
      <c r="HX181" s="55"/>
      <c r="HY181" s="55"/>
      <c r="HZ181" s="55"/>
      <c r="IA181" s="55"/>
      <c r="IB181" s="55"/>
      <c r="IC181" s="55"/>
      <c r="ID181" s="55"/>
      <c r="IE181" s="55"/>
      <c r="IF181" s="55"/>
      <c r="IG181" s="55"/>
      <c r="IH181" s="55"/>
      <c r="II181" s="55"/>
      <c r="IJ181" s="55"/>
      <c r="IK181" s="55"/>
      <c r="IL181" s="55"/>
      <c r="IM181" s="55"/>
      <c r="IN181" s="55"/>
      <c r="IO181" s="55"/>
      <c r="IP181" s="55"/>
      <c r="IQ181" s="55"/>
      <c r="IR181" s="55"/>
      <c r="IS181" s="55"/>
      <c r="IT181" s="55"/>
      <c r="IU181" s="55"/>
      <c r="IV181" s="55"/>
      <c r="IW181" s="55"/>
      <c r="IX181" s="55"/>
      <c r="IY181" s="55"/>
      <c r="IZ181" s="55"/>
      <c r="JA181" s="55"/>
      <c r="JB181" s="55"/>
      <c r="JC181" s="55"/>
      <c r="JD181" s="55"/>
      <c r="JE181" s="55"/>
      <c r="JF181" s="55"/>
      <c r="JG181" s="55"/>
      <c r="JH181" s="55"/>
      <c r="JI181" s="55"/>
      <c r="JJ181" s="55"/>
      <c r="JK181" s="55"/>
      <c r="JL181" s="55"/>
      <c r="JM181" s="55"/>
      <c r="JN181" s="55"/>
      <c r="JO181" s="55"/>
      <c r="JP181" s="55"/>
      <c r="JQ181" s="55"/>
      <c r="JR181" s="55"/>
      <c r="JS181" s="55"/>
      <c r="JT181" s="55"/>
      <c r="JU181" s="55"/>
      <c r="JV181" s="55"/>
      <c r="JW181" s="55"/>
      <c r="JX181" s="55"/>
      <c r="JY181" s="55"/>
      <c r="JZ181" s="55"/>
      <c r="KA181" s="55"/>
      <c r="KB181" s="55"/>
      <c r="KC181" s="55"/>
      <c r="KD181" s="55"/>
      <c r="KE181" s="55"/>
      <c r="KF181" s="55"/>
      <c r="KG181" s="55"/>
      <c r="KH181" s="55"/>
      <c r="KI181" s="55"/>
      <c r="KJ181" s="55"/>
      <c r="KK181" s="55"/>
      <c r="KL181" s="55"/>
      <c r="KM181" s="55"/>
      <c r="KN181" s="55"/>
      <c r="KO181" s="55"/>
      <c r="KP181" s="55"/>
      <c r="KQ181" s="55"/>
      <c r="KR181" s="55"/>
      <c r="KS181" s="55"/>
      <c r="KT181" s="55"/>
      <c r="KU181" s="55"/>
      <c r="KV181" s="55"/>
      <c r="KW181" s="55"/>
      <c r="KX181" s="55"/>
      <c r="KY181" s="55"/>
      <c r="KZ181" s="55"/>
      <c r="LA181" s="55"/>
      <c r="LB181" s="55"/>
      <c r="LC181" s="55"/>
      <c r="LD181" s="55"/>
      <c r="LE181" s="55"/>
      <c r="LF181" s="55"/>
      <c r="LG181" s="55"/>
      <c r="LH181" s="55"/>
      <c r="LI181" s="55"/>
      <c r="LJ181" s="55"/>
      <c r="LK181" s="55"/>
      <c r="LL181" s="55"/>
    </row>
    <row r="182" spans="1:324" s="100" customFormat="1" ht="10.5" customHeight="1">
      <c r="A182" s="882"/>
      <c r="B182" s="883"/>
      <c r="C182" s="884"/>
      <c r="D182" s="93"/>
      <c r="E182" s="93"/>
      <c r="F182" s="1647"/>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55"/>
      <c r="DM182" s="55"/>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c r="ER182" s="55"/>
      <c r="ES182" s="55"/>
      <c r="ET182" s="55"/>
      <c r="EU182" s="55"/>
      <c r="EV182" s="55"/>
      <c r="EW182" s="55"/>
      <c r="EX182" s="55"/>
      <c r="EY182" s="55"/>
      <c r="EZ182" s="55"/>
      <c r="FA182" s="55"/>
      <c r="FB182" s="55"/>
      <c r="FC182" s="55"/>
      <c r="FD182" s="55"/>
      <c r="FE182" s="55"/>
      <c r="FF182" s="55"/>
      <c r="FG182" s="55"/>
      <c r="FH182" s="55"/>
      <c r="FI182" s="55"/>
      <c r="FJ182" s="55"/>
      <c r="FK182" s="55"/>
      <c r="FL182" s="55"/>
      <c r="FM182" s="55"/>
      <c r="FN182" s="55"/>
      <c r="FO182" s="55"/>
      <c r="FP182" s="55"/>
      <c r="FQ182" s="55"/>
      <c r="FR182" s="55"/>
      <c r="FS182" s="55"/>
      <c r="FT182" s="55"/>
      <c r="FU182" s="55"/>
      <c r="FV182" s="55"/>
      <c r="FW182" s="55"/>
      <c r="FX182" s="55"/>
      <c r="FY182" s="55"/>
      <c r="FZ182" s="55"/>
      <c r="GA182" s="55"/>
      <c r="GB182" s="55"/>
      <c r="GC182" s="55"/>
      <c r="GD182" s="55"/>
      <c r="GE182" s="55"/>
      <c r="GF182" s="55"/>
      <c r="GG182" s="55"/>
      <c r="GH182" s="55"/>
      <c r="GI182" s="55"/>
      <c r="GJ182" s="55"/>
      <c r="GK182" s="55"/>
      <c r="GL182" s="55"/>
      <c r="GM182" s="55"/>
      <c r="GN182" s="55"/>
      <c r="GO182" s="55"/>
      <c r="GP182" s="55"/>
      <c r="GQ182" s="55"/>
      <c r="GR182" s="55"/>
      <c r="GS182" s="55"/>
      <c r="GT182" s="55"/>
      <c r="GU182" s="55"/>
      <c r="GV182" s="55"/>
      <c r="GW182" s="55"/>
      <c r="GX182" s="55"/>
      <c r="GY182" s="55"/>
      <c r="GZ182" s="55"/>
      <c r="HA182" s="55"/>
      <c r="HB182" s="55"/>
      <c r="HC182" s="55"/>
      <c r="HD182" s="55"/>
      <c r="HE182" s="55"/>
      <c r="HF182" s="55"/>
      <c r="HG182" s="55"/>
      <c r="HH182" s="55"/>
      <c r="HI182" s="55"/>
      <c r="HJ182" s="55"/>
      <c r="HK182" s="55"/>
      <c r="HL182" s="55"/>
      <c r="HM182" s="55"/>
      <c r="HN182" s="55"/>
      <c r="HO182" s="55"/>
      <c r="HP182" s="55"/>
      <c r="HQ182" s="55"/>
      <c r="HR182" s="55"/>
      <c r="HS182" s="55"/>
      <c r="HT182" s="55"/>
      <c r="HU182" s="55"/>
      <c r="HV182" s="55"/>
      <c r="HW182" s="55"/>
      <c r="HX182" s="55"/>
      <c r="HY182" s="55"/>
      <c r="HZ182" s="55"/>
      <c r="IA182" s="55"/>
      <c r="IB182" s="55"/>
      <c r="IC182" s="55"/>
      <c r="ID182" s="55"/>
      <c r="IE182" s="55"/>
      <c r="IF182" s="55"/>
      <c r="IG182" s="55"/>
      <c r="IH182" s="55"/>
      <c r="II182" s="55"/>
      <c r="IJ182" s="55"/>
      <c r="IK182" s="55"/>
      <c r="IL182" s="55"/>
      <c r="IM182" s="55"/>
      <c r="IN182" s="55"/>
      <c r="IO182" s="55"/>
      <c r="IP182" s="55"/>
      <c r="IQ182" s="55"/>
      <c r="IR182" s="55"/>
      <c r="IS182" s="55"/>
      <c r="IT182" s="55"/>
      <c r="IU182" s="55"/>
      <c r="IV182" s="55"/>
      <c r="IW182" s="55"/>
      <c r="IX182" s="55"/>
      <c r="IY182" s="55"/>
      <c r="IZ182" s="55"/>
      <c r="JA182" s="55"/>
      <c r="JB182" s="55"/>
      <c r="JC182" s="55"/>
      <c r="JD182" s="55"/>
      <c r="JE182" s="55"/>
      <c r="JF182" s="55"/>
      <c r="JG182" s="55"/>
      <c r="JH182" s="55"/>
      <c r="JI182" s="55"/>
      <c r="JJ182" s="55"/>
      <c r="JK182" s="55"/>
      <c r="JL182" s="55"/>
      <c r="JM182" s="55"/>
      <c r="JN182" s="55"/>
      <c r="JO182" s="55"/>
      <c r="JP182" s="55"/>
      <c r="JQ182" s="55"/>
      <c r="JR182" s="55"/>
      <c r="JS182" s="55"/>
      <c r="JT182" s="55"/>
      <c r="JU182" s="55"/>
      <c r="JV182" s="55"/>
      <c r="JW182" s="55"/>
      <c r="JX182" s="55"/>
      <c r="JY182" s="55"/>
      <c r="JZ182" s="55"/>
      <c r="KA182" s="55"/>
      <c r="KB182" s="55"/>
      <c r="KC182" s="55"/>
      <c r="KD182" s="55"/>
      <c r="KE182" s="55"/>
      <c r="KF182" s="55"/>
      <c r="KG182" s="55"/>
      <c r="KH182" s="55"/>
      <c r="KI182" s="55"/>
      <c r="KJ182" s="55"/>
      <c r="KK182" s="55"/>
      <c r="KL182" s="55"/>
      <c r="KM182" s="55"/>
      <c r="KN182" s="55"/>
      <c r="KO182" s="55"/>
      <c r="KP182" s="55"/>
      <c r="KQ182" s="55"/>
      <c r="KR182" s="55"/>
      <c r="KS182" s="55"/>
      <c r="KT182" s="55"/>
      <c r="KU182" s="55"/>
      <c r="KV182" s="55"/>
      <c r="KW182" s="55"/>
      <c r="KX182" s="55"/>
      <c r="KY182" s="55"/>
      <c r="KZ182" s="55"/>
      <c r="LA182" s="55"/>
      <c r="LB182" s="55"/>
      <c r="LC182" s="55"/>
      <c r="LD182" s="55"/>
      <c r="LE182" s="55"/>
      <c r="LF182" s="55"/>
      <c r="LG182" s="55"/>
      <c r="LH182" s="55"/>
      <c r="LI182" s="55"/>
      <c r="LJ182" s="55"/>
      <c r="LK182" s="55"/>
      <c r="LL182" s="55"/>
    </row>
    <row r="183" spans="1:324" s="100" customFormat="1" ht="15.75" customHeight="1">
      <c r="A183" s="882">
        <v>3</v>
      </c>
      <c r="B183" s="883" t="s">
        <v>975</v>
      </c>
      <c r="C183" s="884"/>
      <c r="D183" s="93"/>
      <c r="E183" s="93"/>
      <c r="F183" s="1664">
        <f>F173</f>
        <v>0</v>
      </c>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55"/>
      <c r="DM183" s="55"/>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c r="ER183" s="55"/>
      <c r="ES183" s="55"/>
      <c r="ET183" s="55"/>
      <c r="EU183" s="55"/>
      <c r="EV183" s="55"/>
      <c r="EW183" s="55"/>
      <c r="EX183" s="55"/>
      <c r="EY183" s="55"/>
      <c r="EZ183" s="55"/>
      <c r="FA183" s="55"/>
      <c r="FB183" s="55"/>
      <c r="FC183" s="55"/>
      <c r="FD183" s="55"/>
      <c r="FE183" s="55"/>
      <c r="FF183" s="55"/>
      <c r="FG183" s="55"/>
      <c r="FH183" s="55"/>
      <c r="FI183" s="55"/>
      <c r="FJ183" s="55"/>
      <c r="FK183" s="55"/>
      <c r="FL183" s="55"/>
      <c r="FM183" s="55"/>
      <c r="FN183" s="55"/>
      <c r="FO183" s="55"/>
      <c r="FP183" s="55"/>
      <c r="FQ183" s="55"/>
      <c r="FR183" s="55"/>
      <c r="FS183" s="55"/>
      <c r="FT183" s="55"/>
      <c r="FU183" s="55"/>
      <c r="FV183" s="55"/>
      <c r="FW183" s="55"/>
      <c r="FX183" s="55"/>
      <c r="FY183" s="55"/>
      <c r="FZ183" s="55"/>
      <c r="GA183" s="55"/>
      <c r="GB183" s="55"/>
      <c r="GC183" s="55"/>
      <c r="GD183" s="55"/>
      <c r="GE183" s="55"/>
      <c r="GF183" s="55"/>
      <c r="GG183" s="55"/>
      <c r="GH183" s="55"/>
      <c r="GI183" s="55"/>
      <c r="GJ183" s="55"/>
      <c r="GK183" s="55"/>
      <c r="GL183" s="55"/>
      <c r="GM183" s="55"/>
      <c r="GN183" s="55"/>
      <c r="GO183" s="55"/>
      <c r="GP183" s="55"/>
      <c r="GQ183" s="55"/>
      <c r="GR183" s="55"/>
      <c r="GS183" s="55"/>
      <c r="GT183" s="55"/>
      <c r="GU183" s="55"/>
      <c r="GV183" s="55"/>
      <c r="GW183" s="55"/>
      <c r="GX183" s="55"/>
      <c r="GY183" s="55"/>
      <c r="GZ183" s="55"/>
      <c r="HA183" s="55"/>
      <c r="HB183" s="55"/>
      <c r="HC183" s="55"/>
      <c r="HD183" s="55"/>
      <c r="HE183" s="55"/>
      <c r="HF183" s="55"/>
      <c r="HG183" s="55"/>
      <c r="HH183" s="55"/>
      <c r="HI183" s="55"/>
      <c r="HJ183" s="55"/>
      <c r="HK183" s="55"/>
      <c r="HL183" s="55"/>
      <c r="HM183" s="55"/>
      <c r="HN183" s="55"/>
      <c r="HO183" s="55"/>
      <c r="HP183" s="55"/>
      <c r="HQ183" s="55"/>
      <c r="HR183" s="55"/>
      <c r="HS183" s="55"/>
      <c r="HT183" s="55"/>
      <c r="HU183" s="55"/>
      <c r="HV183" s="55"/>
      <c r="HW183" s="55"/>
      <c r="HX183" s="55"/>
      <c r="HY183" s="55"/>
      <c r="HZ183" s="55"/>
      <c r="IA183" s="55"/>
      <c r="IB183" s="55"/>
      <c r="IC183" s="55"/>
      <c r="ID183" s="55"/>
      <c r="IE183" s="55"/>
      <c r="IF183" s="55"/>
      <c r="IG183" s="55"/>
      <c r="IH183" s="55"/>
      <c r="II183" s="55"/>
      <c r="IJ183" s="55"/>
      <c r="IK183" s="55"/>
      <c r="IL183" s="55"/>
      <c r="IM183" s="55"/>
      <c r="IN183" s="55"/>
      <c r="IO183" s="55"/>
      <c r="IP183" s="55"/>
      <c r="IQ183" s="55"/>
      <c r="IR183" s="55"/>
      <c r="IS183" s="55"/>
      <c r="IT183" s="55"/>
      <c r="IU183" s="55"/>
      <c r="IV183" s="55"/>
      <c r="IW183" s="55"/>
      <c r="IX183" s="55"/>
      <c r="IY183" s="55"/>
      <c r="IZ183" s="55"/>
      <c r="JA183" s="55"/>
      <c r="JB183" s="55"/>
      <c r="JC183" s="55"/>
      <c r="JD183" s="55"/>
      <c r="JE183" s="55"/>
      <c r="JF183" s="55"/>
      <c r="JG183" s="55"/>
      <c r="JH183" s="55"/>
      <c r="JI183" s="55"/>
      <c r="JJ183" s="55"/>
      <c r="JK183" s="55"/>
      <c r="JL183" s="55"/>
      <c r="JM183" s="55"/>
      <c r="JN183" s="55"/>
      <c r="JO183" s="55"/>
      <c r="JP183" s="55"/>
      <c r="JQ183" s="55"/>
      <c r="JR183" s="55"/>
      <c r="JS183" s="55"/>
      <c r="JT183" s="55"/>
      <c r="JU183" s="55"/>
      <c r="JV183" s="55"/>
      <c r="JW183" s="55"/>
      <c r="JX183" s="55"/>
      <c r="JY183" s="55"/>
      <c r="JZ183" s="55"/>
      <c r="KA183" s="55"/>
      <c r="KB183" s="55"/>
      <c r="KC183" s="55"/>
      <c r="KD183" s="55"/>
      <c r="KE183" s="55"/>
      <c r="KF183" s="55"/>
      <c r="KG183" s="55"/>
      <c r="KH183" s="55"/>
      <c r="KI183" s="55"/>
      <c r="KJ183" s="55"/>
      <c r="KK183" s="55"/>
      <c r="KL183" s="55"/>
      <c r="KM183" s="55"/>
      <c r="KN183" s="55"/>
      <c r="KO183" s="55"/>
      <c r="KP183" s="55"/>
      <c r="KQ183" s="55"/>
      <c r="KR183" s="55"/>
      <c r="KS183" s="55"/>
      <c r="KT183" s="55"/>
      <c r="KU183" s="55"/>
      <c r="KV183" s="55"/>
      <c r="KW183" s="55"/>
      <c r="KX183" s="55"/>
      <c r="KY183" s="55"/>
      <c r="KZ183" s="55"/>
      <c r="LA183" s="55"/>
      <c r="LB183" s="55"/>
      <c r="LC183" s="55"/>
      <c r="LD183" s="55"/>
      <c r="LE183" s="55"/>
      <c r="LF183" s="55"/>
      <c r="LG183" s="55"/>
      <c r="LH183" s="55"/>
      <c r="LI183" s="55"/>
      <c r="LJ183" s="55"/>
      <c r="LK183" s="55"/>
      <c r="LL183" s="55"/>
    </row>
    <row r="184" spans="1:324" s="100" customFormat="1" ht="10.65" customHeight="1">
      <c r="A184" s="885"/>
      <c r="B184" s="886"/>
      <c r="C184" s="884"/>
      <c r="D184" s="93"/>
      <c r="E184" s="93"/>
      <c r="F184" s="1647"/>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55"/>
      <c r="DM184" s="55"/>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c r="ER184" s="55"/>
      <c r="ES184" s="55"/>
      <c r="ET184" s="55"/>
      <c r="EU184" s="55"/>
      <c r="EV184" s="55"/>
      <c r="EW184" s="55"/>
      <c r="EX184" s="55"/>
      <c r="EY184" s="55"/>
      <c r="EZ184" s="55"/>
      <c r="FA184" s="55"/>
      <c r="FB184" s="55"/>
      <c r="FC184" s="55"/>
      <c r="FD184" s="55"/>
      <c r="FE184" s="55"/>
      <c r="FF184" s="55"/>
      <c r="FG184" s="55"/>
      <c r="FH184" s="55"/>
      <c r="FI184" s="55"/>
      <c r="FJ184" s="55"/>
      <c r="FK184" s="55"/>
      <c r="FL184" s="55"/>
      <c r="FM184" s="55"/>
      <c r="FN184" s="55"/>
      <c r="FO184" s="55"/>
      <c r="FP184" s="55"/>
      <c r="FQ184" s="55"/>
      <c r="FR184" s="55"/>
      <c r="FS184" s="55"/>
      <c r="FT184" s="55"/>
      <c r="FU184" s="55"/>
      <c r="FV184" s="55"/>
      <c r="FW184" s="55"/>
      <c r="FX184" s="55"/>
      <c r="FY184" s="55"/>
      <c r="FZ184" s="55"/>
      <c r="GA184" s="55"/>
      <c r="GB184" s="55"/>
      <c r="GC184" s="55"/>
      <c r="GD184" s="55"/>
      <c r="GE184" s="55"/>
      <c r="GF184" s="55"/>
      <c r="GG184" s="55"/>
      <c r="GH184" s="55"/>
      <c r="GI184" s="55"/>
      <c r="GJ184" s="55"/>
      <c r="GK184" s="55"/>
      <c r="GL184" s="55"/>
      <c r="GM184" s="55"/>
      <c r="GN184" s="55"/>
      <c r="GO184" s="55"/>
      <c r="GP184" s="55"/>
      <c r="GQ184" s="55"/>
      <c r="GR184" s="55"/>
      <c r="GS184" s="55"/>
      <c r="GT184" s="55"/>
      <c r="GU184" s="55"/>
      <c r="GV184" s="55"/>
      <c r="GW184" s="55"/>
      <c r="GX184" s="55"/>
      <c r="GY184" s="55"/>
      <c r="GZ184" s="55"/>
      <c r="HA184" s="55"/>
      <c r="HB184" s="55"/>
      <c r="HC184" s="55"/>
      <c r="HD184" s="55"/>
      <c r="HE184" s="55"/>
      <c r="HF184" s="55"/>
      <c r="HG184" s="55"/>
      <c r="HH184" s="55"/>
      <c r="HI184" s="55"/>
      <c r="HJ184" s="55"/>
      <c r="HK184" s="55"/>
      <c r="HL184" s="55"/>
      <c r="HM184" s="55"/>
      <c r="HN184" s="55"/>
      <c r="HO184" s="55"/>
      <c r="HP184" s="55"/>
      <c r="HQ184" s="55"/>
      <c r="HR184" s="55"/>
      <c r="HS184" s="55"/>
      <c r="HT184" s="55"/>
      <c r="HU184" s="55"/>
      <c r="HV184" s="55"/>
      <c r="HW184" s="55"/>
      <c r="HX184" s="55"/>
      <c r="HY184" s="55"/>
      <c r="HZ184" s="55"/>
      <c r="IA184" s="55"/>
      <c r="IB184" s="55"/>
      <c r="IC184" s="55"/>
      <c r="ID184" s="55"/>
      <c r="IE184" s="55"/>
      <c r="IF184" s="55"/>
      <c r="IG184" s="55"/>
      <c r="IH184" s="55"/>
      <c r="II184" s="55"/>
      <c r="IJ184" s="55"/>
      <c r="IK184" s="55"/>
      <c r="IL184" s="55"/>
      <c r="IM184" s="55"/>
      <c r="IN184" s="55"/>
      <c r="IO184" s="55"/>
      <c r="IP184" s="55"/>
      <c r="IQ184" s="55"/>
      <c r="IR184" s="55"/>
      <c r="IS184" s="55"/>
      <c r="IT184" s="55"/>
      <c r="IU184" s="55"/>
      <c r="IV184" s="55"/>
      <c r="IW184" s="55"/>
      <c r="IX184" s="55"/>
      <c r="IY184" s="55"/>
      <c r="IZ184" s="55"/>
      <c r="JA184" s="55"/>
      <c r="JB184" s="55"/>
      <c r="JC184" s="55"/>
      <c r="JD184" s="55"/>
      <c r="JE184" s="55"/>
      <c r="JF184" s="55"/>
      <c r="JG184" s="55"/>
      <c r="JH184" s="55"/>
      <c r="JI184" s="55"/>
      <c r="JJ184" s="55"/>
      <c r="JK184" s="55"/>
      <c r="JL184" s="55"/>
      <c r="JM184" s="55"/>
      <c r="JN184" s="55"/>
      <c r="JO184" s="55"/>
      <c r="JP184" s="55"/>
      <c r="JQ184" s="55"/>
      <c r="JR184" s="55"/>
      <c r="JS184" s="55"/>
      <c r="JT184" s="55"/>
      <c r="JU184" s="55"/>
      <c r="JV184" s="55"/>
      <c r="JW184" s="55"/>
      <c r="JX184" s="55"/>
      <c r="JY184" s="55"/>
      <c r="JZ184" s="55"/>
      <c r="KA184" s="55"/>
      <c r="KB184" s="55"/>
      <c r="KC184" s="55"/>
      <c r="KD184" s="55"/>
      <c r="KE184" s="55"/>
      <c r="KF184" s="55"/>
      <c r="KG184" s="55"/>
      <c r="KH184" s="55"/>
      <c r="KI184" s="55"/>
      <c r="KJ184" s="55"/>
      <c r="KK184" s="55"/>
      <c r="KL184" s="55"/>
      <c r="KM184" s="55"/>
      <c r="KN184" s="55"/>
      <c r="KO184" s="55"/>
      <c r="KP184" s="55"/>
      <c r="KQ184" s="55"/>
      <c r="KR184" s="55"/>
      <c r="KS184" s="55"/>
      <c r="KT184" s="55"/>
      <c r="KU184" s="55"/>
      <c r="KV184" s="55"/>
      <c r="KW184" s="55"/>
      <c r="KX184" s="55"/>
      <c r="KY184" s="55"/>
      <c r="KZ184" s="55"/>
      <c r="LA184" s="55"/>
      <c r="LB184" s="55"/>
      <c r="LC184" s="55"/>
      <c r="LD184" s="55"/>
      <c r="LE184" s="55"/>
      <c r="LF184" s="55"/>
      <c r="LG184" s="55"/>
      <c r="LH184" s="55"/>
      <c r="LI184" s="55"/>
      <c r="LJ184" s="55"/>
      <c r="LK184" s="55"/>
      <c r="LL184" s="55"/>
    </row>
    <row r="185" spans="1:324" s="100" customFormat="1" ht="10.65" customHeight="1">
      <c r="A185" s="885"/>
      <c r="B185" s="886"/>
      <c r="C185" s="884"/>
      <c r="D185" s="93"/>
      <c r="E185" s="93"/>
      <c r="F185" s="1647"/>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55"/>
      <c r="FD185" s="55"/>
      <c r="FE185" s="55"/>
      <c r="FF185" s="55"/>
      <c r="FG185" s="55"/>
      <c r="FH185" s="55"/>
      <c r="FI185" s="55"/>
      <c r="FJ185" s="55"/>
      <c r="FK185" s="55"/>
      <c r="FL185" s="55"/>
      <c r="FM185" s="55"/>
      <c r="FN185" s="55"/>
      <c r="FO185" s="55"/>
      <c r="FP185" s="55"/>
      <c r="FQ185" s="55"/>
      <c r="FR185" s="55"/>
      <c r="FS185" s="55"/>
      <c r="FT185" s="55"/>
      <c r="FU185" s="55"/>
      <c r="FV185" s="55"/>
      <c r="FW185" s="55"/>
      <c r="FX185" s="55"/>
      <c r="FY185" s="55"/>
      <c r="FZ185" s="55"/>
      <c r="GA185" s="55"/>
      <c r="GB185" s="55"/>
      <c r="GC185" s="55"/>
      <c r="GD185" s="55"/>
      <c r="GE185" s="55"/>
      <c r="GF185" s="55"/>
      <c r="GG185" s="55"/>
      <c r="GH185" s="55"/>
      <c r="GI185" s="55"/>
      <c r="GJ185" s="55"/>
      <c r="GK185" s="55"/>
      <c r="GL185" s="55"/>
      <c r="GM185" s="55"/>
      <c r="GN185" s="55"/>
      <c r="GO185" s="55"/>
      <c r="GP185" s="55"/>
      <c r="GQ185" s="55"/>
      <c r="GR185" s="55"/>
      <c r="GS185" s="55"/>
      <c r="GT185" s="55"/>
      <c r="GU185" s="55"/>
      <c r="GV185" s="55"/>
      <c r="GW185" s="55"/>
      <c r="GX185" s="55"/>
      <c r="GY185" s="55"/>
      <c r="GZ185" s="55"/>
      <c r="HA185" s="55"/>
      <c r="HB185" s="55"/>
      <c r="HC185" s="55"/>
      <c r="HD185" s="55"/>
      <c r="HE185" s="55"/>
      <c r="HF185" s="55"/>
      <c r="HG185" s="55"/>
      <c r="HH185" s="55"/>
      <c r="HI185" s="55"/>
      <c r="HJ185" s="55"/>
      <c r="HK185" s="55"/>
      <c r="HL185" s="55"/>
      <c r="HM185" s="55"/>
      <c r="HN185" s="55"/>
      <c r="HO185" s="55"/>
      <c r="HP185" s="55"/>
      <c r="HQ185" s="55"/>
      <c r="HR185" s="55"/>
      <c r="HS185" s="55"/>
      <c r="HT185" s="55"/>
      <c r="HU185" s="55"/>
      <c r="HV185" s="55"/>
      <c r="HW185" s="55"/>
      <c r="HX185" s="55"/>
      <c r="HY185" s="55"/>
      <c r="HZ185" s="55"/>
      <c r="IA185" s="55"/>
      <c r="IB185" s="55"/>
      <c r="IC185" s="55"/>
      <c r="ID185" s="55"/>
      <c r="IE185" s="55"/>
      <c r="IF185" s="55"/>
      <c r="IG185" s="55"/>
      <c r="IH185" s="55"/>
      <c r="II185" s="55"/>
      <c r="IJ185" s="55"/>
      <c r="IK185" s="55"/>
      <c r="IL185" s="55"/>
      <c r="IM185" s="55"/>
      <c r="IN185" s="55"/>
      <c r="IO185" s="55"/>
      <c r="IP185" s="55"/>
      <c r="IQ185" s="55"/>
      <c r="IR185" s="55"/>
      <c r="IS185" s="55"/>
      <c r="IT185" s="55"/>
      <c r="IU185" s="55"/>
      <c r="IV185" s="55"/>
      <c r="IW185" s="55"/>
      <c r="IX185" s="55"/>
      <c r="IY185" s="55"/>
      <c r="IZ185" s="55"/>
      <c r="JA185" s="55"/>
      <c r="JB185" s="55"/>
      <c r="JC185" s="55"/>
      <c r="JD185" s="55"/>
      <c r="JE185" s="55"/>
      <c r="JF185" s="55"/>
      <c r="JG185" s="55"/>
      <c r="JH185" s="55"/>
      <c r="JI185" s="55"/>
      <c r="JJ185" s="55"/>
      <c r="JK185" s="55"/>
      <c r="JL185" s="55"/>
      <c r="JM185" s="55"/>
      <c r="JN185" s="55"/>
      <c r="JO185" s="55"/>
      <c r="JP185" s="55"/>
      <c r="JQ185" s="55"/>
      <c r="JR185" s="55"/>
      <c r="JS185" s="55"/>
      <c r="JT185" s="55"/>
      <c r="JU185" s="55"/>
      <c r="JV185" s="55"/>
      <c r="JW185" s="55"/>
      <c r="JX185" s="55"/>
      <c r="JY185" s="55"/>
      <c r="JZ185" s="55"/>
      <c r="KA185" s="55"/>
      <c r="KB185" s="55"/>
      <c r="KC185" s="55"/>
      <c r="KD185" s="55"/>
      <c r="KE185" s="55"/>
      <c r="KF185" s="55"/>
      <c r="KG185" s="55"/>
      <c r="KH185" s="55"/>
      <c r="KI185" s="55"/>
      <c r="KJ185" s="55"/>
      <c r="KK185" s="55"/>
      <c r="KL185" s="55"/>
      <c r="KM185" s="55"/>
      <c r="KN185" s="55"/>
      <c r="KO185" s="55"/>
      <c r="KP185" s="55"/>
      <c r="KQ185" s="55"/>
      <c r="KR185" s="55"/>
      <c r="KS185" s="55"/>
      <c r="KT185" s="55"/>
      <c r="KU185" s="55"/>
      <c r="KV185" s="55"/>
      <c r="KW185" s="55"/>
      <c r="KX185" s="55"/>
      <c r="KY185" s="55"/>
      <c r="KZ185" s="55"/>
      <c r="LA185" s="55"/>
      <c r="LB185" s="55"/>
      <c r="LC185" s="55"/>
      <c r="LD185" s="55"/>
      <c r="LE185" s="55"/>
      <c r="LF185" s="55"/>
      <c r="LG185" s="55"/>
      <c r="LH185" s="55"/>
      <c r="LI185" s="55"/>
      <c r="LJ185" s="55"/>
      <c r="LK185" s="55"/>
      <c r="LL185" s="55"/>
    </row>
    <row r="186" spans="1:324" s="100" customFormat="1" ht="10.65" customHeight="1">
      <c r="A186" s="885"/>
      <c r="B186" s="886"/>
      <c r="C186" s="884"/>
      <c r="D186" s="93"/>
      <c r="E186" s="93"/>
      <c r="F186" s="1647"/>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c r="ER186" s="55"/>
      <c r="ES186" s="55"/>
      <c r="ET186" s="55"/>
      <c r="EU186" s="55"/>
      <c r="EV186" s="55"/>
      <c r="EW186" s="55"/>
      <c r="EX186" s="55"/>
      <c r="EY186" s="55"/>
      <c r="EZ186" s="55"/>
      <c r="FA186" s="55"/>
      <c r="FB186" s="55"/>
      <c r="FC186" s="55"/>
      <c r="FD186" s="55"/>
      <c r="FE186" s="55"/>
      <c r="FF186" s="55"/>
      <c r="FG186" s="55"/>
      <c r="FH186" s="55"/>
      <c r="FI186" s="55"/>
      <c r="FJ186" s="55"/>
      <c r="FK186" s="55"/>
      <c r="FL186" s="55"/>
      <c r="FM186" s="55"/>
      <c r="FN186" s="55"/>
      <c r="FO186" s="55"/>
      <c r="FP186" s="55"/>
      <c r="FQ186" s="55"/>
      <c r="FR186" s="55"/>
      <c r="FS186" s="55"/>
      <c r="FT186" s="55"/>
      <c r="FU186" s="55"/>
      <c r="FV186" s="55"/>
      <c r="FW186" s="55"/>
      <c r="FX186" s="55"/>
      <c r="FY186" s="55"/>
      <c r="FZ186" s="55"/>
      <c r="GA186" s="55"/>
      <c r="GB186" s="55"/>
      <c r="GC186" s="55"/>
      <c r="GD186" s="55"/>
      <c r="GE186" s="55"/>
      <c r="GF186" s="55"/>
      <c r="GG186" s="55"/>
      <c r="GH186" s="55"/>
      <c r="GI186" s="55"/>
      <c r="GJ186" s="55"/>
      <c r="GK186" s="55"/>
      <c r="GL186" s="55"/>
      <c r="GM186" s="55"/>
      <c r="GN186" s="55"/>
      <c r="GO186" s="55"/>
      <c r="GP186" s="55"/>
      <c r="GQ186" s="55"/>
      <c r="GR186" s="55"/>
      <c r="GS186" s="55"/>
      <c r="GT186" s="55"/>
      <c r="GU186" s="55"/>
      <c r="GV186" s="55"/>
      <c r="GW186" s="55"/>
      <c r="GX186" s="55"/>
      <c r="GY186" s="55"/>
      <c r="GZ186" s="55"/>
      <c r="HA186" s="55"/>
      <c r="HB186" s="55"/>
      <c r="HC186" s="55"/>
      <c r="HD186" s="55"/>
      <c r="HE186" s="55"/>
      <c r="HF186" s="55"/>
      <c r="HG186" s="55"/>
      <c r="HH186" s="55"/>
      <c r="HI186" s="55"/>
      <c r="HJ186" s="55"/>
      <c r="HK186" s="55"/>
      <c r="HL186" s="55"/>
      <c r="HM186" s="55"/>
      <c r="HN186" s="55"/>
      <c r="HO186" s="55"/>
      <c r="HP186" s="55"/>
      <c r="HQ186" s="55"/>
      <c r="HR186" s="55"/>
      <c r="HS186" s="55"/>
      <c r="HT186" s="55"/>
      <c r="HU186" s="55"/>
      <c r="HV186" s="55"/>
      <c r="HW186" s="55"/>
      <c r="HX186" s="55"/>
      <c r="HY186" s="55"/>
      <c r="HZ186" s="55"/>
      <c r="IA186" s="55"/>
      <c r="IB186" s="55"/>
      <c r="IC186" s="55"/>
      <c r="ID186" s="55"/>
      <c r="IE186" s="55"/>
      <c r="IF186" s="55"/>
      <c r="IG186" s="55"/>
      <c r="IH186" s="55"/>
      <c r="II186" s="55"/>
      <c r="IJ186" s="55"/>
      <c r="IK186" s="55"/>
      <c r="IL186" s="55"/>
      <c r="IM186" s="55"/>
      <c r="IN186" s="55"/>
      <c r="IO186" s="55"/>
      <c r="IP186" s="55"/>
      <c r="IQ186" s="55"/>
      <c r="IR186" s="55"/>
      <c r="IS186" s="55"/>
      <c r="IT186" s="55"/>
      <c r="IU186" s="55"/>
      <c r="IV186" s="55"/>
      <c r="IW186" s="55"/>
      <c r="IX186" s="55"/>
      <c r="IY186" s="55"/>
      <c r="IZ186" s="55"/>
      <c r="JA186" s="55"/>
      <c r="JB186" s="55"/>
      <c r="JC186" s="55"/>
      <c r="JD186" s="55"/>
      <c r="JE186" s="55"/>
      <c r="JF186" s="55"/>
      <c r="JG186" s="55"/>
      <c r="JH186" s="55"/>
      <c r="JI186" s="55"/>
      <c r="JJ186" s="55"/>
      <c r="JK186" s="55"/>
      <c r="JL186" s="55"/>
      <c r="JM186" s="55"/>
      <c r="JN186" s="55"/>
      <c r="JO186" s="55"/>
      <c r="JP186" s="55"/>
      <c r="JQ186" s="55"/>
      <c r="JR186" s="55"/>
      <c r="JS186" s="55"/>
      <c r="JT186" s="55"/>
      <c r="JU186" s="55"/>
      <c r="JV186" s="55"/>
      <c r="JW186" s="55"/>
      <c r="JX186" s="55"/>
      <c r="JY186" s="55"/>
      <c r="JZ186" s="55"/>
      <c r="KA186" s="55"/>
      <c r="KB186" s="55"/>
      <c r="KC186" s="55"/>
      <c r="KD186" s="55"/>
      <c r="KE186" s="55"/>
      <c r="KF186" s="55"/>
      <c r="KG186" s="55"/>
      <c r="KH186" s="55"/>
      <c r="KI186" s="55"/>
      <c r="KJ186" s="55"/>
      <c r="KK186" s="55"/>
      <c r="KL186" s="55"/>
      <c r="KM186" s="55"/>
      <c r="KN186" s="55"/>
      <c r="KO186" s="55"/>
      <c r="KP186" s="55"/>
      <c r="KQ186" s="55"/>
      <c r="KR186" s="55"/>
      <c r="KS186" s="55"/>
      <c r="KT186" s="55"/>
      <c r="KU186" s="55"/>
      <c r="KV186" s="55"/>
      <c r="KW186" s="55"/>
      <c r="KX186" s="55"/>
      <c r="KY186" s="55"/>
      <c r="KZ186" s="55"/>
      <c r="LA186" s="55"/>
      <c r="LB186" s="55"/>
      <c r="LC186" s="55"/>
      <c r="LD186" s="55"/>
      <c r="LE186" s="55"/>
      <c r="LF186" s="55"/>
      <c r="LG186" s="55"/>
      <c r="LH186" s="55"/>
      <c r="LI186" s="55"/>
      <c r="LJ186" s="55"/>
      <c r="LK186" s="55"/>
      <c r="LL186" s="55"/>
    </row>
    <row r="187" spans="1:324" s="100" customFormat="1" ht="10.65" customHeight="1">
      <c r="A187" s="885"/>
      <c r="B187" s="886"/>
      <c r="C187" s="884"/>
      <c r="D187" s="93"/>
      <c r="E187" s="93"/>
      <c r="F187" s="1647"/>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c r="ER187" s="55"/>
      <c r="ES187" s="55"/>
      <c r="ET187" s="55"/>
      <c r="EU187" s="55"/>
      <c r="EV187" s="55"/>
      <c r="EW187" s="55"/>
      <c r="EX187" s="55"/>
      <c r="EY187" s="55"/>
      <c r="EZ187" s="55"/>
      <c r="FA187" s="55"/>
      <c r="FB187" s="55"/>
      <c r="FC187" s="55"/>
      <c r="FD187" s="55"/>
      <c r="FE187" s="55"/>
      <c r="FF187" s="55"/>
      <c r="FG187" s="55"/>
      <c r="FH187" s="55"/>
      <c r="FI187" s="55"/>
      <c r="FJ187" s="55"/>
      <c r="FK187" s="55"/>
      <c r="FL187" s="55"/>
      <c r="FM187" s="55"/>
      <c r="FN187" s="55"/>
      <c r="FO187" s="55"/>
      <c r="FP187" s="55"/>
      <c r="FQ187" s="55"/>
      <c r="FR187" s="55"/>
      <c r="FS187" s="55"/>
      <c r="FT187" s="55"/>
      <c r="FU187" s="55"/>
      <c r="FV187" s="55"/>
      <c r="FW187" s="55"/>
      <c r="FX187" s="55"/>
      <c r="FY187" s="55"/>
      <c r="FZ187" s="55"/>
      <c r="GA187" s="55"/>
      <c r="GB187" s="55"/>
      <c r="GC187" s="55"/>
      <c r="GD187" s="55"/>
      <c r="GE187" s="55"/>
      <c r="GF187" s="55"/>
      <c r="GG187" s="55"/>
      <c r="GH187" s="55"/>
      <c r="GI187" s="55"/>
      <c r="GJ187" s="55"/>
      <c r="GK187" s="55"/>
      <c r="GL187" s="55"/>
      <c r="GM187" s="55"/>
      <c r="GN187" s="55"/>
      <c r="GO187" s="55"/>
      <c r="GP187" s="55"/>
      <c r="GQ187" s="55"/>
      <c r="GR187" s="55"/>
      <c r="GS187" s="55"/>
      <c r="GT187" s="55"/>
      <c r="GU187" s="55"/>
      <c r="GV187" s="55"/>
      <c r="GW187" s="55"/>
      <c r="GX187" s="55"/>
      <c r="GY187" s="55"/>
      <c r="GZ187" s="55"/>
      <c r="HA187" s="55"/>
      <c r="HB187" s="55"/>
      <c r="HC187" s="55"/>
      <c r="HD187" s="55"/>
      <c r="HE187" s="55"/>
      <c r="HF187" s="55"/>
      <c r="HG187" s="55"/>
      <c r="HH187" s="55"/>
      <c r="HI187" s="55"/>
      <c r="HJ187" s="55"/>
      <c r="HK187" s="55"/>
      <c r="HL187" s="55"/>
      <c r="HM187" s="55"/>
      <c r="HN187" s="55"/>
      <c r="HO187" s="55"/>
      <c r="HP187" s="55"/>
      <c r="HQ187" s="55"/>
      <c r="HR187" s="55"/>
      <c r="HS187" s="55"/>
      <c r="HT187" s="55"/>
      <c r="HU187" s="55"/>
      <c r="HV187" s="55"/>
      <c r="HW187" s="55"/>
      <c r="HX187" s="55"/>
      <c r="HY187" s="55"/>
      <c r="HZ187" s="55"/>
      <c r="IA187" s="55"/>
      <c r="IB187" s="55"/>
      <c r="IC187" s="55"/>
      <c r="ID187" s="55"/>
      <c r="IE187" s="55"/>
      <c r="IF187" s="55"/>
      <c r="IG187" s="55"/>
      <c r="IH187" s="55"/>
      <c r="II187" s="55"/>
      <c r="IJ187" s="55"/>
      <c r="IK187" s="55"/>
      <c r="IL187" s="55"/>
      <c r="IM187" s="55"/>
      <c r="IN187" s="55"/>
      <c r="IO187" s="55"/>
      <c r="IP187" s="55"/>
      <c r="IQ187" s="55"/>
      <c r="IR187" s="55"/>
      <c r="IS187" s="55"/>
      <c r="IT187" s="55"/>
      <c r="IU187" s="55"/>
      <c r="IV187" s="55"/>
      <c r="IW187" s="55"/>
      <c r="IX187" s="55"/>
      <c r="IY187" s="55"/>
      <c r="IZ187" s="55"/>
      <c r="JA187" s="55"/>
      <c r="JB187" s="55"/>
      <c r="JC187" s="55"/>
      <c r="JD187" s="55"/>
      <c r="JE187" s="55"/>
      <c r="JF187" s="55"/>
      <c r="JG187" s="55"/>
      <c r="JH187" s="55"/>
      <c r="JI187" s="55"/>
      <c r="JJ187" s="55"/>
      <c r="JK187" s="55"/>
      <c r="JL187" s="55"/>
      <c r="JM187" s="55"/>
      <c r="JN187" s="55"/>
      <c r="JO187" s="55"/>
      <c r="JP187" s="55"/>
      <c r="JQ187" s="55"/>
      <c r="JR187" s="55"/>
      <c r="JS187" s="55"/>
      <c r="JT187" s="55"/>
      <c r="JU187" s="55"/>
      <c r="JV187" s="55"/>
      <c r="JW187" s="55"/>
      <c r="JX187" s="55"/>
      <c r="JY187" s="55"/>
      <c r="JZ187" s="55"/>
      <c r="KA187" s="55"/>
      <c r="KB187" s="55"/>
      <c r="KC187" s="55"/>
      <c r="KD187" s="55"/>
      <c r="KE187" s="55"/>
      <c r="KF187" s="55"/>
      <c r="KG187" s="55"/>
      <c r="KH187" s="55"/>
      <c r="KI187" s="55"/>
      <c r="KJ187" s="55"/>
      <c r="KK187" s="55"/>
      <c r="KL187" s="55"/>
      <c r="KM187" s="55"/>
      <c r="KN187" s="55"/>
      <c r="KO187" s="55"/>
      <c r="KP187" s="55"/>
      <c r="KQ187" s="55"/>
      <c r="KR187" s="55"/>
      <c r="KS187" s="55"/>
      <c r="KT187" s="55"/>
      <c r="KU187" s="55"/>
      <c r="KV187" s="55"/>
      <c r="KW187" s="55"/>
      <c r="KX187" s="55"/>
      <c r="KY187" s="55"/>
      <c r="KZ187" s="55"/>
      <c r="LA187" s="55"/>
      <c r="LB187" s="55"/>
      <c r="LC187" s="55"/>
      <c r="LD187" s="55"/>
      <c r="LE187" s="55"/>
      <c r="LF187" s="55"/>
      <c r="LG187" s="55"/>
      <c r="LH187" s="55"/>
      <c r="LI187" s="55"/>
      <c r="LJ187" s="55"/>
      <c r="LK187" s="55"/>
      <c r="LL187" s="55"/>
    </row>
    <row r="188" spans="1:324" s="100" customFormat="1" ht="10.65" customHeight="1">
      <c r="A188" s="885"/>
      <c r="B188" s="886"/>
      <c r="C188" s="884"/>
      <c r="D188" s="93"/>
      <c r="E188" s="93"/>
      <c r="F188" s="1647"/>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c r="ER188" s="55"/>
      <c r="ES188" s="55"/>
      <c r="ET188" s="55"/>
      <c r="EU188" s="55"/>
      <c r="EV188" s="55"/>
      <c r="EW188" s="55"/>
      <c r="EX188" s="55"/>
      <c r="EY188" s="55"/>
      <c r="EZ188" s="55"/>
      <c r="FA188" s="55"/>
      <c r="FB188" s="55"/>
      <c r="FC188" s="55"/>
      <c r="FD188" s="55"/>
      <c r="FE188" s="55"/>
      <c r="FF188" s="55"/>
      <c r="FG188" s="55"/>
      <c r="FH188" s="55"/>
      <c r="FI188" s="55"/>
      <c r="FJ188" s="55"/>
      <c r="FK188" s="55"/>
      <c r="FL188" s="55"/>
      <c r="FM188" s="55"/>
      <c r="FN188" s="55"/>
      <c r="FO188" s="55"/>
      <c r="FP188" s="55"/>
      <c r="FQ188" s="55"/>
      <c r="FR188" s="55"/>
      <c r="FS188" s="55"/>
      <c r="FT188" s="55"/>
      <c r="FU188" s="55"/>
      <c r="FV188" s="55"/>
      <c r="FW188" s="55"/>
      <c r="FX188" s="55"/>
      <c r="FY188" s="55"/>
      <c r="FZ188" s="55"/>
      <c r="GA188" s="55"/>
      <c r="GB188" s="55"/>
      <c r="GC188" s="55"/>
      <c r="GD188" s="55"/>
      <c r="GE188" s="55"/>
      <c r="GF188" s="55"/>
      <c r="GG188" s="55"/>
      <c r="GH188" s="55"/>
      <c r="GI188" s="55"/>
      <c r="GJ188" s="55"/>
      <c r="GK188" s="55"/>
      <c r="GL188" s="55"/>
      <c r="GM188" s="55"/>
      <c r="GN188" s="55"/>
      <c r="GO188" s="55"/>
      <c r="GP188" s="55"/>
      <c r="GQ188" s="55"/>
      <c r="GR188" s="55"/>
      <c r="GS188" s="55"/>
      <c r="GT188" s="55"/>
      <c r="GU188" s="55"/>
      <c r="GV188" s="55"/>
      <c r="GW188" s="55"/>
      <c r="GX188" s="55"/>
      <c r="GY188" s="55"/>
      <c r="GZ188" s="55"/>
      <c r="HA188" s="55"/>
      <c r="HB188" s="55"/>
      <c r="HC188" s="55"/>
      <c r="HD188" s="55"/>
      <c r="HE188" s="55"/>
      <c r="HF188" s="55"/>
      <c r="HG188" s="55"/>
      <c r="HH188" s="55"/>
      <c r="HI188" s="55"/>
      <c r="HJ188" s="55"/>
      <c r="HK188" s="55"/>
      <c r="HL188" s="55"/>
      <c r="HM188" s="55"/>
      <c r="HN188" s="55"/>
      <c r="HO188" s="55"/>
      <c r="HP188" s="55"/>
      <c r="HQ188" s="55"/>
      <c r="HR188" s="55"/>
      <c r="HS188" s="55"/>
      <c r="HT188" s="55"/>
      <c r="HU188" s="55"/>
      <c r="HV188" s="55"/>
      <c r="HW188" s="55"/>
      <c r="HX188" s="55"/>
      <c r="HY188" s="55"/>
      <c r="HZ188" s="55"/>
      <c r="IA188" s="55"/>
      <c r="IB188" s="55"/>
      <c r="IC188" s="55"/>
      <c r="ID188" s="55"/>
      <c r="IE188" s="55"/>
      <c r="IF188" s="55"/>
      <c r="IG188" s="55"/>
      <c r="IH188" s="55"/>
      <c r="II188" s="55"/>
      <c r="IJ188" s="55"/>
      <c r="IK188" s="55"/>
      <c r="IL188" s="55"/>
      <c r="IM188" s="55"/>
      <c r="IN188" s="55"/>
      <c r="IO188" s="55"/>
      <c r="IP188" s="55"/>
      <c r="IQ188" s="55"/>
      <c r="IR188" s="55"/>
      <c r="IS188" s="55"/>
      <c r="IT188" s="55"/>
      <c r="IU188" s="55"/>
      <c r="IV188" s="55"/>
      <c r="IW188" s="55"/>
      <c r="IX188" s="55"/>
      <c r="IY188" s="55"/>
      <c r="IZ188" s="55"/>
      <c r="JA188" s="55"/>
      <c r="JB188" s="55"/>
      <c r="JC188" s="55"/>
      <c r="JD188" s="55"/>
      <c r="JE188" s="55"/>
      <c r="JF188" s="55"/>
      <c r="JG188" s="55"/>
      <c r="JH188" s="55"/>
      <c r="JI188" s="55"/>
      <c r="JJ188" s="55"/>
      <c r="JK188" s="55"/>
      <c r="JL188" s="55"/>
      <c r="JM188" s="55"/>
      <c r="JN188" s="55"/>
      <c r="JO188" s="55"/>
      <c r="JP188" s="55"/>
      <c r="JQ188" s="55"/>
      <c r="JR188" s="55"/>
      <c r="JS188" s="55"/>
      <c r="JT188" s="55"/>
      <c r="JU188" s="55"/>
      <c r="JV188" s="55"/>
      <c r="JW188" s="55"/>
      <c r="JX188" s="55"/>
      <c r="JY188" s="55"/>
      <c r="JZ188" s="55"/>
      <c r="KA188" s="55"/>
      <c r="KB188" s="55"/>
      <c r="KC188" s="55"/>
      <c r="KD188" s="55"/>
      <c r="KE188" s="55"/>
      <c r="KF188" s="55"/>
      <c r="KG188" s="55"/>
      <c r="KH188" s="55"/>
      <c r="KI188" s="55"/>
      <c r="KJ188" s="55"/>
      <c r="KK188" s="55"/>
      <c r="KL188" s="55"/>
      <c r="KM188" s="55"/>
      <c r="KN188" s="55"/>
      <c r="KO188" s="55"/>
      <c r="KP188" s="55"/>
      <c r="KQ188" s="55"/>
      <c r="KR188" s="55"/>
      <c r="KS188" s="55"/>
      <c r="KT188" s="55"/>
      <c r="KU188" s="55"/>
      <c r="KV188" s="55"/>
      <c r="KW188" s="55"/>
      <c r="KX188" s="55"/>
      <c r="KY188" s="55"/>
      <c r="KZ188" s="55"/>
      <c r="LA188" s="55"/>
      <c r="LB188" s="55"/>
      <c r="LC188" s="55"/>
      <c r="LD188" s="55"/>
      <c r="LE188" s="55"/>
      <c r="LF188" s="55"/>
      <c r="LG188" s="55"/>
      <c r="LH188" s="55"/>
      <c r="LI188" s="55"/>
      <c r="LJ188" s="55"/>
      <c r="LK188" s="55"/>
      <c r="LL188" s="55"/>
    </row>
    <row r="189" spans="1:324" s="100" customFormat="1" ht="10.65" customHeight="1">
      <c r="A189" s="885"/>
      <c r="B189" s="886"/>
      <c r="C189" s="884"/>
      <c r="D189" s="93"/>
      <c r="E189" s="93"/>
      <c r="F189" s="1647"/>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c r="ER189" s="55"/>
      <c r="ES189" s="55"/>
      <c r="ET189" s="55"/>
      <c r="EU189" s="55"/>
      <c r="EV189" s="55"/>
      <c r="EW189" s="55"/>
      <c r="EX189" s="55"/>
      <c r="EY189" s="55"/>
      <c r="EZ189" s="55"/>
      <c r="FA189" s="55"/>
      <c r="FB189" s="55"/>
      <c r="FC189" s="55"/>
      <c r="FD189" s="55"/>
      <c r="FE189" s="55"/>
      <c r="FF189" s="55"/>
      <c r="FG189" s="55"/>
      <c r="FH189" s="55"/>
      <c r="FI189" s="55"/>
      <c r="FJ189" s="55"/>
      <c r="FK189" s="55"/>
      <c r="FL189" s="55"/>
      <c r="FM189" s="55"/>
      <c r="FN189" s="55"/>
      <c r="FO189" s="55"/>
      <c r="FP189" s="55"/>
      <c r="FQ189" s="55"/>
      <c r="FR189" s="55"/>
      <c r="FS189" s="55"/>
      <c r="FT189" s="55"/>
      <c r="FU189" s="55"/>
      <c r="FV189" s="55"/>
      <c r="FW189" s="55"/>
      <c r="FX189" s="55"/>
      <c r="FY189" s="55"/>
      <c r="FZ189" s="55"/>
      <c r="GA189" s="55"/>
      <c r="GB189" s="55"/>
      <c r="GC189" s="55"/>
      <c r="GD189" s="55"/>
      <c r="GE189" s="55"/>
      <c r="GF189" s="55"/>
      <c r="GG189" s="55"/>
      <c r="GH189" s="55"/>
      <c r="GI189" s="55"/>
      <c r="GJ189" s="55"/>
      <c r="GK189" s="55"/>
      <c r="GL189" s="55"/>
      <c r="GM189" s="55"/>
      <c r="GN189" s="55"/>
      <c r="GO189" s="55"/>
      <c r="GP189" s="55"/>
      <c r="GQ189" s="55"/>
      <c r="GR189" s="55"/>
      <c r="GS189" s="55"/>
      <c r="GT189" s="55"/>
      <c r="GU189" s="55"/>
      <c r="GV189" s="55"/>
      <c r="GW189" s="55"/>
      <c r="GX189" s="55"/>
      <c r="GY189" s="55"/>
      <c r="GZ189" s="55"/>
      <c r="HA189" s="55"/>
      <c r="HB189" s="55"/>
      <c r="HC189" s="55"/>
      <c r="HD189" s="55"/>
      <c r="HE189" s="55"/>
      <c r="HF189" s="55"/>
      <c r="HG189" s="55"/>
      <c r="HH189" s="55"/>
      <c r="HI189" s="55"/>
      <c r="HJ189" s="55"/>
      <c r="HK189" s="55"/>
      <c r="HL189" s="55"/>
      <c r="HM189" s="55"/>
      <c r="HN189" s="55"/>
      <c r="HO189" s="55"/>
      <c r="HP189" s="55"/>
      <c r="HQ189" s="55"/>
      <c r="HR189" s="55"/>
      <c r="HS189" s="55"/>
      <c r="HT189" s="55"/>
      <c r="HU189" s="55"/>
      <c r="HV189" s="55"/>
      <c r="HW189" s="55"/>
      <c r="HX189" s="55"/>
      <c r="HY189" s="55"/>
      <c r="HZ189" s="55"/>
      <c r="IA189" s="55"/>
      <c r="IB189" s="55"/>
      <c r="IC189" s="55"/>
      <c r="ID189" s="55"/>
      <c r="IE189" s="55"/>
      <c r="IF189" s="55"/>
      <c r="IG189" s="55"/>
      <c r="IH189" s="55"/>
      <c r="II189" s="55"/>
      <c r="IJ189" s="55"/>
      <c r="IK189" s="55"/>
      <c r="IL189" s="55"/>
      <c r="IM189" s="55"/>
      <c r="IN189" s="55"/>
      <c r="IO189" s="55"/>
      <c r="IP189" s="55"/>
      <c r="IQ189" s="55"/>
      <c r="IR189" s="55"/>
      <c r="IS189" s="55"/>
      <c r="IT189" s="55"/>
      <c r="IU189" s="55"/>
      <c r="IV189" s="55"/>
      <c r="IW189" s="55"/>
      <c r="IX189" s="55"/>
      <c r="IY189" s="55"/>
      <c r="IZ189" s="55"/>
      <c r="JA189" s="55"/>
      <c r="JB189" s="55"/>
      <c r="JC189" s="55"/>
      <c r="JD189" s="55"/>
      <c r="JE189" s="55"/>
      <c r="JF189" s="55"/>
      <c r="JG189" s="55"/>
      <c r="JH189" s="55"/>
      <c r="JI189" s="55"/>
      <c r="JJ189" s="55"/>
      <c r="JK189" s="55"/>
      <c r="JL189" s="55"/>
      <c r="JM189" s="55"/>
      <c r="JN189" s="55"/>
      <c r="JO189" s="55"/>
      <c r="JP189" s="55"/>
      <c r="JQ189" s="55"/>
      <c r="JR189" s="55"/>
      <c r="JS189" s="55"/>
      <c r="JT189" s="55"/>
      <c r="JU189" s="55"/>
      <c r="JV189" s="55"/>
      <c r="JW189" s="55"/>
      <c r="JX189" s="55"/>
      <c r="JY189" s="55"/>
      <c r="JZ189" s="55"/>
      <c r="KA189" s="55"/>
      <c r="KB189" s="55"/>
      <c r="KC189" s="55"/>
      <c r="KD189" s="55"/>
      <c r="KE189" s="55"/>
      <c r="KF189" s="55"/>
      <c r="KG189" s="55"/>
      <c r="KH189" s="55"/>
      <c r="KI189" s="55"/>
      <c r="KJ189" s="55"/>
      <c r="KK189" s="55"/>
      <c r="KL189" s="55"/>
      <c r="KM189" s="55"/>
      <c r="KN189" s="55"/>
      <c r="KO189" s="55"/>
      <c r="KP189" s="55"/>
      <c r="KQ189" s="55"/>
      <c r="KR189" s="55"/>
      <c r="KS189" s="55"/>
      <c r="KT189" s="55"/>
      <c r="KU189" s="55"/>
      <c r="KV189" s="55"/>
      <c r="KW189" s="55"/>
      <c r="KX189" s="55"/>
      <c r="KY189" s="55"/>
      <c r="KZ189" s="55"/>
      <c r="LA189" s="55"/>
      <c r="LB189" s="55"/>
      <c r="LC189" s="55"/>
      <c r="LD189" s="55"/>
      <c r="LE189" s="55"/>
      <c r="LF189" s="55"/>
      <c r="LG189" s="55"/>
      <c r="LH189" s="55"/>
      <c r="LI189" s="55"/>
      <c r="LJ189" s="55"/>
      <c r="LK189" s="55"/>
      <c r="LL189" s="55"/>
    </row>
    <row r="190" spans="1:324" s="100" customFormat="1" ht="10.65" customHeight="1">
      <c r="A190" s="885"/>
      <c r="B190" s="886"/>
      <c r="C190" s="884"/>
      <c r="D190" s="93"/>
      <c r="E190" s="93"/>
      <c r="F190" s="1647"/>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c r="ER190" s="55"/>
      <c r="ES190" s="55"/>
      <c r="ET190" s="55"/>
      <c r="EU190" s="55"/>
      <c r="EV190" s="55"/>
      <c r="EW190" s="55"/>
      <c r="EX190" s="55"/>
      <c r="EY190" s="55"/>
      <c r="EZ190" s="55"/>
      <c r="FA190" s="55"/>
      <c r="FB190" s="55"/>
      <c r="FC190" s="55"/>
      <c r="FD190" s="55"/>
      <c r="FE190" s="55"/>
      <c r="FF190" s="55"/>
      <c r="FG190" s="55"/>
      <c r="FH190" s="55"/>
      <c r="FI190" s="55"/>
      <c r="FJ190" s="55"/>
      <c r="FK190" s="55"/>
      <c r="FL190" s="55"/>
      <c r="FM190" s="55"/>
      <c r="FN190" s="55"/>
      <c r="FO190" s="55"/>
      <c r="FP190" s="55"/>
      <c r="FQ190" s="55"/>
      <c r="FR190" s="55"/>
      <c r="FS190" s="55"/>
      <c r="FT190" s="55"/>
      <c r="FU190" s="55"/>
      <c r="FV190" s="55"/>
      <c r="FW190" s="55"/>
      <c r="FX190" s="55"/>
      <c r="FY190" s="55"/>
      <c r="FZ190" s="55"/>
      <c r="GA190" s="55"/>
      <c r="GB190" s="55"/>
      <c r="GC190" s="55"/>
      <c r="GD190" s="55"/>
      <c r="GE190" s="55"/>
      <c r="GF190" s="55"/>
      <c r="GG190" s="55"/>
      <c r="GH190" s="55"/>
      <c r="GI190" s="55"/>
      <c r="GJ190" s="55"/>
      <c r="GK190" s="55"/>
      <c r="GL190" s="55"/>
      <c r="GM190" s="55"/>
      <c r="GN190" s="55"/>
      <c r="GO190" s="55"/>
      <c r="GP190" s="55"/>
      <c r="GQ190" s="55"/>
      <c r="GR190" s="55"/>
      <c r="GS190" s="55"/>
      <c r="GT190" s="55"/>
      <c r="GU190" s="55"/>
      <c r="GV190" s="55"/>
      <c r="GW190" s="55"/>
      <c r="GX190" s="55"/>
      <c r="GY190" s="55"/>
      <c r="GZ190" s="55"/>
      <c r="HA190" s="55"/>
      <c r="HB190" s="55"/>
      <c r="HC190" s="55"/>
      <c r="HD190" s="55"/>
      <c r="HE190" s="55"/>
      <c r="HF190" s="55"/>
      <c r="HG190" s="55"/>
      <c r="HH190" s="55"/>
      <c r="HI190" s="55"/>
      <c r="HJ190" s="55"/>
      <c r="HK190" s="55"/>
      <c r="HL190" s="55"/>
      <c r="HM190" s="55"/>
      <c r="HN190" s="55"/>
      <c r="HO190" s="55"/>
      <c r="HP190" s="55"/>
      <c r="HQ190" s="55"/>
      <c r="HR190" s="55"/>
      <c r="HS190" s="55"/>
      <c r="HT190" s="55"/>
      <c r="HU190" s="55"/>
      <c r="HV190" s="55"/>
      <c r="HW190" s="55"/>
      <c r="HX190" s="55"/>
      <c r="HY190" s="55"/>
      <c r="HZ190" s="55"/>
      <c r="IA190" s="55"/>
      <c r="IB190" s="55"/>
      <c r="IC190" s="55"/>
      <c r="ID190" s="55"/>
      <c r="IE190" s="55"/>
      <c r="IF190" s="55"/>
      <c r="IG190" s="55"/>
      <c r="IH190" s="55"/>
      <c r="II190" s="55"/>
      <c r="IJ190" s="55"/>
      <c r="IK190" s="55"/>
      <c r="IL190" s="55"/>
      <c r="IM190" s="55"/>
      <c r="IN190" s="55"/>
      <c r="IO190" s="55"/>
      <c r="IP190" s="55"/>
      <c r="IQ190" s="55"/>
      <c r="IR190" s="55"/>
      <c r="IS190" s="55"/>
      <c r="IT190" s="55"/>
      <c r="IU190" s="55"/>
      <c r="IV190" s="55"/>
      <c r="IW190" s="55"/>
      <c r="IX190" s="55"/>
      <c r="IY190" s="55"/>
      <c r="IZ190" s="55"/>
      <c r="JA190" s="55"/>
      <c r="JB190" s="55"/>
      <c r="JC190" s="55"/>
      <c r="JD190" s="55"/>
      <c r="JE190" s="55"/>
      <c r="JF190" s="55"/>
      <c r="JG190" s="55"/>
      <c r="JH190" s="55"/>
      <c r="JI190" s="55"/>
      <c r="JJ190" s="55"/>
      <c r="JK190" s="55"/>
      <c r="JL190" s="55"/>
      <c r="JM190" s="55"/>
      <c r="JN190" s="55"/>
      <c r="JO190" s="55"/>
      <c r="JP190" s="55"/>
      <c r="JQ190" s="55"/>
      <c r="JR190" s="55"/>
      <c r="JS190" s="55"/>
      <c r="JT190" s="55"/>
      <c r="JU190" s="55"/>
      <c r="JV190" s="55"/>
      <c r="JW190" s="55"/>
      <c r="JX190" s="55"/>
      <c r="JY190" s="55"/>
      <c r="JZ190" s="55"/>
      <c r="KA190" s="55"/>
      <c r="KB190" s="55"/>
      <c r="KC190" s="55"/>
      <c r="KD190" s="55"/>
      <c r="KE190" s="55"/>
      <c r="KF190" s="55"/>
      <c r="KG190" s="55"/>
      <c r="KH190" s="55"/>
      <c r="KI190" s="55"/>
      <c r="KJ190" s="55"/>
      <c r="KK190" s="55"/>
      <c r="KL190" s="55"/>
      <c r="KM190" s="55"/>
      <c r="KN190" s="55"/>
      <c r="KO190" s="55"/>
      <c r="KP190" s="55"/>
      <c r="KQ190" s="55"/>
      <c r="KR190" s="55"/>
      <c r="KS190" s="55"/>
      <c r="KT190" s="55"/>
      <c r="KU190" s="55"/>
      <c r="KV190" s="55"/>
      <c r="KW190" s="55"/>
      <c r="KX190" s="55"/>
      <c r="KY190" s="55"/>
      <c r="KZ190" s="55"/>
      <c r="LA190" s="55"/>
      <c r="LB190" s="55"/>
      <c r="LC190" s="55"/>
      <c r="LD190" s="55"/>
      <c r="LE190" s="55"/>
      <c r="LF190" s="55"/>
      <c r="LG190" s="55"/>
      <c r="LH190" s="55"/>
      <c r="LI190" s="55"/>
      <c r="LJ190" s="55"/>
      <c r="LK190" s="55"/>
      <c r="LL190" s="55"/>
    </row>
    <row r="191" spans="1:324" s="100" customFormat="1" ht="10.65" customHeight="1">
      <c r="A191" s="885"/>
      <c r="B191" s="886"/>
      <c r="C191" s="884"/>
      <c r="D191" s="93"/>
      <c r="E191" s="93"/>
      <c r="F191" s="1647"/>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c r="ER191" s="55"/>
      <c r="ES191" s="55"/>
      <c r="ET191" s="55"/>
      <c r="EU191" s="55"/>
      <c r="EV191" s="55"/>
      <c r="EW191" s="55"/>
      <c r="EX191" s="55"/>
      <c r="EY191" s="55"/>
      <c r="EZ191" s="55"/>
      <c r="FA191" s="55"/>
      <c r="FB191" s="55"/>
      <c r="FC191" s="55"/>
      <c r="FD191" s="55"/>
      <c r="FE191" s="55"/>
      <c r="FF191" s="55"/>
      <c r="FG191" s="55"/>
      <c r="FH191" s="55"/>
      <c r="FI191" s="55"/>
      <c r="FJ191" s="55"/>
      <c r="FK191" s="55"/>
      <c r="FL191" s="55"/>
      <c r="FM191" s="55"/>
      <c r="FN191" s="55"/>
      <c r="FO191" s="55"/>
      <c r="FP191" s="55"/>
      <c r="FQ191" s="55"/>
      <c r="FR191" s="55"/>
      <c r="FS191" s="55"/>
      <c r="FT191" s="55"/>
      <c r="FU191" s="55"/>
      <c r="FV191" s="55"/>
      <c r="FW191" s="55"/>
      <c r="FX191" s="55"/>
      <c r="FY191" s="55"/>
      <c r="FZ191" s="55"/>
      <c r="GA191" s="55"/>
      <c r="GB191" s="55"/>
      <c r="GC191" s="55"/>
      <c r="GD191" s="55"/>
      <c r="GE191" s="55"/>
      <c r="GF191" s="55"/>
      <c r="GG191" s="55"/>
      <c r="GH191" s="55"/>
      <c r="GI191" s="55"/>
      <c r="GJ191" s="55"/>
      <c r="GK191" s="55"/>
      <c r="GL191" s="55"/>
      <c r="GM191" s="55"/>
      <c r="GN191" s="55"/>
      <c r="GO191" s="55"/>
      <c r="GP191" s="55"/>
      <c r="GQ191" s="55"/>
      <c r="GR191" s="55"/>
      <c r="GS191" s="55"/>
      <c r="GT191" s="55"/>
      <c r="GU191" s="55"/>
      <c r="GV191" s="55"/>
      <c r="GW191" s="55"/>
      <c r="GX191" s="55"/>
      <c r="GY191" s="55"/>
      <c r="GZ191" s="55"/>
      <c r="HA191" s="55"/>
      <c r="HB191" s="55"/>
      <c r="HC191" s="55"/>
      <c r="HD191" s="55"/>
      <c r="HE191" s="55"/>
      <c r="HF191" s="55"/>
      <c r="HG191" s="55"/>
      <c r="HH191" s="55"/>
      <c r="HI191" s="55"/>
      <c r="HJ191" s="55"/>
      <c r="HK191" s="55"/>
      <c r="HL191" s="55"/>
      <c r="HM191" s="55"/>
      <c r="HN191" s="55"/>
      <c r="HO191" s="55"/>
      <c r="HP191" s="55"/>
      <c r="HQ191" s="55"/>
      <c r="HR191" s="55"/>
      <c r="HS191" s="55"/>
      <c r="HT191" s="55"/>
      <c r="HU191" s="55"/>
      <c r="HV191" s="55"/>
      <c r="HW191" s="55"/>
      <c r="HX191" s="55"/>
      <c r="HY191" s="55"/>
      <c r="HZ191" s="55"/>
      <c r="IA191" s="55"/>
      <c r="IB191" s="55"/>
      <c r="IC191" s="55"/>
      <c r="ID191" s="55"/>
      <c r="IE191" s="55"/>
      <c r="IF191" s="55"/>
      <c r="IG191" s="55"/>
      <c r="IH191" s="55"/>
      <c r="II191" s="55"/>
      <c r="IJ191" s="55"/>
      <c r="IK191" s="55"/>
      <c r="IL191" s="55"/>
      <c r="IM191" s="55"/>
      <c r="IN191" s="55"/>
      <c r="IO191" s="55"/>
      <c r="IP191" s="55"/>
      <c r="IQ191" s="55"/>
      <c r="IR191" s="55"/>
      <c r="IS191" s="55"/>
      <c r="IT191" s="55"/>
      <c r="IU191" s="55"/>
      <c r="IV191" s="55"/>
      <c r="IW191" s="55"/>
      <c r="IX191" s="55"/>
      <c r="IY191" s="55"/>
      <c r="IZ191" s="55"/>
      <c r="JA191" s="55"/>
      <c r="JB191" s="55"/>
      <c r="JC191" s="55"/>
      <c r="JD191" s="55"/>
      <c r="JE191" s="55"/>
      <c r="JF191" s="55"/>
      <c r="JG191" s="55"/>
      <c r="JH191" s="55"/>
      <c r="JI191" s="55"/>
      <c r="JJ191" s="55"/>
      <c r="JK191" s="55"/>
      <c r="JL191" s="55"/>
      <c r="JM191" s="55"/>
      <c r="JN191" s="55"/>
      <c r="JO191" s="55"/>
      <c r="JP191" s="55"/>
      <c r="JQ191" s="55"/>
      <c r="JR191" s="55"/>
      <c r="JS191" s="55"/>
      <c r="JT191" s="55"/>
      <c r="JU191" s="55"/>
      <c r="JV191" s="55"/>
      <c r="JW191" s="55"/>
      <c r="JX191" s="55"/>
      <c r="JY191" s="55"/>
      <c r="JZ191" s="55"/>
      <c r="KA191" s="55"/>
      <c r="KB191" s="55"/>
      <c r="KC191" s="55"/>
      <c r="KD191" s="55"/>
      <c r="KE191" s="55"/>
      <c r="KF191" s="55"/>
      <c r="KG191" s="55"/>
      <c r="KH191" s="55"/>
      <c r="KI191" s="55"/>
      <c r="KJ191" s="55"/>
      <c r="KK191" s="55"/>
      <c r="KL191" s="55"/>
      <c r="KM191" s="55"/>
      <c r="KN191" s="55"/>
      <c r="KO191" s="55"/>
      <c r="KP191" s="55"/>
      <c r="KQ191" s="55"/>
      <c r="KR191" s="55"/>
      <c r="KS191" s="55"/>
      <c r="KT191" s="55"/>
      <c r="KU191" s="55"/>
      <c r="KV191" s="55"/>
      <c r="KW191" s="55"/>
      <c r="KX191" s="55"/>
      <c r="KY191" s="55"/>
      <c r="KZ191" s="55"/>
      <c r="LA191" s="55"/>
      <c r="LB191" s="55"/>
      <c r="LC191" s="55"/>
      <c r="LD191" s="55"/>
      <c r="LE191" s="55"/>
      <c r="LF191" s="55"/>
      <c r="LG191" s="55"/>
      <c r="LH191" s="55"/>
      <c r="LI191" s="55"/>
      <c r="LJ191" s="55"/>
      <c r="LK191" s="55"/>
      <c r="LL191" s="55"/>
    </row>
    <row r="192" spans="1:324" s="100" customFormat="1" ht="10.65" customHeight="1">
      <c r="A192" s="885"/>
      <c r="B192" s="886"/>
      <c r="C192" s="884"/>
      <c r="D192" s="93"/>
      <c r="E192" s="93"/>
      <c r="F192" s="1647"/>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c r="ER192" s="55"/>
      <c r="ES192" s="55"/>
      <c r="ET192" s="55"/>
      <c r="EU192" s="55"/>
      <c r="EV192" s="55"/>
      <c r="EW192" s="55"/>
      <c r="EX192" s="55"/>
      <c r="EY192" s="55"/>
      <c r="EZ192" s="55"/>
      <c r="FA192" s="55"/>
      <c r="FB192" s="55"/>
      <c r="FC192" s="55"/>
      <c r="FD192" s="55"/>
      <c r="FE192" s="55"/>
      <c r="FF192" s="55"/>
      <c r="FG192" s="55"/>
      <c r="FH192" s="55"/>
      <c r="FI192" s="55"/>
      <c r="FJ192" s="55"/>
      <c r="FK192" s="55"/>
      <c r="FL192" s="55"/>
      <c r="FM192" s="55"/>
      <c r="FN192" s="55"/>
      <c r="FO192" s="55"/>
      <c r="FP192" s="55"/>
      <c r="FQ192" s="55"/>
      <c r="FR192" s="55"/>
      <c r="FS192" s="55"/>
      <c r="FT192" s="55"/>
      <c r="FU192" s="55"/>
      <c r="FV192" s="55"/>
      <c r="FW192" s="55"/>
      <c r="FX192" s="55"/>
      <c r="FY192" s="55"/>
      <c r="FZ192" s="55"/>
      <c r="GA192" s="55"/>
      <c r="GB192" s="55"/>
      <c r="GC192" s="55"/>
      <c r="GD192" s="55"/>
      <c r="GE192" s="55"/>
      <c r="GF192" s="55"/>
      <c r="GG192" s="55"/>
      <c r="GH192" s="55"/>
      <c r="GI192" s="55"/>
      <c r="GJ192" s="55"/>
      <c r="GK192" s="55"/>
      <c r="GL192" s="55"/>
      <c r="GM192" s="55"/>
      <c r="GN192" s="55"/>
      <c r="GO192" s="55"/>
      <c r="GP192" s="55"/>
      <c r="GQ192" s="55"/>
      <c r="GR192" s="55"/>
      <c r="GS192" s="55"/>
      <c r="GT192" s="55"/>
      <c r="GU192" s="55"/>
      <c r="GV192" s="55"/>
      <c r="GW192" s="55"/>
      <c r="GX192" s="55"/>
      <c r="GY192" s="55"/>
      <c r="GZ192" s="55"/>
      <c r="HA192" s="55"/>
      <c r="HB192" s="55"/>
      <c r="HC192" s="55"/>
      <c r="HD192" s="55"/>
      <c r="HE192" s="55"/>
      <c r="HF192" s="55"/>
      <c r="HG192" s="55"/>
      <c r="HH192" s="55"/>
      <c r="HI192" s="55"/>
      <c r="HJ192" s="55"/>
      <c r="HK192" s="55"/>
      <c r="HL192" s="55"/>
      <c r="HM192" s="55"/>
      <c r="HN192" s="55"/>
      <c r="HO192" s="55"/>
      <c r="HP192" s="55"/>
      <c r="HQ192" s="55"/>
      <c r="HR192" s="55"/>
      <c r="HS192" s="55"/>
      <c r="HT192" s="55"/>
      <c r="HU192" s="55"/>
      <c r="HV192" s="55"/>
      <c r="HW192" s="55"/>
      <c r="HX192" s="55"/>
      <c r="HY192" s="55"/>
      <c r="HZ192" s="55"/>
      <c r="IA192" s="55"/>
      <c r="IB192" s="55"/>
      <c r="IC192" s="55"/>
      <c r="ID192" s="55"/>
      <c r="IE192" s="55"/>
      <c r="IF192" s="55"/>
      <c r="IG192" s="55"/>
      <c r="IH192" s="55"/>
      <c r="II192" s="55"/>
      <c r="IJ192" s="55"/>
      <c r="IK192" s="55"/>
      <c r="IL192" s="55"/>
      <c r="IM192" s="55"/>
      <c r="IN192" s="55"/>
      <c r="IO192" s="55"/>
      <c r="IP192" s="55"/>
      <c r="IQ192" s="55"/>
      <c r="IR192" s="55"/>
      <c r="IS192" s="55"/>
      <c r="IT192" s="55"/>
      <c r="IU192" s="55"/>
      <c r="IV192" s="55"/>
      <c r="IW192" s="55"/>
      <c r="IX192" s="55"/>
      <c r="IY192" s="55"/>
      <c r="IZ192" s="55"/>
      <c r="JA192" s="55"/>
      <c r="JB192" s="55"/>
      <c r="JC192" s="55"/>
      <c r="JD192" s="55"/>
      <c r="JE192" s="55"/>
      <c r="JF192" s="55"/>
      <c r="JG192" s="55"/>
      <c r="JH192" s="55"/>
      <c r="JI192" s="55"/>
      <c r="JJ192" s="55"/>
      <c r="JK192" s="55"/>
      <c r="JL192" s="55"/>
      <c r="JM192" s="55"/>
      <c r="JN192" s="55"/>
      <c r="JO192" s="55"/>
      <c r="JP192" s="55"/>
      <c r="JQ192" s="55"/>
      <c r="JR192" s="55"/>
      <c r="JS192" s="55"/>
      <c r="JT192" s="55"/>
      <c r="JU192" s="55"/>
      <c r="JV192" s="55"/>
      <c r="JW192" s="55"/>
      <c r="JX192" s="55"/>
      <c r="JY192" s="55"/>
      <c r="JZ192" s="55"/>
      <c r="KA192" s="55"/>
      <c r="KB192" s="55"/>
      <c r="KC192" s="55"/>
      <c r="KD192" s="55"/>
      <c r="KE192" s="55"/>
      <c r="KF192" s="55"/>
      <c r="KG192" s="55"/>
      <c r="KH192" s="55"/>
      <c r="KI192" s="55"/>
      <c r="KJ192" s="55"/>
      <c r="KK192" s="55"/>
      <c r="KL192" s="55"/>
      <c r="KM192" s="55"/>
      <c r="KN192" s="55"/>
      <c r="KO192" s="55"/>
      <c r="KP192" s="55"/>
      <c r="KQ192" s="55"/>
      <c r="KR192" s="55"/>
      <c r="KS192" s="55"/>
      <c r="KT192" s="55"/>
      <c r="KU192" s="55"/>
      <c r="KV192" s="55"/>
      <c r="KW192" s="55"/>
      <c r="KX192" s="55"/>
      <c r="KY192" s="55"/>
      <c r="KZ192" s="55"/>
      <c r="LA192" s="55"/>
      <c r="LB192" s="55"/>
      <c r="LC192" s="55"/>
      <c r="LD192" s="55"/>
      <c r="LE192" s="55"/>
      <c r="LF192" s="55"/>
      <c r="LG192" s="55"/>
      <c r="LH192" s="55"/>
      <c r="LI192" s="55"/>
      <c r="LJ192" s="55"/>
      <c r="LK192" s="55"/>
      <c r="LL192" s="55"/>
    </row>
    <row r="193" spans="1:324" s="100" customFormat="1" ht="10.65" customHeight="1">
      <c r="A193" s="885"/>
      <c r="B193" s="886"/>
      <c r="C193" s="884"/>
      <c r="D193" s="93"/>
      <c r="E193" s="93"/>
      <c r="F193" s="1647"/>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55"/>
      <c r="DM193" s="55"/>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c r="ER193" s="55"/>
      <c r="ES193" s="55"/>
      <c r="ET193" s="55"/>
      <c r="EU193" s="55"/>
      <c r="EV193" s="55"/>
      <c r="EW193" s="55"/>
      <c r="EX193" s="55"/>
      <c r="EY193" s="55"/>
      <c r="EZ193" s="55"/>
      <c r="FA193" s="55"/>
      <c r="FB193" s="55"/>
      <c r="FC193" s="55"/>
      <c r="FD193" s="55"/>
      <c r="FE193" s="55"/>
      <c r="FF193" s="55"/>
      <c r="FG193" s="55"/>
      <c r="FH193" s="55"/>
      <c r="FI193" s="55"/>
      <c r="FJ193" s="55"/>
      <c r="FK193" s="55"/>
      <c r="FL193" s="55"/>
      <c r="FM193" s="55"/>
      <c r="FN193" s="55"/>
      <c r="FO193" s="55"/>
      <c r="FP193" s="55"/>
      <c r="FQ193" s="55"/>
      <c r="FR193" s="55"/>
      <c r="FS193" s="55"/>
      <c r="FT193" s="55"/>
      <c r="FU193" s="55"/>
      <c r="FV193" s="55"/>
      <c r="FW193" s="55"/>
      <c r="FX193" s="55"/>
      <c r="FY193" s="55"/>
      <c r="FZ193" s="55"/>
      <c r="GA193" s="55"/>
      <c r="GB193" s="55"/>
      <c r="GC193" s="55"/>
      <c r="GD193" s="55"/>
      <c r="GE193" s="55"/>
      <c r="GF193" s="55"/>
      <c r="GG193" s="55"/>
      <c r="GH193" s="55"/>
      <c r="GI193" s="55"/>
      <c r="GJ193" s="55"/>
      <c r="GK193" s="55"/>
      <c r="GL193" s="55"/>
      <c r="GM193" s="55"/>
      <c r="GN193" s="55"/>
      <c r="GO193" s="55"/>
      <c r="GP193" s="55"/>
      <c r="GQ193" s="55"/>
      <c r="GR193" s="55"/>
      <c r="GS193" s="55"/>
      <c r="GT193" s="55"/>
      <c r="GU193" s="55"/>
      <c r="GV193" s="55"/>
      <c r="GW193" s="55"/>
      <c r="GX193" s="55"/>
      <c r="GY193" s="55"/>
      <c r="GZ193" s="55"/>
      <c r="HA193" s="55"/>
      <c r="HB193" s="55"/>
      <c r="HC193" s="55"/>
      <c r="HD193" s="55"/>
      <c r="HE193" s="55"/>
      <c r="HF193" s="55"/>
      <c r="HG193" s="55"/>
      <c r="HH193" s="55"/>
      <c r="HI193" s="55"/>
      <c r="HJ193" s="55"/>
      <c r="HK193" s="55"/>
      <c r="HL193" s="55"/>
      <c r="HM193" s="55"/>
      <c r="HN193" s="55"/>
      <c r="HO193" s="55"/>
      <c r="HP193" s="55"/>
      <c r="HQ193" s="55"/>
      <c r="HR193" s="55"/>
      <c r="HS193" s="55"/>
      <c r="HT193" s="55"/>
      <c r="HU193" s="55"/>
      <c r="HV193" s="55"/>
      <c r="HW193" s="55"/>
      <c r="HX193" s="55"/>
      <c r="HY193" s="55"/>
      <c r="HZ193" s="55"/>
      <c r="IA193" s="55"/>
      <c r="IB193" s="55"/>
      <c r="IC193" s="55"/>
      <c r="ID193" s="55"/>
      <c r="IE193" s="55"/>
      <c r="IF193" s="55"/>
      <c r="IG193" s="55"/>
      <c r="IH193" s="55"/>
      <c r="II193" s="55"/>
      <c r="IJ193" s="55"/>
      <c r="IK193" s="55"/>
      <c r="IL193" s="55"/>
      <c r="IM193" s="55"/>
      <c r="IN193" s="55"/>
      <c r="IO193" s="55"/>
      <c r="IP193" s="55"/>
      <c r="IQ193" s="55"/>
      <c r="IR193" s="55"/>
      <c r="IS193" s="55"/>
      <c r="IT193" s="55"/>
      <c r="IU193" s="55"/>
      <c r="IV193" s="55"/>
      <c r="IW193" s="55"/>
      <c r="IX193" s="55"/>
      <c r="IY193" s="55"/>
      <c r="IZ193" s="55"/>
      <c r="JA193" s="55"/>
      <c r="JB193" s="55"/>
      <c r="JC193" s="55"/>
      <c r="JD193" s="55"/>
      <c r="JE193" s="55"/>
      <c r="JF193" s="55"/>
      <c r="JG193" s="55"/>
      <c r="JH193" s="55"/>
      <c r="JI193" s="55"/>
      <c r="JJ193" s="55"/>
      <c r="JK193" s="55"/>
      <c r="JL193" s="55"/>
      <c r="JM193" s="55"/>
      <c r="JN193" s="55"/>
      <c r="JO193" s="55"/>
      <c r="JP193" s="55"/>
      <c r="JQ193" s="55"/>
      <c r="JR193" s="55"/>
      <c r="JS193" s="55"/>
      <c r="JT193" s="55"/>
      <c r="JU193" s="55"/>
      <c r="JV193" s="55"/>
      <c r="JW193" s="55"/>
      <c r="JX193" s="55"/>
      <c r="JY193" s="55"/>
      <c r="JZ193" s="55"/>
      <c r="KA193" s="55"/>
      <c r="KB193" s="55"/>
      <c r="KC193" s="55"/>
      <c r="KD193" s="55"/>
      <c r="KE193" s="55"/>
      <c r="KF193" s="55"/>
      <c r="KG193" s="55"/>
      <c r="KH193" s="55"/>
      <c r="KI193" s="55"/>
      <c r="KJ193" s="55"/>
      <c r="KK193" s="55"/>
      <c r="KL193" s="55"/>
      <c r="KM193" s="55"/>
      <c r="KN193" s="55"/>
      <c r="KO193" s="55"/>
      <c r="KP193" s="55"/>
      <c r="KQ193" s="55"/>
      <c r="KR193" s="55"/>
      <c r="KS193" s="55"/>
      <c r="KT193" s="55"/>
      <c r="KU193" s="55"/>
      <c r="KV193" s="55"/>
      <c r="KW193" s="55"/>
      <c r="KX193" s="55"/>
      <c r="KY193" s="55"/>
      <c r="KZ193" s="55"/>
      <c r="LA193" s="55"/>
      <c r="LB193" s="55"/>
      <c r="LC193" s="55"/>
      <c r="LD193" s="55"/>
      <c r="LE193" s="55"/>
      <c r="LF193" s="55"/>
      <c r="LG193" s="55"/>
      <c r="LH193" s="55"/>
      <c r="LI193" s="55"/>
      <c r="LJ193" s="55"/>
      <c r="LK193" s="55"/>
      <c r="LL193" s="55"/>
    </row>
    <row r="194" spans="1:324" s="100" customFormat="1" ht="10.5" customHeight="1">
      <c r="A194" s="885"/>
      <c r="B194" s="886"/>
      <c r="C194" s="884"/>
      <c r="D194" s="93"/>
      <c r="E194" s="93"/>
      <c r="F194" s="1647"/>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c r="ER194" s="55"/>
      <c r="ES194" s="55"/>
      <c r="ET194" s="55"/>
      <c r="EU194" s="55"/>
      <c r="EV194" s="55"/>
      <c r="EW194" s="55"/>
      <c r="EX194" s="55"/>
      <c r="EY194" s="55"/>
      <c r="EZ194" s="55"/>
      <c r="FA194" s="55"/>
      <c r="FB194" s="55"/>
      <c r="FC194" s="55"/>
      <c r="FD194" s="55"/>
      <c r="FE194" s="55"/>
      <c r="FF194" s="55"/>
      <c r="FG194" s="55"/>
      <c r="FH194" s="55"/>
      <c r="FI194" s="55"/>
      <c r="FJ194" s="55"/>
      <c r="FK194" s="55"/>
      <c r="FL194" s="55"/>
      <c r="FM194" s="55"/>
      <c r="FN194" s="55"/>
      <c r="FO194" s="55"/>
      <c r="FP194" s="55"/>
      <c r="FQ194" s="55"/>
      <c r="FR194" s="55"/>
      <c r="FS194" s="55"/>
      <c r="FT194" s="55"/>
      <c r="FU194" s="55"/>
      <c r="FV194" s="55"/>
      <c r="FW194" s="55"/>
      <c r="FX194" s="55"/>
      <c r="FY194" s="55"/>
      <c r="FZ194" s="55"/>
      <c r="GA194" s="55"/>
      <c r="GB194" s="55"/>
      <c r="GC194" s="55"/>
      <c r="GD194" s="55"/>
      <c r="GE194" s="55"/>
      <c r="GF194" s="55"/>
      <c r="GG194" s="55"/>
      <c r="GH194" s="55"/>
      <c r="GI194" s="55"/>
      <c r="GJ194" s="55"/>
      <c r="GK194" s="55"/>
      <c r="GL194" s="55"/>
      <c r="GM194" s="55"/>
      <c r="GN194" s="55"/>
      <c r="GO194" s="55"/>
      <c r="GP194" s="55"/>
      <c r="GQ194" s="55"/>
      <c r="GR194" s="55"/>
      <c r="GS194" s="55"/>
      <c r="GT194" s="55"/>
      <c r="GU194" s="55"/>
      <c r="GV194" s="55"/>
      <c r="GW194" s="55"/>
      <c r="GX194" s="55"/>
      <c r="GY194" s="55"/>
      <c r="GZ194" s="55"/>
      <c r="HA194" s="55"/>
      <c r="HB194" s="55"/>
      <c r="HC194" s="55"/>
      <c r="HD194" s="55"/>
      <c r="HE194" s="55"/>
      <c r="HF194" s="55"/>
      <c r="HG194" s="55"/>
      <c r="HH194" s="55"/>
      <c r="HI194" s="55"/>
      <c r="HJ194" s="55"/>
      <c r="HK194" s="55"/>
      <c r="HL194" s="55"/>
      <c r="HM194" s="55"/>
      <c r="HN194" s="55"/>
      <c r="HO194" s="55"/>
      <c r="HP194" s="55"/>
      <c r="HQ194" s="55"/>
      <c r="HR194" s="55"/>
      <c r="HS194" s="55"/>
      <c r="HT194" s="55"/>
      <c r="HU194" s="55"/>
      <c r="HV194" s="55"/>
      <c r="HW194" s="55"/>
      <c r="HX194" s="55"/>
      <c r="HY194" s="55"/>
      <c r="HZ194" s="55"/>
      <c r="IA194" s="55"/>
      <c r="IB194" s="55"/>
      <c r="IC194" s="55"/>
      <c r="ID194" s="55"/>
      <c r="IE194" s="55"/>
      <c r="IF194" s="55"/>
      <c r="IG194" s="55"/>
      <c r="IH194" s="55"/>
      <c r="II194" s="55"/>
      <c r="IJ194" s="55"/>
      <c r="IK194" s="55"/>
      <c r="IL194" s="55"/>
      <c r="IM194" s="55"/>
      <c r="IN194" s="55"/>
      <c r="IO194" s="55"/>
      <c r="IP194" s="55"/>
      <c r="IQ194" s="55"/>
      <c r="IR194" s="55"/>
      <c r="IS194" s="55"/>
      <c r="IT194" s="55"/>
      <c r="IU194" s="55"/>
      <c r="IV194" s="55"/>
      <c r="IW194" s="55"/>
      <c r="IX194" s="55"/>
      <c r="IY194" s="55"/>
      <c r="IZ194" s="55"/>
      <c r="JA194" s="55"/>
      <c r="JB194" s="55"/>
      <c r="JC194" s="55"/>
      <c r="JD194" s="55"/>
      <c r="JE194" s="55"/>
      <c r="JF194" s="55"/>
      <c r="JG194" s="55"/>
      <c r="JH194" s="55"/>
      <c r="JI194" s="55"/>
      <c r="JJ194" s="55"/>
      <c r="JK194" s="55"/>
      <c r="JL194" s="55"/>
      <c r="JM194" s="55"/>
      <c r="JN194" s="55"/>
      <c r="JO194" s="55"/>
      <c r="JP194" s="55"/>
      <c r="JQ194" s="55"/>
      <c r="JR194" s="55"/>
      <c r="JS194" s="55"/>
      <c r="JT194" s="55"/>
      <c r="JU194" s="55"/>
      <c r="JV194" s="55"/>
      <c r="JW194" s="55"/>
      <c r="JX194" s="55"/>
      <c r="JY194" s="55"/>
      <c r="JZ194" s="55"/>
      <c r="KA194" s="55"/>
      <c r="KB194" s="55"/>
      <c r="KC194" s="55"/>
      <c r="KD194" s="55"/>
      <c r="KE194" s="55"/>
      <c r="KF194" s="55"/>
      <c r="KG194" s="55"/>
      <c r="KH194" s="55"/>
      <c r="KI194" s="55"/>
      <c r="KJ194" s="55"/>
      <c r="KK194" s="55"/>
      <c r="KL194" s="55"/>
      <c r="KM194" s="55"/>
      <c r="KN194" s="55"/>
      <c r="KO194" s="55"/>
      <c r="KP194" s="55"/>
      <c r="KQ194" s="55"/>
      <c r="KR194" s="55"/>
      <c r="KS194" s="55"/>
      <c r="KT194" s="55"/>
      <c r="KU194" s="55"/>
      <c r="KV194" s="55"/>
      <c r="KW194" s="55"/>
      <c r="KX194" s="55"/>
      <c r="KY194" s="55"/>
      <c r="KZ194" s="55"/>
      <c r="LA194" s="55"/>
      <c r="LB194" s="55"/>
      <c r="LC194" s="55"/>
      <c r="LD194" s="55"/>
      <c r="LE194" s="55"/>
      <c r="LF194" s="55"/>
      <c r="LG194" s="55"/>
      <c r="LH194" s="55"/>
      <c r="LI194" s="55"/>
      <c r="LJ194" s="55"/>
      <c r="LK194" s="55"/>
      <c r="LL194" s="55"/>
    </row>
    <row r="195" spans="1:324" s="100" customFormat="1" ht="10.5" customHeight="1">
      <c r="A195" s="885"/>
      <c r="B195" s="886"/>
      <c r="C195" s="884"/>
      <c r="D195" s="93"/>
      <c r="E195" s="93"/>
      <c r="F195" s="1647"/>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c r="ER195" s="55"/>
      <c r="ES195" s="55"/>
      <c r="ET195" s="55"/>
      <c r="EU195" s="55"/>
      <c r="EV195" s="55"/>
      <c r="EW195" s="55"/>
      <c r="EX195" s="55"/>
      <c r="EY195" s="55"/>
      <c r="EZ195" s="55"/>
      <c r="FA195" s="55"/>
      <c r="FB195" s="55"/>
      <c r="FC195" s="55"/>
      <c r="FD195" s="55"/>
      <c r="FE195" s="55"/>
      <c r="FF195" s="55"/>
      <c r="FG195" s="55"/>
      <c r="FH195" s="55"/>
      <c r="FI195" s="55"/>
      <c r="FJ195" s="55"/>
      <c r="FK195" s="55"/>
      <c r="FL195" s="55"/>
      <c r="FM195" s="55"/>
      <c r="FN195" s="55"/>
      <c r="FO195" s="55"/>
      <c r="FP195" s="55"/>
      <c r="FQ195" s="55"/>
      <c r="FR195" s="55"/>
      <c r="FS195" s="55"/>
      <c r="FT195" s="55"/>
      <c r="FU195" s="55"/>
      <c r="FV195" s="55"/>
      <c r="FW195" s="55"/>
      <c r="FX195" s="55"/>
      <c r="FY195" s="55"/>
      <c r="FZ195" s="55"/>
      <c r="GA195" s="55"/>
      <c r="GB195" s="55"/>
      <c r="GC195" s="55"/>
      <c r="GD195" s="55"/>
      <c r="GE195" s="55"/>
      <c r="GF195" s="55"/>
      <c r="GG195" s="55"/>
      <c r="GH195" s="55"/>
      <c r="GI195" s="55"/>
      <c r="GJ195" s="55"/>
      <c r="GK195" s="55"/>
      <c r="GL195" s="55"/>
      <c r="GM195" s="55"/>
      <c r="GN195" s="55"/>
      <c r="GO195" s="55"/>
      <c r="GP195" s="55"/>
      <c r="GQ195" s="55"/>
      <c r="GR195" s="55"/>
      <c r="GS195" s="55"/>
      <c r="GT195" s="55"/>
      <c r="GU195" s="55"/>
      <c r="GV195" s="55"/>
      <c r="GW195" s="55"/>
      <c r="GX195" s="55"/>
      <c r="GY195" s="55"/>
      <c r="GZ195" s="55"/>
      <c r="HA195" s="55"/>
      <c r="HB195" s="55"/>
      <c r="HC195" s="55"/>
      <c r="HD195" s="55"/>
      <c r="HE195" s="55"/>
      <c r="HF195" s="55"/>
      <c r="HG195" s="55"/>
      <c r="HH195" s="55"/>
      <c r="HI195" s="55"/>
      <c r="HJ195" s="55"/>
      <c r="HK195" s="55"/>
      <c r="HL195" s="55"/>
      <c r="HM195" s="55"/>
      <c r="HN195" s="55"/>
      <c r="HO195" s="55"/>
      <c r="HP195" s="55"/>
      <c r="HQ195" s="55"/>
      <c r="HR195" s="55"/>
      <c r="HS195" s="55"/>
      <c r="HT195" s="55"/>
      <c r="HU195" s="55"/>
      <c r="HV195" s="55"/>
      <c r="HW195" s="55"/>
      <c r="HX195" s="55"/>
      <c r="HY195" s="55"/>
      <c r="HZ195" s="55"/>
      <c r="IA195" s="55"/>
      <c r="IB195" s="55"/>
      <c r="IC195" s="55"/>
      <c r="ID195" s="55"/>
      <c r="IE195" s="55"/>
      <c r="IF195" s="55"/>
      <c r="IG195" s="55"/>
      <c r="IH195" s="55"/>
      <c r="II195" s="55"/>
      <c r="IJ195" s="55"/>
      <c r="IK195" s="55"/>
      <c r="IL195" s="55"/>
      <c r="IM195" s="55"/>
      <c r="IN195" s="55"/>
      <c r="IO195" s="55"/>
      <c r="IP195" s="55"/>
      <c r="IQ195" s="55"/>
      <c r="IR195" s="55"/>
      <c r="IS195" s="55"/>
      <c r="IT195" s="55"/>
      <c r="IU195" s="55"/>
      <c r="IV195" s="55"/>
      <c r="IW195" s="55"/>
      <c r="IX195" s="55"/>
      <c r="IY195" s="55"/>
      <c r="IZ195" s="55"/>
      <c r="JA195" s="55"/>
      <c r="JB195" s="55"/>
      <c r="JC195" s="55"/>
      <c r="JD195" s="55"/>
      <c r="JE195" s="55"/>
      <c r="JF195" s="55"/>
      <c r="JG195" s="55"/>
      <c r="JH195" s="55"/>
      <c r="JI195" s="55"/>
      <c r="JJ195" s="55"/>
      <c r="JK195" s="55"/>
      <c r="JL195" s="55"/>
      <c r="JM195" s="55"/>
      <c r="JN195" s="55"/>
      <c r="JO195" s="55"/>
      <c r="JP195" s="55"/>
      <c r="JQ195" s="55"/>
      <c r="JR195" s="55"/>
      <c r="JS195" s="55"/>
      <c r="JT195" s="55"/>
      <c r="JU195" s="55"/>
      <c r="JV195" s="55"/>
      <c r="JW195" s="55"/>
      <c r="JX195" s="55"/>
      <c r="JY195" s="55"/>
      <c r="JZ195" s="55"/>
      <c r="KA195" s="55"/>
      <c r="KB195" s="55"/>
      <c r="KC195" s="55"/>
      <c r="KD195" s="55"/>
      <c r="KE195" s="55"/>
      <c r="KF195" s="55"/>
      <c r="KG195" s="55"/>
      <c r="KH195" s="55"/>
      <c r="KI195" s="55"/>
      <c r="KJ195" s="55"/>
      <c r="KK195" s="55"/>
      <c r="KL195" s="55"/>
      <c r="KM195" s="55"/>
      <c r="KN195" s="55"/>
      <c r="KO195" s="55"/>
      <c r="KP195" s="55"/>
      <c r="KQ195" s="55"/>
      <c r="KR195" s="55"/>
      <c r="KS195" s="55"/>
      <c r="KT195" s="55"/>
      <c r="KU195" s="55"/>
      <c r="KV195" s="55"/>
      <c r="KW195" s="55"/>
      <c r="KX195" s="55"/>
      <c r="KY195" s="55"/>
      <c r="KZ195" s="55"/>
      <c r="LA195" s="55"/>
      <c r="LB195" s="55"/>
      <c r="LC195" s="55"/>
      <c r="LD195" s="55"/>
      <c r="LE195" s="55"/>
      <c r="LF195" s="55"/>
      <c r="LG195" s="55"/>
      <c r="LH195" s="55"/>
      <c r="LI195" s="55"/>
      <c r="LJ195" s="55"/>
      <c r="LK195" s="55"/>
      <c r="LL195" s="55"/>
    </row>
    <row r="196" spans="1:324" s="100" customFormat="1" ht="10.5" customHeight="1">
      <c r="A196" s="885"/>
      <c r="B196" s="886"/>
      <c r="C196" s="884"/>
      <c r="D196" s="93"/>
      <c r="E196" s="93"/>
      <c r="F196" s="1647"/>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55"/>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c r="ER196" s="55"/>
      <c r="ES196" s="55"/>
      <c r="ET196" s="55"/>
      <c r="EU196" s="55"/>
      <c r="EV196" s="55"/>
      <c r="EW196" s="55"/>
      <c r="EX196" s="55"/>
      <c r="EY196" s="55"/>
      <c r="EZ196" s="55"/>
      <c r="FA196" s="55"/>
      <c r="FB196" s="55"/>
      <c r="FC196" s="55"/>
      <c r="FD196" s="55"/>
      <c r="FE196" s="55"/>
      <c r="FF196" s="55"/>
      <c r="FG196" s="55"/>
      <c r="FH196" s="55"/>
      <c r="FI196" s="55"/>
      <c r="FJ196" s="55"/>
      <c r="FK196" s="55"/>
      <c r="FL196" s="55"/>
      <c r="FM196" s="55"/>
      <c r="FN196" s="55"/>
      <c r="FO196" s="55"/>
      <c r="FP196" s="55"/>
      <c r="FQ196" s="55"/>
      <c r="FR196" s="55"/>
      <c r="FS196" s="55"/>
      <c r="FT196" s="55"/>
      <c r="FU196" s="55"/>
      <c r="FV196" s="55"/>
      <c r="FW196" s="55"/>
      <c r="FX196" s="55"/>
      <c r="FY196" s="55"/>
      <c r="FZ196" s="55"/>
      <c r="GA196" s="55"/>
      <c r="GB196" s="55"/>
      <c r="GC196" s="55"/>
      <c r="GD196" s="55"/>
      <c r="GE196" s="55"/>
      <c r="GF196" s="55"/>
      <c r="GG196" s="55"/>
      <c r="GH196" s="55"/>
      <c r="GI196" s="55"/>
      <c r="GJ196" s="55"/>
      <c r="GK196" s="55"/>
      <c r="GL196" s="55"/>
      <c r="GM196" s="55"/>
      <c r="GN196" s="55"/>
      <c r="GO196" s="55"/>
      <c r="GP196" s="55"/>
      <c r="GQ196" s="55"/>
      <c r="GR196" s="55"/>
      <c r="GS196" s="55"/>
      <c r="GT196" s="55"/>
      <c r="GU196" s="55"/>
      <c r="GV196" s="55"/>
      <c r="GW196" s="55"/>
      <c r="GX196" s="55"/>
      <c r="GY196" s="55"/>
      <c r="GZ196" s="55"/>
      <c r="HA196" s="55"/>
      <c r="HB196" s="55"/>
      <c r="HC196" s="55"/>
      <c r="HD196" s="55"/>
      <c r="HE196" s="55"/>
      <c r="HF196" s="55"/>
      <c r="HG196" s="55"/>
      <c r="HH196" s="55"/>
      <c r="HI196" s="55"/>
      <c r="HJ196" s="55"/>
      <c r="HK196" s="55"/>
      <c r="HL196" s="55"/>
      <c r="HM196" s="55"/>
      <c r="HN196" s="55"/>
      <c r="HO196" s="55"/>
      <c r="HP196" s="55"/>
      <c r="HQ196" s="55"/>
      <c r="HR196" s="55"/>
      <c r="HS196" s="55"/>
      <c r="HT196" s="55"/>
      <c r="HU196" s="55"/>
      <c r="HV196" s="55"/>
      <c r="HW196" s="55"/>
      <c r="HX196" s="55"/>
      <c r="HY196" s="55"/>
      <c r="HZ196" s="55"/>
      <c r="IA196" s="55"/>
      <c r="IB196" s="55"/>
      <c r="IC196" s="55"/>
      <c r="ID196" s="55"/>
      <c r="IE196" s="55"/>
      <c r="IF196" s="55"/>
      <c r="IG196" s="55"/>
      <c r="IH196" s="55"/>
      <c r="II196" s="55"/>
      <c r="IJ196" s="55"/>
      <c r="IK196" s="55"/>
      <c r="IL196" s="55"/>
      <c r="IM196" s="55"/>
      <c r="IN196" s="55"/>
      <c r="IO196" s="55"/>
      <c r="IP196" s="55"/>
      <c r="IQ196" s="55"/>
      <c r="IR196" s="55"/>
      <c r="IS196" s="55"/>
      <c r="IT196" s="55"/>
      <c r="IU196" s="55"/>
      <c r="IV196" s="55"/>
      <c r="IW196" s="55"/>
      <c r="IX196" s="55"/>
      <c r="IY196" s="55"/>
      <c r="IZ196" s="55"/>
      <c r="JA196" s="55"/>
      <c r="JB196" s="55"/>
      <c r="JC196" s="55"/>
      <c r="JD196" s="55"/>
      <c r="JE196" s="55"/>
      <c r="JF196" s="55"/>
      <c r="JG196" s="55"/>
      <c r="JH196" s="55"/>
      <c r="JI196" s="55"/>
      <c r="JJ196" s="55"/>
      <c r="JK196" s="55"/>
      <c r="JL196" s="55"/>
      <c r="JM196" s="55"/>
      <c r="JN196" s="55"/>
      <c r="JO196" s="55"/>
      <c r="JP196" s="55"/>
      <c r="JQ196" s="55"/>
      <c r="JR196" s="55"/>
      <c r="JS196" s="55"/>
      <c r="JT196" s="55"/>
      <c r="JU196" s="55"/>
      <c r="JV196" s="55"/>
      <c r="JW196" s="55"/>
      <c r="JX196" s="55"/>
      <c r="JY196" s="55"/>
      <c r="JZ196" s="55"/>
      <c r="KA196" s="55"/>
      <c r="KB196" s="55"/>
      <c r="KC196" s="55"/>
      <c r="KD196" s="55"/>
      <c r="KE196" s="55"/>
      <c r="KF196" s="55"/>
      <c r="KG196" s="55"/>
      <c r="KH196" s="55"/>
      <c r="KI196" s="55"/>
      <c r="KJ196" s="55"/>
      <c r="KK196" s="55"/>
      <c r="KL196" s="55"/>
      <c r="KM196" s="55"/>
      <c r="KN196" s="55"/>
      <c r="KO196" s="55"/>
      <c r="KP196" s="55"/>
      <c r="KQ196" s="55"/>
      <c r="KR196" s="55"/>
      <c r="KS196" s="55"/>
      <c r="KT196" s="55"/>
      <c r="KU196" s="55"/>
      <c r="KV196" s="55"/>
      <c r="KW196" s="55"/>
      <c r="KX196" s="55"/>
      <c r="KY196" s="55"/>
      <c r="KZ196" s="55"/>
      <c r="LA196" s="55"/>
      <c r="LB196" s="55"/>
      <c r="LC196" s="55"/>
      <c r="LD196" s="55"/>
      <c r="LE196" s="55"/>
      <c r="LF196" s="55"/>
      <c r="LG196" s="55"/>
      <c r="LH196" s="55"/>
      <c r="LI196" s="55"/>
      <c r="LJ196" s="55"/>
      <c r="LK196" s="55"/>
      <c r="LL196" s="55"/>
    </row>
    <row r="197" spans="1:324" s="100" customFormat="1" ht="10.5" customHeight="1">
      <c r="A197" s="885"/>
      <c r="B197" s="886"/>
      <c r="C197" s="884"/>
      <c r="D197" s="93"/>
      <c r="E197" s="93"/>
      <c r="F197" s="1647"/>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c r="ED197" s="55"/>
      <c r="EE197" s="55"/>
      <c r="EF197" s="55"/>
      <c r="EG197" s="55"/>
      <c r="EH197" s="55"/>
      <c r="EI197" s="55"/>
      <c r="EJ197" s="55"/>
      <c r="EK197" s="55"/>
      <c r="EL197" s="55"/>
      <c r="EM197" s="55"/>
      <c r="EN197" s="55"/>
      <c r="EO197" s="55"/>
      <c r="EP197" s="55"/>
      <c r="EQ197" s="55"/>
      <c r="ER197" s="55"/>
      <c r="ES197" s="55"/>
      <c r="ET197" s="55"/>
      <c r="EU197" s="55"/>
      <c r="EV197" s="55"/>
      <c r="EW197" s="55"/>
      <c r="EX197" s="55"/>
      <c r="EY197" s="55"/>
      <c r="EZ197" s="55"/>
      <c r="FA197" s="55"/>
      <c r="FB197" s="55"/>
      <c r="FC197" s="55"/>
      <c r="FD197" s="55"/>
      <c r="FE197" s="55"/>
      <c r="FF197" s="55"/>
      <c r="FG197" s="55"/>
      <c r="FH197" s="55"/>
      <c r="FI197" s="55"/>
      <c r="FJ197" s="55"/>
      <c r="FK197" s="55"/>
      <c r="FL197" s="55"/>
      <c r="FM197" s="55"/>
      <c r="FN197" s="55"/>
      <c r="FO197" s="55"/>
      <c r="FP197" s="55"/>
      <c r="FQ197" s="55"/>
      <c r="FR197" s="55"/>
      <c r="FS197" s="55"/>
      <c r="FT197" s="55"/>
      <c r="FU197" s="55"/>
      <c r="FV197" s="55"/>
      <c r="FW197" s="55"/>
      <c r="FX197" s="55"/>
      <c r="FY197" s="55"/>
      <c r="FZ197" s="55"/>
      <c r="GA197" s="55"/>
      <c r="GB197" s="55"/>
      <c r="GC197" s="55"/>
      <c r="GD197" s="55"/>
      <c r="GE197" s="55"/>
      <c r="GF197" s="55"/>
      <c r="GG197" s="55"/>
      <c r="GH197" s="55"/>
      <c r="GI197" s="55"/>
      <c r="GJ197" s="55"/>
      <c r="GK197" s="55"/>
      <c r="GL197" s="55"/>
      <c r="GM197" s="55"/>
      <c r="GN197" s="55"/>
      <c r="GO197" s="55"/>
      <c r="GP197" s="55"/>
      <c r="GQ197" s="55"/>
      <c r="GR197" s="55"/>
      <c r="GS197" s="55"/>
      <c r="GT197" s="55"/>
      <c r="GU197" s="55"/>
      <c r="GV197" s="55"/>
      <c r="GW197" s="55"/>
      <c r="GX197" s="55"/>
      <c r="GY197" s="55"/>
      <c r="GZ197" s="55"/>
      <c r="HA197" s="55"/>
      <c r="HB197" s="55"/>
      <c r="HC197" s="55"/>
      <c r="HD197" s="55"/>
      <c r="HE197" s="55"/>
      <c r="HF197" s="55"/>
      <c r="HG197" s="55"/>
      <c r="HH197" s="55"/>
      <c r="HI197" s="55"/>
      <c r="HJ197" s="55"/>
      <c r="HK197" s="55"/>
      <c r="HL197" s="55"/>
      <c r="HM197" s="55"/>
      <c r="HN197" s="55"/>
      <c r="HO197" s="55"/>
      <c r="HP197" s="55"/>
      <c r="HQ197" s="55"/>
      <c r="HR197" s="55"/>
      <c r="HS197" s="55"/>
      <c r="HT197" s="55"/>
      <c r="HU197" s="55"/>
      <c r="HV197" s="55"/>
      <c r="HW197" s="55"/>
      <c r="HX197" s="55"/>
      <c r="HY197" s="55"/>
      <c r="HZ197" s="55"/>
      <c r="IA197" s="55"/>
      <c r="IB197" s="55"/>
      <c r="IC197" s="55"/>
      <c r="ID197" s="55"/>
      <c r="IE197" s="55"/>
      <c r="IF197" s="55"/>
      <c r="IG197" s="55"/>
      <c r="IH197" s="55"/>
      <c r="II197" s="55"/>
      <c r="IJ197" s="55"/>
      <c r="IK197" s="55"/>
      <c r="IL197" s="55"/>
      <c r="IM197" s="55"/>
      <c r="IN197" s="55"/>
      <c r="IO197" s="55"/>
      <c r="IP197" s="55"/>
      <c r="IQ197" s="55"/>
      <c r="IR197" s="55"/>
      <c r="IS197" s="55"/>
      <c r="IT197" s="55"/>
      <c r="IU197" s="55"/>
      <c r="IV197" s="55"/>
      <c r="IW197" s="55"/>
      <c r="IX197" s="55"/>
      <c r="IY197" s="55"/>
      <c r="IZ197" s="55"/>
      <c r="JA197" s="55"/>
      <c r="JB197" s="55"/>
      <c r="JC197" s="55"/>
      <c r="JD197" s="55"/>
      <c r="JE197" s="55"/>
      <c r="JF197" s="55"/>
      <c r="JG197" s="55"/>
      <c r="JH197" s="55"/>
      <c r="JI197" s="55"/>
      <c r="JJ197" s="55"/>
      <c r="JK197" s="55"/>
      <c r="JL197" s="55"/>
      <c r="JM197" s="55"/>
      <c r="JN197" s="55"/>
      <c r="JO197" s="55"/>
      <c r="JP197" s="55"/>
      <c r="JQ197" s="55"/>
      <c r="JR197" s="55"/>
      <c r="JS197" s="55"/>
      <c r="JT197" s="55"/>
      <c r="JU197" s="55"/>
      <c r="JV197" s="55"/>
      <c r="JW197" s="55"/>
      <c r="JX197" s="55"/>
      <c r="JY197" s="55"/>
      <c r="JZ197" s="55"/>
      <c r="KA197" s="55"/>
      <c r="KB197" s="55"/>
      <c r="KC197" s="55"/>
      <c r="KD197" s="55"/>
      <c r="KE197" s="55"/>
      <c r="KF197" s="55"/>
      <c r="KG197" s="55"/>
      <c r="KH197" s="55"/>
      <c r="KI197" s="55"/>
      <c r="KJ197" s="55"/>
      <c r="KK197" s="55"/>
      <c r="KL197" s="55"/>
      <c r="KM197" s="55"/>
      <c r="KN197" s="55"/>
      <c r="KO197" s="55"/>
      <c r="KP197" s="55"/>
      <c r="KQ197" s="55"/>
      <c r="KR197" s="55"/>
      <c r="KS197" s="55"/>
      <c r="KT197" s="55"/>
      <c r="KU197" s="55"/>
      <c r="KV197" s="55"/>
      <c r="KW197" s="55"/>
      <c r="KX197" s="55"/>
      <c r="KY197" s="55"/>
      <c r="KZ197" s="55"/>
      <c r="LA197" s="55"/>
      <c r="LB197" s="55"/>
      <c r="LC197" s="55"/>
      <c r="LD197" s="55"/>
      <c r="LE197" s="55"/>
      <c r="LF197" s="55"/>
      <c r="LG197" s="55"/>
      <c r="LH197" s="55"/>
      <c r="LI197" s="55"/>
      <c r="LJ197" s="55"/>
      <c r="LK197" s="55"/>
      <c r="LL197" s="55"/>
    </row>
    <row r="198" spans="1:324" s="100" customFormat="1" ht="10.5" customHeight="1">
      <c r="A198" s="885"/>
      <c r="B198" s="886"/>
      <c r="C198" s="884"/>
      <c r="D198" s="93"/>
      <c r="E198" s="93"/>
      <c r="F198" s="1647"/>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55"/>
      <c r="CB198" s="55"/>
      <c r="CC198" s="55"/>
      <c r="CD198" s="55"/>
      <c r="CE198" s="55"/>
      <c r="CF198" s="55"/>
      <c r="CG198" s="55"/>
      <c r="CH198" s="55"/>
      <c r="CI198" s="55"/>
      <c r="CJ198" s="55"/>
      <c r="CK198" s="55"/>
      <c r="CL198" s="55"/>
      <c r="CM198" s="55"/>
      <c r="CN198" s="55"/>
      <c r="CO198" s="55"/>
      <c r="CP198" s="55"/>
      <c r="CQ198" s="55"/>
      <c r="CR198" s="55"/>
      <c r="CS198" s="55"/>
      <c r="CT198" s="55"/>
      <c r="CU198" s="55"/>
      <c r="CV198" s="55"/>
      <c r="CW198" s="55"/>
      <c r="CX198" s="55"/>
      <c r="CY198" s="55"/>
      <c r="CZ198" s="55"/>
      <c r="DA198" s="55"/>
      <c r="DB198" s="55"/>
      <c r="DC198" s="55"/>
      <c r="DD198" s="55"/>
      <c r="DE198" s="55"/>
      <c r="DF198" s="55"/>
      <c r="DG198" s="55"/>
      <c r="DH198" s="55"/>
      <c r="DI198" s="55"/>
      <c r="DJ198" s="55"/>
      <c r="DK198" s="55"/>
      <c r="DL198" s="55"/>
      <c r="DM198" s="55"/>
      <c r="DN198" s="55"/>
      <c r="DO198" s="55"/>
      <c r="DP198" s="55"/>
      <c r="DQ198" s="55"/>
      <c r="DR198" s="55"/>
      <c r="DS198" s="55"/>
      <c r="DT198" s="55"/>
      <c r="DU198" s="55"/>
      <c r="DV198" s="55"/>
      <c r="DW198" s="55"/>
      <c r="DX198" s="55"/>
      <c r="DY198" s="55"/>
      <c r="DZ198" s="55"/>
      <c r="EA198" s="55"/>
      <c r="EB198" s="55"/>
      <c r="EC198" s="55"/>
      <c r="ED198" s="55"/>
      <c r="EE198" s="55"/>
      <c r="EF198" s="55"/>
      <c r="EG198" s="55"/>
      <c r="EH198" s="55"/>
      <c r="EI198" s="55"/>
      <c r="EJ198" s="55"/>
      <c r="EK198" s="55"/>
      <c r="EL198" s="55"/>
      <c r="EM198" s="55"/>
      <c r="EN198" s="55"/>
      <c r="EO198" s="55"/>
      <c r="EP198" s="55"/>
      <c r="EQ198" s="55"/>
      <c r="ER198" s="55"/>
      <c r="ES198" s="55"/>
      <c r="ET198" s="55"/>
      <c r="EU198" s="55"/>
      <c r="EV198" s="55"/>
      <c r="EW198" s="55"/>
      <c r="EX198" s="55"/>
      <c r="EY198" s="55"/>
      <c r="EZ198" s="55"/>
      <c r="FA198" s="55"/>
      <c r="FB198" s="55"/>
      <c r="FC198" s="55"/>
      <c r="FD198" s="55"/>
      <c r="FE198" s="55"/>
      <c r="FF198" s="55"/>
      <c r="FG198" s="55"/>
      <c r="FH198" s="55"/>
      <c r="FI198" s="55"/>
      <c r="FJ198" s="55"/>
      <c r="FK198" s="55"/>
      <c r="FL198" s="55"/>
      <c r="FM198" s="55"/>
      <c r="FN198" s="55"/>
      <c r="FO198" s="55"/>
      <c r="FP198" s="55"/>
      <c r="FQ198" s="55"/>
      <c r="FR198" s="55"/>
      <c r="FS198" s="55"/>
      <c r="FT198" s="55"/>
      <c r="FU198" s="55"/>
      <c r="FV198" s="55"/>
      <c r="FW198" s="55"/>
      <c r="FX198" s="55"/>
      <c r="FY198" s="55"/>
      <c r="FZ198" s="55"/>
      <c r="GA198" s="55"/>
      <c r="GB198" s="55"/>
      <c r="GC198" s="55"/>
      <c r="GD198" s="55"/>
      <c r="GE198" s="55"/>
      <c r="GF198" s="55"/>
      <c r="GG198" s="55"/>
      <c r="GH198" s="55"/>
      <c r="GI198" s="55"/>
      <c r="GJ198" s="55"/>
      <c r="GK198" s="55"/>
      <c r="GL198" s="55"/>
      <c r="GM198" s="55"/>
      <c r="GN198" s="55"/>
      <c r="GO198" s="55"/>
      <c r="GP198" s="55"/>
      <c r="GQ198" s="55"/>
      <c r="GR198" s="55"/>
      <c r="GS198" s="55"/>
      <c r="GT198" s="55"/>
      <c r="GU198" s="55"/>
      <c r="GV198" s="55"/>
      <c r="GW198" s="55"/>
      <c r="GX198" s="55"/>
      <c r="GY198" s="55"/>
      <c r="GZ198" s="55"/>
      <c r="HA198" s="55"/>
      <c r="HB198" s="55"/>
      <c r="HC198" s="55"/>
      <c r="HD198" s="55"/>
      <c r="HE198" s="55"/>
      <c r="HF198" s="55"/>
      <c r="HG198" s="55"/>
      <c r="HH198" s="55"/>
      <c r="HI198" s="55"/>
      <c r="HJ198" s="55"/>
      <c r="HK198" s="55"/>
      <c r="HL198" s="55"/>
      <c r="HM198" s="55"/>
      <c r="HN198" s="55"/>
      <c r="HO198" s="55"/>
      <c r="HP198" s="55"/>
      <c r="HQ198" s="55"/>
      <c r="HR198" s="55"/>
      <c r="HS198" s="55"/>
      <c r="HT198" s="55"/>
      <c r="HU198" s="55"/>
      <c r="HV198" s="55"/>
      <c r="HW198" s="55"/>
      <c r="HX198" s="55"/>
      <c r="HY198" s="55"/>
      <c r="HZ198" s="55"/>
      <c r="IA198" s="55"/>
      <c r="IB198" s="55"/>
      <c r="IC198" s="55"/>
      <c r="ID198" s="55"/>
      <c r="IE198" s="55"/>
      <c r="IF198" s="55"/>
      <c r="IG198" s="55"/>
      <c r="IH198" s="55"/>
      <c r="II198" s="55"/>
      <c r="IJ198" s="55"/>
      <c r="IK198" s="55"/>
      <c r="IL198" s="55"/>
      <c r="IM198" s="55"/>
      <c r="IN198" s="55"/>
      <c r="IO198" s="55"/>
      <c r="IP198" s="55"/>
      <c r="IQ198" s="55"/>
      <c r="IR198" s="55"/>
      <c r="IS198" s="55"/>
      <c r="IT198" s="55"/>
      <c r="IU198" s="55"/>
      <c r="IV198" s="55"/>
      <c r="IW198" s="55"/>
      <c r="IX198" s="55"/>
      <c r="IY198" s="55"/>
      <c r="IZ198" s="55"/>
      <c r="JA198" s="55"/>
      <c r="JB198" s="55"/>
      <c r="JC198" s="55"/>
      <c r="JD198" s="55"/>
      <c r="JE198" s="55"/>
      <c r="JF198" s="55"/>
      <c r="JG198" s="55"/>
      <c r="JH198" s="55"/>
      <c r="JI198" s="55"/>
      <c r="JJ198" s="55"/>
      <c r="JK198" s="55"/>
      <c r="JL198" s="55"/>
      <c r="JM198" s="55"/>
      <c r="JN198" s="55"/>
      <c r="JO198" s="55"/>
      <c r="JP198" s="55"/>
      <c r="JQ198" s="55"/>
      <c r="JR198" s="55"/>
      <c r="JS198" s="55"/>
      <c r="JT198" s="55"/>
      <c r="JU198" s="55"/>
      <c r="JV198" s="55"/>
      <c r="JW198" s="55"/>
      <c r="JX198" s="55"/>
      <c r="JY198" s="55"/>
      <c r="JZ198" s="55"/>
      <c r="KA198" s="55"/>
      <c r="KB198" s="55"/>
      <c r="KC198" s="55"/>
      <c r="KD198" s="55"/>
      <c r="KE198" s="55"/>
      <c r="KF198" s="55"/>
      <c r="KG198" s="55"/>
      <c r="KH198" s="55"/>
      <c r="KI198" s="55"/>
      <c r="KJ198" s="55"/>
      <c r="KK198" s="55"/>
      <c r="KL198" s="55"/>
      <c r="KM198" s="55"/>
      <c r="KN198" s="55"/>
      <c r="KO198" s="55"/>
      <c r="KP198" s="55"/>
      <c r="KQ198" s="55"/>
      <c r="KR198" s="55"/>
      <c r="KS198" s="55"/>
      <c r="KT198" s="55"/>
      <c r="KU198" s="55"/>
      <c r="KV198" s="55"/>
      <c r="KW198" s="55"/>
      <c r="KX198" s="55"/>
      <c r="KY198" s="55"/>
      <c r="KZ198" s="55"/>
      <c r="LA198" s="55"/>
      <c r="LB198" s="55"/>
      <c r="LC198" s="55"/>
      <c r="LD198" s="55"/>
      <c r="LE198" s="55"/>
      <c r="LF198" s="55"/>
      <c r="LG198" s="55"/>
      <c r="LH198" s="55"/>
      <c r="LI198" s="55"/>
      <c r="LJ198" s="55"/>
      <c r="LK198" s="55"/>
      <c r="LL198" s="55"/>
    </row>
    <row r="199" spans="1:324" s="100" customFormat="1" ht="10.5" customHeight="1">
      <c r="A199" s="885"/>
      <c r="B199" s="886"/>
      <c r="C199" s="884"/>
      <c r="D199" s="93"/>
      <c r="E199" s="93"/>
      <c r="F199" s="1647"/>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5"/>
      <c r="IH199" s="55"/>
      <c r="II199" s="55"/>
      <c r="IJ199" s="55"/>
      <c r="IK199" s="55"/>
      <c r="IL199" s="55"/>
      <c r="IM199" s="55"/>
      <c r="IN199" s="55"/>
      <c r="IO199" s="55"/>
      <c r="IP199" s="55"/>
      <c r="IQ199" s="55"/>
      <c r="IR199" s="55"/>
      <c r="IS199" s="55"/>
      <c r="IT199" s="55"/>
      <c r="IU199" s="55"/>
      <c r="IV199" s="55"/>
      <c r="IW199" s="55"/>
      <c r="IX199" s="55"/>
      <c r="IY199" s="55"/>
      <c r="IZ199" s="55"/>
      <c r="JA199" s="55"/>
      <c r="JB199" s="55"/>
      <c r="JC199" s="55"/>
      <c r="JD199" s="55"/>
      <c r="JE199" s="55"/>
      <c r="JF199" s="55"/>
      <c r="JG199" s="55"/>
      <c r="JH199" s="55"/>
      <c r="JI199" s="55"/>
      <c r="JJ199" s="55"/>
      <c r="JK199" s="55"/>
      <c r="JL199" s="55"/>
      <c r="JM199" s="55"/>
      <c r="JN199" s="55"/>
      <c r="JO199" s="55"/>
      <c r="JP199" s="55"/>
      <c r="JQ199" s="55"/>
      <c r="JR199" s="55"/>
      <c r="JS199" s="55"/>
      <c r="JT199" s="55"/>
      <c r="JU199" s="55"/>
      <c r="JV199" s="55"/>
      <c r="JW199" s="55"/>
      <c r="JX199" s="55"/>
      <c r="JY199" s="55"/>
      <c r="JZ199" s="55"/>
      <c r="KA199" s="55"/>
      <c r="KB199" s="55"/>
      <c r="KC199" s="55"/>
      <c r="KD199" s="55"/>
      <c r="KE199" s="55"/>
      <c r="KF199" s="55"/>
      <c r="KG199" s="55"/>
      <c r="KH199" s="55"/>
      <c r="KI199" s="55"/>
      <c r="KJ199" s="55"/>
      <c r="KK199" s="55"/>
      <c r="KL199" s="55"/>
      <c r="KM199" s="55"/>
      <c r="KN199" s="55"/>
      <c r="KO199" s="55"/>
      <c r="KP199" s="55"/>
      <c r="KQ199" s="55"/>
      <c r="KR199" s="55"/>
      <c r="KS199" s="55"/>
      <c r="KT199" s="55"/>
      <c r="KU199" s="55"/>
      <c r="KV199" s="55"/>
      <c r="KW199" s="55"/>
      <c r="KX199" s="55"/>
      <c r="KY199" s="55"/>
      <c r="KZ199" s="55"/>
      <c r="LA199" s="55"/>
      <c r="LB199" s="55"/>
      <c r="LC199" s="55"/>
      <c r="LD199" s="55"/>
      <c r="LE199" s="55"/>
      <c r="LF199" s="55"/>
      <c r="LG199" s="55"/>
      <c r="LH199" s="55"/>
      <c r="LI199" s="55"/>
      <c r="LJ199" s="55"/>
      <c r="LK199" s="55"/>
      <c r="LL199" s="55"/>
    </row>
    <row r="200" spans="1:324" s="100" customFormat="1" ht="10.5" customHeight="1">
      <c r="A200" s="885"/>
      <c r="B200" s="886"/>
      <c r="C200" s="884"/>
      <c r="D200" s="93"/>
      <c r="E200" s="93"/>
      <c r="F200" s="1647"/>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5"/>
      <c r="IH200" s="55"/>
      <c r="II200" s="55"/>
      <c r="IJ200" s="55"/>
      <c r="IK200" s="55"/>
      <c r="IL200" s="55"/>
      <c r="IM200" s="55"/>
      <c r="IN200" s="55"/>
      <c r="IO200" s="55"/>
      <c r="IP200" s="55"/>
      <c r="IQ200" s="55"/>
      <c r="IR200" s="55"/>
      <c r="IS200" s="55"/>
      <c r="IT200" s="55"/>
      <c r="IU200" s="55"/>
      <c r="IV200" s="55"/>
      <c r="IW200" s="55"/>
      <c r="IX200" s="55"/>
      <c r="IY200" s="55"/>
      <c r="IZ200" s="55"/>
      <c r="JA200" s="55"/>
      <c r="JB200" s="55"/>
      <c r="JC200" s="55"/>
      <c r="JD200" s="55"/>
      <c r="JE200" s="55"/>
      <c r="JF200" s="55"/>
      <c r="JG200" s="55"/>
      <c r="JH200" s="55"/>
      <c r="JI200" s="55"/>
      <c r="JJ200" s="55"/>
      <c r="JK200" s="55"/>
      <c r="JL200" s="55"/>
      <c r="JM200" s="55"/>
      <c r="JN200" s="55"/>
      <c r="JO200" s="55"/>
      <c r="JP200" s="55"/>
      <c r="JQ200" s="55"/>
      <c r="JR200" s="55"/>
      <c r="JS200" s="55"/>
      <c r="JT200" s="55"/>
      <c r="JU200" s="55"/>
      <c r="JV200" s="55"/>
      <c r="JW200" s="55"/>
      <c r="JX200" s="55"/>
      <c r="JY200" s="55"/>
      <c r="JZ200" s="55"/>
      <c r="KA200" s="55"/>
      <c r="KB200" s="55"/>
      <c r="KC200" s="55"/>
      <c r="KD200" s="55"/>
      <c r="KE200" s="55"/>
      <c r="KF200" s="55"/>
      <c r="KG200" s="55"/>
      <c r="KH200" s="55"/>
      <c r="KI200" s="55"/>
      <c r="KJ200" s="55"/>
      <c r="KK200" s="55"/>
      <c r="KL200" s="55"/>
      <c r="KM200" s="55"/>
      <c r="KN200" s="55"/>
      <c r="KO200" s="55"/>
      <c r="KP200" s="55"/>
      <c r="KQ200" s="55"/>
      <c r="KR200" s="55"/>
      <c r="KS200" s="55"/>
      <c r="KT200" s="55"/>
      <c r="KU200" s="55"/>
      <c r="KV200" s="55"/>
      <c r="KW200" s="55"/>
      <c r="KX200" s="55"/>
      <c r="KY200" s="55"/>
      <c r="KZ200" s="55"/>
      <c r="LA200" s="55"/>
      <c r="LB200" s="55"/>
      <c r="LC200" s="55"/>
      <c r="LD200" s="55"/>
      <c r="LE200" s="55"/>
      <c r="LF200" s="55"/>
      <c r="LG200" s="55"/>
      <c r="LH200" s="55"/>
      <c r="LI200" s="55"/>
      <c r="LJ200" s="55"/>
      <c r="LK200" s="55"/>
      <c r="LL200" s="55"/>
    </row>
    <row r="201" spans="1:324" s="100" customFormat="1" ht="10.5" customHeight="1">
      <c r="A201" s="885"/>
      <c r="B201" s="886"/>
      <c r="C201" s="884"/>
      <c r="D201" s="93"/>
      <c r="E201" s="93"/>
      <c r="F201" s="1647"/>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c r="ER201" s="55"/>
      <c r="ES201" s="55"/>
      <c r="ET201" s="55"/>
      <c r="EU201" s="55"/>
      <c r="EV201" s="55"/>
      <c r="EW201" s="55"/>
      <c r="EX201" s="55"/>
      <c r="EY201" s="55"/>
      <c r="EZ201" s="55"/>
      <c r="FA201" s="55"/>
      <c r="FB201" s="55"/>
      <c r="FC201" s="55"/>
      <c r="FD201" s="55"/>
      <c r="FE201" s="55"/>
      <c r="FF201" s="55"/>
      <c r="FG201" s="55"/>
      <c r="FH201" s="55"/>
      <c r="FI201" s="55"/>
      <c r="FJ201" s="55"/>
      <c r="FK201" s="55"/>
      <c r="FL201" s="55"/>
      <c r="FM201" s="55"/>
      <c r="FN201" s="55"/>
      <c r="FO201" s="55"/>
      <c r="FP201" s="55"/>
      <c r="FQ201" s="55"/>
      <c r="FR201" s="55"/>
      <c r="FS201" s="55"/>
      <c r="FT201" s="55"/>
      <c r="FU201" s="55"/>
      <c r="FV201" s="55"/>
      <c r="FW201" s="55"/>
      <c r="FX201" s="55"/>
      <c r="FY201" s="55"/>
      <c r="FZ201" s="55"/>
      <c r="GA201" s="55"/>
      <c r="GB201" s="55"/>
      <c r="GC201" s="55"/>
      <c r="GD201" s="55"/>
      <c r="GE201" s="55"/>
      <c r="GF201" s="55"/>
      <c r="GG201" s="55"/>
      <c r="GH201" s="55"/>
      <c r="GI201" s="55"/>
      <c r="GJ201" s="55"/>
      <c r="GK201" s="55"/>
      <c r="GL201" s="55"/>
      <c r="GM201" s="55"/>
      <c r="GN201" s="55"/>
      <c r="GO201" s="55"/>
      <c r="GP201" s="55"/>
      <c r="GQ201" s="55"/>
      <c r="GR201" s="55"/>
      <c r="GS201" s="55"/>
      <c r="GT201" s="55"/>
      <c r="GU201" s="55"/>
      <c r="GV201" s="55"/>
      <c r="GW201" s="55"/>
      <c r="GX201" s="55"/>
      <c r="GY201" s="55"/>
      <c r="GZ201" s="55"/>
      <c r="HA201" s="55"/>
      <c r="HB201" s="55"/>
      <c r="HC201" s="55"/>
      <c r="HD201" s="55"/>
      <c r="HE201" s="55"/>
      <c r="HF201" s="55"/>
      <c r="HG201" s="55"/>
      <c r="HH201" s="55"/>
      <c r="HI201" s="55"/>
      <c r="HJ201" s="55"/>
      <c r="HK201" s="55"/>
      <c r="HL201" s="55"/>
      <c r="HM201" s="55"/>
      <c r="HN201" s="55"/>
      <c r="HO201" s="55"/>
      <c r="HP201" s="55"/>
      <c r="HQ201" s="55"/>
      <c r="HR201" s="55"/>
      <c r="HS201" s="55"/>
      <c r="HT201" s="55"/>
      <c r="HU201" s="55"/>
      <c r="HV201" s="55"/>
      <c r="HW201" s="55"/>
      <c r="HX201" s="55"/>
      <c r="HY201" s="55"/>
      <c r="HZ201" s="55"/>
      <c r="IA201" s="55"/>
      <c r="IB201" s="55"/>
      <c r="IC201" s="55"/>
      <c r="ID201" s="55"/>
      <c r="IE201" s="55"/>
      <c r="IF201" s="55"/>
      <c r="IG201" s="55"/>
      <c r="IH201" s="55"/>
      <c r="II201" s="55"/>
      <c r="IJ201" s="55"/>
      <c r="IK201" s="55"/>
      <c r="IL201" s="55"/>
      <c r="IM201" s="55"/>
      <c r="IN201" s="55"/>
      <c r="IO201" s="55"/>
      <c r="IP201" s="55"/>
      <c r="IQ201" s="55"/>
      <c r="IR201" s="55"/>
      <c r="IS201" s="55"/>
      <c r="IT201" s="55"/>
      <c r="IU201" s="55"/>
      <c r="IV201" s="55"/>
      <c r="IW201" s="55"/>
      <c r="IX201" s="55"/>
      <c r="IY201" s="55"/>
      <c r="IZ201" s="55"/>
      <c r="JA201" s="55"/>
      <c r="JB201" s="55"/>
      <c r="JC201" s="55"/>
      <c r="JD201" s="55"/>
      <c r="JE201" s="55"/>
      <c r="JF201" s="55"/>
      <c r="JG201" s="55"/>
      <c r="JH201" s="55"/>
      <c r="JI201" s="55"/>
      <c r="JJ201" s="55"/>
      <c r="JK201" s="55"/>
      <c r="JL201" s="55"/>
      <c r="JM201" s="55"/>
      <c r="JN201" s="55"/>
      <c r="JO201" s="55"/>
      <c r="JP201" s="55"/>
      <c r="JQ201" s="55"/>
      <c r="JR201" s="55"/>
      <c r="JS201" s="55"/>
      <c r="JT201" s="55"/>
      <c r="JU201" s="55"/>
      <c r="JV201" s="55"/>
      <c r="JW201" s="55"/>
      <c r="JX201" s="55"/>
      <c r="JY201" s="55"/>
      <c r="JZ201" s="55"/>
      <c r="KA201" s="55"/>
      <c r="KB201" s="55"/>
      <c r="KC201" s="55"/>
      <c r="KD201" s="55"/>
      <c r="KE201" s="55"/>
      <c r="KF201" s="55"/>
      <c r="KG201" s="55"/>
      <c r="KH201" s="55"/>
      <c r="KI201" s="55"/>
      <c r="KJ201" s="55"/>
      <c r="KK201" s="55"/>
      <c r="KL201" s="55"/>
      <c r="KM201" s="55"/>
      <c r="KN201" s="55"/>
      <c r="KO201" s="55"/>
      <c r="KP201" s="55"/>
      <c r="KQ201" s="55"/>
      <c r="KR201" s="55"/>
      <c r="KS201" s="55"/>
      <c r="KT201" s="55"/>
      <c r="KU201" s="55"/>
      <c r="KV201" s="55"/>
      <c r="KW201" s="55"/>
      <c r="KX201" s="55"/>
      <c r="KY201" s="55"/>
      <c r="KZ201" s="55"/>
      <c r="LA201" s="55"/>
      <c r="LB201" s="55"/>
      <c r="LC201" s="55"/>
      <c r="LD201" s="55"/>
      <c r="LE201" s="55"/>
      <c r="LF201" s="55"/>
      <c r="LG201" s="55"/>
      <c r="LH201" s="55"/>
      <c r="LI201" s="55"/>
      <c r="LJ201" s="55"/>
      <c r="LK201" s="55"/>
      <c r="LL201" s="55"/>
    </row>
    <row r="202" spans="1:324" s="100" customFormat="1" ht="10.5" customHeight="1">
      <c r="A202" s="885"/>
      <c r="B202" s="886"/>
      <c r="C202" s="884"/>
      <c r="D202" s="93"/>
      <c r="E202" s="93"/>
      <c r="F202" s="1647"/>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55"/>
      <c r="DC202" s="55"/>
      <c r="DD202" s="55"/>
      <c r="DE202" s="55"/>
      <c r="DF202" s="55"/>
      <c r="DG202" s="55"/>
      <c r="DH202" s="55"/>
      <c r="DI202" s="55"/>
      <c r="DJ202" s="55"/>
      <c r="DK202" s="55"/>
      <c r="DL202" s="55"/>
      <c r="DM202" s="55"/>
      <c r="DN202" s="55"/>
      <c r="DO202" s="55"/>
      <c r="DP202" s="55"/>
      <c r="DQ202" s="55"/>
      <c r="DR202" s="55"/>
      <c r="DS202" s="55"/>
      <c r="DT202" s="55"/>
      <c r="DU202" s="55"/>
      <c r="DV202" s="55"/>
      <c r="DW202" s="55"/>
      <c r="DX202" s="55"/>
      <c r="DY202" s="55"/>
      <c r="DZ202" s="55"/>
      <c r="EA202" s="55"/>
      <c r="EB202" s="55"/>
      <c r="EC202" s="55"/>
      <c r="ED202" s="55"/>
      <c r="EE202" s="55"/>
      <c r="EF202" s="55"/>
      <c r="EG202" s="55"/>
      <c r="EH202" s="55"/>
      <c r="EI202" s="55"/>
      <c r="EJ202" s="55"/>
      <c r="EK202" s="55"/>
      <c r="EL202" s="55"/>
      <c r="EM202" s="55"/>
      <c r="EN202" s="55"/>
      <c r="EO202" s="55"/>
      <c r="EP202" s="55"/>
      <c r="EQ202" s="55"/>
      <c r="ER202" s="55"/>
      <c r="ES202" s="55"/>
      <c r="ET202" s="55"/>
      <c r="EU202" s="55"/>
      <c r="EV202" s="55"/>
      <c r="EW202" s="55"/>
      <c r="EX202" s="55"/>
      <c r="EY202" s="55"/>
      <c r="EZ202" s="55"/>
      <c r="FA202" s="55"/>
      <c r="FB202" s="55"/>
      <c r="FC202" s="55"/>
      <c r="FD202" s="55"/>
      <c r="FE202" s="55"/>
      <c r="FF202" s="55"/>
      <c r="FG202" s="55"/>
      <c r="FH202" s="55"/>
      <c r="FI202" s="55"/>
      <c r="FJ202" s="55"/>
      <c r="FK202" s="55"/>
      <c r="FL202" s="55"/>
      <c r="FM202" s="55"/>
      <c r="FN202" s="55"/>
      <c r="FO202" s="55"/>
      <c r="FP202" s="55"/>
      <c r="FQ202" s="55"/>
      <c r="FR202" s="55"/>
      <c r="FS202" s="55"/>
      <c r="FT202" s="55"/>
      <c r="FU202" s="55"/>
      <c r="FV202" s="55"/>
      <c r="FW202" s="55"/>
      <c r="FX202" s="55"/>
      <c r="FY202" s="55"/>
      <c r="FZ202" s="55"/>
      <c r="GA202" s="55"/>
      <c r="GB202" s="55"/>
      <c r="GC202" s="55"/>
      <c r="GD202" s="55"/>
      <c r="GE202" s="55"/>
      <c r="GF202" s="55"/>
      <c r="GG202" s="55"/>
      <c r="GH202" s="55"/>
      <c r="GI202" s="55"/>
      <c r="GJ202" s="55"/>
      <c r="GK202" s="55"/>
      <c r="GL202" s="55"/>
      <c r="GM202" s="55"/>
      <c r="GN202" s="55"/>
      <c r="GO202" s="55"/>
      <c r="GP202" s="55"/>
      <c r="GQ202" s="55"/>
      <c r="GR202" s="55"/>
      <c r="GS202" s="55"/>
      <c r="GT202" s="55"/>
      <c r="GU202" s="55"/>
      <c r="GV202" s="55"/>
      <c r="GW202" s="55"/>
      <c r="GX202" s="55"/>
      <c r="GY202" s="55"/>
      <c r="GZ202" s="55"/>
      <c r="HA202" s="55"/>
      <c r="HB202" s="55"/>
      <c r="HC202" s="55"/>
      <c r="HD202" s="55"/>
      <c r="HE202" s="55"/>
      <c r="HF202" s="55"/>
      <c r="HG202" s="55"/>
      <c r="HH202" s="55"/>
      <c r="HI202" s="55"/>
      <c r="HJ202" s="55"/>
      <c r="HK202" s="55"/>
      <c r="HL202" s="55"/>
      <c r="HM202" s="55"/>
      <c r="HN202" s="55"/>
      <c r="HO202" s="55"/>
      <c r="HP202" s="55"/>
      <c r="HQ202" s="55"/>
      <c r="HR202" s="55"/>
      <c r="HS202" s="55"/>
      <c r="HT202" s="55"/>
      <c r="HU202" s="55"/>
      <c r="HV202" s="55"/>
      <c r="HW202" s="55"/>
      <c r="HX202" s="55"/>
      <c r="HY202" s="55"/>
      <c r="HZ202" s="55"/>
      <c r="IA202" s="55"/>
      <c r="IB202" s="55"/>
      <c r="IC202" s="55"/>
      <c r="ID202" s="55"/>
      <c r="IE202" s="55"/>
      <c r="IF202" s="55"/>
      <c r="IG202" s="55"/>
      <c r="IH202" s="55"/>
      <c r="II202" s="55"/>
      <c r="IJ202" s="55"/>
      <c r="IK202" s="55"/>
      <c r="IL202" s="55"/>
      <c r="IM202" s="55"/>
      <c r="IN202" s="55"/>
      <c r="IO202" s="55"/>
      <c r="IP202" s="55"/>
      <c r="IQ202" s="55"/>
      <c r="IR202" s="55"/>
      <c r="IS202" s="55"/>
      <c r="IT202" s="55"/>
      <c r="IU202" s="55"/>
      <c r="IV202" s="55"/>
      <c r="IW202" s="55"/>
      <c r="IX202" s="55"/>
      <c r="IY202" s="55"/>
      <c r="IZ202" s="55"/>
      <c r="JA202" s="55"/>
      <c r="JB202" s="55"/>
      <c r="JC202" s="55"/>
      <c r="JD202" s="55"/>
      <c r="JE202" s="55"/>
      <c r="JF202" s="55"/>
      <c r="JG202" s="55"/>
      <c r="JH202" s="55"/>
      <c r="JI202" s="55"/>
      <c r="JJ202" s="55"/>
      <c r="JK202" s="55"/>
      <c r="JL202" s="55"/>
      <c r="JM202" s="55"/>
      <c r="JN202" s="55"/>
      <c r="JO202" s="55"/>
      <c r="JP202" s="55"/>
      <c r="JQ202" s="55"/>
      <c r="JR202" s="55"/>
      <c r="JS202" s="55"/>
      <c r="JT202" s="55"/>
      <c r="JU202" s="55"/>
      <c r="JV202" s="55"/>
      <c r="JW202" s="55"/>
      <c r="JX202" s="55"/>
      <c r="JY202" s="55"/>
      <c r="JZ202" s="55"/>
      <c r="KA202" s="55"/>
      <c r="KB202" s="55"/>
      <c r="KC202" s="55"/>
      <c r="KD202" s="55"/>
      <c r="KE202" s="55"/>
      <c r="KF202" s="55"/>
      <c r="KG202" s="55"/>
      <c r="KH202" s="55"/>
      <c r="KI202" s="55"/>
      <c r="KJ202" s="55"/>
      <c r="KK202" s="55"/>
      <c r="KL202" s="55"/>
      <c r="KM202" s="55"/>
      <c r="KN202" s="55"/>
      <c r="KO202" s="55"/>
      <c r="KP202" s="55"/>
      <c r="KQ202" s="55"/>
      <c r="KR202" s="55"/>
      <c r="KS202" s="55"/>
      <c r="KT202" s="55"/>
      <c r="KU202" s="55"/>
      <c r="KV202" s="55"/>
      <c r="KW202" s="55"/>
      <c r="KX202" s="55"/>
      <c r="KY202" s="55"/>
      <c r="KZ202" s="55"/>
      <c r="LA202" s="55"/>
      <c r="LB202" s="55"/>
      <c r="LC202" s="55"/>
      <c r="LD202" s="55"/>
      <c r="LE202" s="55"/>
      <c r="LF202" s="55"/>
      <c r="LG202" s="55"/>
      <c r="LH202" s="55"/>
      <c r="LI202" s="55"/>
      <c r="LJ202" s="55"/>
      <c r="LK202" s="55"/>
      <c r="LL202" s="55"/>
    </row>
    <row r="203" spans="1:324" s="100" customFormat="1" ht="10.5" customHeight="1">
      <c r="A203" s="885"/>
      <c r="B203" s="886"/>
      <c r="C203" s="884"/>
      <c r="D203" s="93"/>
      <c r="E203" s="93"/>
      <c r="F203" s="1647"/>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55"/>
      <c r="CL203" s="55"/>
      <c r="CM203" s="55"/>
      <c r="CN203" s="55"/>
      <c r="CO203" s="55"/>
      <c r="CP203" s="55"/>
      <c r="CQ203" s="55"/>
      <c r="CR203" s="55"/>
      <c r="CS203" s="55"/>
      <c r="CT203" s="55"/>
      <c r="CU203" s="55"/>
      <c r="CV203" s="55"/>
      <c r="CW203" s="55"/>
      <c r="CX203" s="55"/>
      <c r="CY203" s="55"/>
      <c r="CZ203" s="55"/>
      <c r="DA203" s="55"/>
      <c r="DB203" s="55"/>
      <c r="DC203" s="55"/>
      <c r="DD203" s="55"/>
      <c r="DE203" s="55"/>
      <c r="DF203" s="55"/>
      <c r="DG203" s="55"/>
      <c r="DH203" s="55"/>
      <c r="DI203" s="55"/>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c r="ER203" s="55"/>
      <c r="ES203" s="55"/>
      <c r="ET203" s="55"/>
      <c r="EU203" s="55"/>
      <c r="EV203" s="55"/>
      <c r="EW203" s="55"/>
      <c r="EX203" s="55"/>
      <c r="EY203" s="55"/>
      <c r="EZ203" s="55"/>
      <c r="FA203" s="55"/>
      <c r="FB203" s="55"/>
      <c r="FC203" s="55"/>
      <c r="FD203" s="55"/>
      <c r="FE203" s="55"/>
      <c r="FF203" s="55"/>
      <c r="FG203" s="55"/>
      <c r="FH203" s="55"/>
      <c r="FI203" s="55"/>
      <c r="FJ203" s="55"/>
      <c r="FK203" s="55"/>
      <c r="FL203" s="55"/>
      <c r="FM203" s="55"/>
      <c r="FN203" s="55"/>
      <c r="FO203" s="55"/>
      <c r="FP203" s="55"/>
      <c r="FQ203" s="55"/>
      <c r="FR203" s="55"/>
      <c r="FS203" s="55"/>
      <c r="FT203" s="55"/>
      <c r="FU203" s="55"/>
      <c r="FV203" s="55"/>
      <c r="FW203" s="55"/>
      <c r="FX203" s="55"/>
      <c r="FY203" s="55"/>
      <c r="FZ203" s="55"/>
      <c r="GA203" s="55"/>
      <c r="GB203" s="55"/>
      <c r="GC203" s="55"/>
      <c r="GD203" s="55"/>
      <c r="GE203" s="55"/>
      <c r="GF203" s="55"/>
      <c r="GG203" s="55"/>
      <c r="GH203" s="55"/>
      <c r="GI203" s="55"/>
      <c r="GJ203" s="55"/>
      <c r="GK203" s="55"/>
      <c r="GL203" s="55"/>
      <c r="GM203" s="55"/>
      <c r="GN203" s="55"/>
      <c r="GO203" s="55"/>
      <c r="GP203" s="55"/>
      <c r="GQ203" s="55"/>
      <c r="GR203" s="55"/>
      <c r="GS203" s="55"/>
      <c r="GT203" s="55"/>
      <c r="GU203" s="55"/>
      <c r="GV203" s="55"/>
      <c r="GW203" s="55"/>
      <c r="GX203" s="55"/>
      <c r="GY203" s="55"/>
      <c r="GZ203" s="55"/>
      <c r="HA203" s="55"/>
      <c r="HB203" s="55"/>
      <c r="HC203" s="55"/>
      <c r="HD203" s="55"/>
      <c r="HE203" s="55"/>
      <c r="HF203" s="55"/>
      <c r="HG203" s="55"/>
      <c r="HH203" s="55"/>
      <c r="HI203" s="55"/>
      <c r="HJ203" s="55"/>
      <c r="HK203" s="55"/>
      <c r="HL203" s="55"/>
      <c r="HM203" s="55"/>
      <c r="HN203" s="55"/>
      <c r="HO203" s="55"/>
      <c r="HP203" s="55"/>
      <c r="HQ203" s="55"/>
      <c r="HR203" s="55"/>
      <c r="HS203" s="55"/>
      <c r="HT203" s="55"/>
      <c r="HU203" s="55"/>
      <c r="HV203" s="55"/>
      <c r="HW203" s="55"/>
      <c r="HX203" s="55"/>
      <c r="HY203" s="55"/>
      <c r="HZ203" s="55"/>
      <c r="IA203" s="55"/>
      <c r="IB203" s="55"/>
      <c r="IC203" s="55"/>
      <c r="ID203" s="55"/>
      <c r="IE203" s="55"/>
      <c r="IF203" s="55"/>
      <c r="IG203" s="55"/>
      <c r="IH203" s="55"/>
      <c r="II203" s="55"/>
      <c r="IJ203" s="55"/>
      <c r="IK203" s="55"/>
      <c r="IL203" s="55"/>
      <c r="IM203" s="55"/>
      <c r="IN203" s="55"/>
      <c r="IO203" s="55"/>
      <c r="IP203" s="55"/>
      <c r="IQ203" s="55"/>
      <c r="IR203" s="55"/>
      <c r="IS203" s="55"/>
      <c r="IT203" s="55"/>
      <c r="IU203" s="55"/>
      <c r="IV203" s="55"/>
      <c r="IW203" s="55"/>
      <c r="IX203" s="55"/>
      <c r="IY203" s="55"/>
      <c r="IZ203" s="55"/>
      <c r="JA203" s="55"/>
      <c r="JB203" s="55"/>
      <c r="JC203" s="55"/>
      <c r="JD203" s="55"/>
      <c r="JE203" s="55"/>
      <c r="JF203" s="55"/>
      <c r="JG203" s="55"/>
      <c r="JH203" s="55"/>
      <c r="JI203" s="55"/>
      <c r="JJ203" s="55"/>
      <c r="JK203" s="55"/>
      <c r="JL203" s="55"/>
      <c r="JM203" s="55"/>
      <c r="JN203" s="55"/>
      <c r="JO203" s="55"/>
      <c r="JP203" s="55"/>
      <c r="JQ203" s="55"/>
      <c r="JR203" s="55"/>
      <c r="JS203" s="55"/>
      <c r="JT203" s="55"/>
      <c r="JU203" s="55"/>
      <c r="JV203" s="55"/>
      <c r="JW203" s="55"/>
      <c r="JX203" s="55"/>
      <c r="JY203" s="55"/>
      <c r="JZ203" s="55"/>
      <c r="KA203" s="55"/>
      <c r="KB203" s="55"/>
      <c r="KC203" s="55"/>
      <c r="KD203" s="55"/>
      <c r="KE203" s="55"/>
      <c r="KF203" s="55"/>
      <c r="KG203" s="55"/>
      <c r="KH203" s="55"/>
      <c r="KI203" s="55"/>
      <c r="KJ203" s="55"/>
      <c r="KK203" s="55"/>
      <c r="KL203" s="55"/>
      <c r="KM203" s="55"/>
      <c r="KN203" s="55"/>
      <c r="KO203" s="55"/>
      <c r="KP203" s="55"/>
      <c r="KQ203" s="55"/>
      <c r="KR203" s="55"/>
      <c r="KS203" s="55"/>
      <c r="KT203" s="55"/>
      <c r="KU203" s="55"/>
      <c r="KV203" s="55"/>
      <c r="KW203" s="55"/>
      <c r="KX203" s="55"/>
      <c r="KY203" s="55"/>
      <c r="KZ203" s="55"/>
      <c r="LA203" s="55"/>
      <c r="LB203" s="55"/>
      <c r="LC203" s="55"/>
      <c r="LD203" s="55"/>
      <c r="LE203" s="55"/>
      <c r="LF203" s="55"/>
      <c r="LG203" s="55"/>
      <c r="LH203" s="55"/>
      <c r="LI203" s="55"/>
      <c r="LJ203" s="55"/>
      <c r="LK203" s="55"/>
      <c r="LL203" s="55"/>
    </row>
    <row r="204" spans="1:324" s="100" customFormat="1" ht="10.5" customHeight="1">
      <c r="A204" s="885"/>
      <c r="B204" s="886"/>
      <c r="C204" s="884"/>
      <c r="D204" s="93"/>
      <c r="E204" s="93"/>
      <c r="F204" s="1647"/>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c r="ER204" s="55"/>
      <c r="ES204" s="55"/>
      <c r="ET204" s="55"/>
      <c r="EU204" s="55"/>
      <c r="EV204" s="55"/>
      <c r="EW204" s="55"/>
      <c r="EX204" s="55"/>
      <c r="EY204" s="55"/>
      <c r="EZ204" s="55"/>
      <c r="FA204" s="55"/>
      <c r="FB204" s="55"/>
      <c r="FC204" s="55"/>
      <c r="FD204" s="55"/>
      <c r="FE204" s="55"/>
      <c r="FF204" s="55"/>
      <c r="FG204" s="55"/>
      <c r="FH204" s="55"/>
      <c r="FI204" s="55"/>
      <c r="FJ204" s="55"/>
      <c r="FK204" s="55"/>
      <c r="FL204" s="55"/>
      <c r="FM204" s="55"/>
      <c r="FN204" s="55"/>
      <c r="FO204" s="55"/>
      <c r="FP204" s="55"/>
      <c r="FQ204" s="55"/>
      <c r="FR204" s="55"/>
      <c r="FS204" s="55"/>
      <c r="FT204" s="55"/>
      <c r="FU204" s="55"/>
      <c r="FV204" s="55"/>
      <c r="FW204" s="55"/>
      <c r="FX204" s="55"/>
      <c r="FY204" s="55"/>
      <c r="FZ204" s="55"/>
      <c r="GA204" s="55"/>
      <c r="GB204" s="55"/>
      <c r="GC204" s="55"/>
      <c r="GD204" s="55"/>
      <c r="GE204" s="55"/>
      <c r="GF204" s="55"/>
      <c r="GG204" s="55"/>
      <c r="GH204" s="55"/>
      <c r="GI204" s="55"/>
      <c r="GJ204" s="55"/>
      <c r="GK204" s="55"/>
      <c r="GL204" s="55"/>
      <c r="GM204" s="55"/>
      <c r="GN204" s="55"/>
      <c r="GO204" s="55"/>
      <c r="GP204" s="55"/>
      <c r="GQ204" s="55"/>
      <c r="GR204" s="55"/>
      <c r="GS204" s="55"/>
      <c r="GT204" s="55"/>
      <c r="GU204" s="55"/>
      <c r="GV204" s="55"/>
      <c r="GW204" s="55"/>
      <c r="GX204" s="55"/>
      <c r="GY204" s="55"/>
      <c r="GZ204" s="55"/>
      <c r="HA204" s="55"/>
      <c r="HB204" s="55"/>
      <c r="HC204" s="55"/>
      <c r="HD204" s="55"/>
      <c r="HE204" s="55"/>
      <c r="HF204" s="55"/>
      <c r="HG204" s="55"/>
      <c r="HH204" s="55"/>
      <c r="HI204" s="55"/>
      <c r="HJ204" s="55"/>
      <c r="HK204" s="55"/>
      <c r="HL204" s="55"/>
      <c r="HM204" s="55"/>
      <c r="HN204" s="55"/>
      <c r="HO204" s="55"/>
      <c r="HP204" s="55"/>
      <c r="HQ204" s="55"/>
      <c r="HR204" s="55"/>
      <c r="HS204" s="55"/>
      <c r="HT204" s="55"/>
      <c r="HU204" s="55"/>
      <c r="HV204" s="55"/>
      <c r="HW204" s="55"/>
      <c r="HX204" s="55"/>
      <c r="HY204" s="55"/>
      <c r="HZ204" s="55"/>
      <c r="IA204" s="55"/>
      <c r="IB204" s="55"/>
      <c r="IC204" s="55"/>
      <c r="ID204" s="55"/>
      <c r="IE204" s="55"/>
      <c r="IF204" s="55"/>
      <c r="IG204" s="55"/>
      <c r="IH204" s="55"/>
      <c r="II204" s="55"/>
      <c r="IJ204" s="55"/>
      <c r="IK204" s="55"/>
      <c r="IL204" s="55"/>
      <c r="IM204" s="55"/>
      <c r="IN204" s="55"/>
      <c r="IO204" s="55"/>
      <c r="IP204" s="55"/>
      <c r="IQ204" s="55"/>
      <c r="IR204" s="55"/>
      <c r="IS204" s="55"/>
      <c r="IT204" s="55"/>
      <c r="IU204" s="55"/>
      <c r="IV204" s="55"/>
      <c r="IW204" s="55"/>
      <c r="IX204" s="55"/>
      <c r="IY204" s="55"/>
      <c r="IZ204" s="55"/>
      <c r="JA204" s="55"/>
      <c r="JB204" s="55"/>
      <c r="JC204" s="55"/>
      <c r="JD204" s="55"/>
      <c r="JE204" s="55"/>
      <c r="JF204" s="55"/>
      <c r="JG204" s="55"/>
      <c r="JH204" s="55"/>
      <c r="JI204" s="55"/>
      <c r="JJ204" s="55"/>
      <c r="JK204" s="55"/>
      <c r="JL204" s="55"/>
      <c r="JM204" s="55"/>
      <c r="JN204" s="55"/>
      <c r="JO204" s="55"/>
      <c r="JP204" s="55"/>
      <c r="JQ204" s="55"/>
      <c r="JR204" s="55"/>
      <c r="JS204" s="55"/>
      <c r="JT204" s="55"/>
      <c r="JU204" s="55"/>
      <c r="JV204" s="55"/>
      <c r="JW204" s="55"/>
      <c r="JX204" s="55"/>
      <c r="JY204" s="55"/>
      <c r="JZ204" s="55"/>
      <c r="KA204" s="55"/>
      <c r="KB204" s="55"/>
      <c r="KC204" s="55"/>
      <c r="KD204" s="55"/>
      <c r="KE204" s="55"/>
      <c r="KF204" s="55"/>
      <c r="KG204" s="55"/>
      <c r="KH204" s="55"/>
      <c r="KI204" s="55"/>
      <c r="KJ204" s="55"/>
      <c r="KK204" s="55"/>
      <c r="KL204" s="55"/>
      <c r="KM204" s="55"/>
      <c r="KN204" s="55"/>
      <c r="KO204" s="55"/>
      <c r="KP204" s="55"/>
      <c r="KQ204" s="55"/>
      <c r="KR204" s="55"/>
      <c r="KS204" s="55"/>
      <c r="KT204" s="55"/>
      <c r="KU204" s="55"/>
      <c r="KV204" s="55"/>
      <c r="KW204" s="55"/>
      <c r="KX204" s="55"/>
      <c r="KY204" s="55"/>
      <c r="KZ204" s="55"/>
      <c r="LA204" s="55"/>
      <c r="LB204" s="55"/>
      <c r="LC204" s="55"/>
      <c r="LD204" s="55"/>
      <c r="LE204" s="55"/>
      <c r="LF204" s="55"/>
      <c r="LG204" s="55"/>
      <c r="LH204" s="55"/>
      <c r="LI204" s="55"/>
      <c r="LJ204" s="55"/>
      <c r="LK204" s="55"/>
      <c r="LL204" s="55"/>
    </row>
    <row r="205" spans="1:324" s="100" customFormat="1" ht="10.5" customHeight="1">
      <c r="A205" s="885"/>
      <c r="B205" s="886"/>
      <c r="C205" s="884"/>
      <c r="D205" s="93"/>
      <c r="E205" s="93"/>
      <c r="F205" s="1647"/>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c r="ER205" s="55"/>
      <c r="ES205" s="55"/>
      <c r="ET205" s="55"/>
      <c r="EU205" s="55"/>
      <c r="EV205" s="55"/>
      <c r="EW205" s="55"/>
      <c r="EX205" s="55"/>
      <c r="EY205" s="55"/>
      <c r="EZ205" s="55"/>
      <c r="FA205" s="55"/>
      <c r="FB205" s="55"/>
      <c r="FC205" s="55"/>
      <c r="FD205" s="55"/>
      <c r="FE205" s="55"/>
      <c r="FF205" s="55"/>
      <c r="FG205" s="55"/>
      <c r="FH205" s="55"/>
      <c r="FI205" s="55"/>
      <c r="FJ205" s="55"/>
      <c r="FK205" s="55"/>
      <c r="FL205" s="55"/>
      <c r="FM205" s="55"/>
      <c r="FN205" s="55"/>
      <c r="FO205" s="55"/>
      <c r="FP205" s="55"/>
      <c r="FQ205" s="55"/>
      <c r="FR205" s="55"/>
      <c r="FS205" s="55"/>
      <c r="FT205" s="55"/>
      <c r="FU205" s="55"/>
      <c r="FV205" s="55"/>
      <c r="FW205" s="55"/>
      <c r="FX205" s="55"/>
      <c r="FY205" s="55"/>
      <c r="FZ205" s="55"/>
      <c r="GA205" s="55"/>
      <c r="GB205" s="55"/>
      <c r="GC205" s="55"/>
      <c r="GD205" s="55"/>
      <c r="GE205" s="55"/>
      <c r="GF205" s="55"/>
      <c r="GG205" s="55"/>
      <c r="GH205" s="55"/>
      <c r="GI205" s="55"/>
      <c r="GJ205" s="55"/>
      <c r="GK205" s="55"/>
      <c r="GL205" s="55"/>
      <c r="GM205" s="55"/>
      <c r="GN205" s="55"/>
      <c r="GO205" s="55"/>
      <c r="GP205" s="55"/>
      <c r="GQ205" s="55"/>
      <c r="GR205" s="55"/>
      <c r="GS205" s="55"/>
      <c r="GT205" s="55"/>
      <c r="GU205" s="55"/>
      <c r="GV205" s="55"/>
      <c r="GW205" s="55"/>
      <c r="GX205" s="55"/>
      <c r="GY205" s="55"/>
      <c r="GZ205" s="55"/>
      <c r="HA205" s="55"/>
      <c r="HB205" s="55"/>
      <c r="HC205" s="55"/>
      <c r="HD205" s="55"/>
      <c r="HE205" s="55"/>
      <c r="HF205" s="55"/>
      <c r="HG205" s="55"/>
      <c r="HH205" s="55"/>
      <c r="HI205" s="55"/>
      <c r="HJ205" s="55"/>
      <c r="HK205" s="55"/>
      <c r="HL205" s="55"/>
      <c r="HM205" s="55"/>
      <c r="HN205" s="55"/>
      <c r="HO205" s="55"/>
      <c r="HP205" s="55"/>
      <c r="HQ205" s="55"/>
      <c r="HR205" s="55"/>
      <c r="HS205" s="55"/>
      <c r="HT205" s="55"/>
      <c r="HU205" s="55"/>
      <c r="HV205" s="55"/>
      <c r="HW205" s="55"/>
      <c r="HX205" s="55"/>
      <c r="HY205" s="55"/>
      <c r="HZ205" s="55"/>
      <c r="IA205" s="55"/>
      <c r="IB205" s="55"/>
      <c r="IC205" s="55"/>
      <c r="ID205" s="55"/>
      <c r="IE205" s="55"/>
      <c r="IF205" s="55"/>
      <c r="IG205" s="55"/>
      <c r="IH205" s="55"/>
      <c r="II205" s="55"/>
      <c r="IJ205" s="55"/>
      <c r="IK205" s="55"/>
      <c r="IL205" s="55"/>
      <c r="IM205" s="55"/>
      <c r="IN205" s="55"/>
      <c r="IO205" s="55"/>
      <c r="IP205" s="55"/>
      <c r="IQ205" s="55"/>
      <c r="IR205" s="55"/>
      <c r="IS205" s="55"/>
      <c r="IT205" s="55"/>
      <c r="IU205" s="55"/>
      <c r="IV205" s="55"/>
      <c r="IW205" s="55"/>
      <c r="IX205" s="55"/>
      <c r="IY205" s="55"/>
      <c r="IZ205" s="55"/>
      <c r="JA205" s="55"/>
      <c r="JB205" s="55"/>
      <c r="JC205" s="55"/>
      <c r="JD205" s="55"/>
      <c r="JE205" s="55"/>
      <c r="JF205" s="55"/>
      <c r="JG205" s="55"/>
      <c r="JH205" s="55"/>
      <c r="JI205" s="55"/>
      <c r="JJ205" s="55"/>
      <c r="JK205" s="55"/>
      <c r="JL205" s="55"/>
      <c r="JM205" s="55"/>
      <c r="JN205" s="55"/>
      <c r="JO205" s="55"/>
      <c r="JP205" s="55"/>
      <c r="JQ205" s="55"/>
      <c r="JR205" s="55"/>
      <c r="JS205" s="55"/>
      <c r="JT205" s="55"/>
      <c r="JU205" s="55"/>
      <c r="JV205" s="55"/>
      <c r="JW205" s="55"/>
      <c r="JX205" s="55"/>
      <c r="JY205" s="55"/>
      <c r="JZ205" s="55"/>
      <c r="KA205" s="55"/>
      <c r="KB205" s="55"/>
      <c r="KC205" s="55"/>
      <c r="KD205" s="55"/>
      <c r="KE205" s="55"/>
      <c r="KF205" s="55"/>
      <c r="KG205" s="55"/>
      <c r="KH205" s="55"/>
      <c r="KI205" s="55"/>
      <c r="KJ205" s="55"/>
      <c r="KK205" s="55"/>
      <c r="KL205" s="55"/>
      <c r="KM205" s="55"/>
      <c r="KN205" s="55"/>
      <c r="KO205" s="55"/>
      <c r="KP205" s="55"/>
      <c r="KQ205" s="55"/>
      <c r="KR205" s="55"/>
      <c r="KS205" s="55"/>
      <c r="KT205" s="55"/>
      <c r="KU205" s="55"/>
      <c r="KV205" s="55"/>
      <c r="KW205" s="55"/>
      <c r="KX205" s="55"/>
      <c r="KY205" s="55"/>
      <c r="KZ205" s="55"/>
      <c r="LA205" s="55"/>
      <c r="LB205" s="55"/>
      <c r="LC205" s="55"/>
      <c r="LD205" s="55"/>
      <c r="LE205" s="55"/>
      <c r="LF205" s="55"/>
      <c r="LG205" s="55"/>
      <c r="LH205" s="55"/>
      <c r="LI205" s="55"/>
      <c r="LJ205" s="55"/>
      <c r="LK205" s="55"/>
      <c r="LL205" s="55"/>
    </row>
    <row r="206" spans="1:324" s="100" customFormat="1" ht="10.5" customHeight="1">
      <c r="A206" s="885"/>
      <c r="B206" s="886"/>
      <c r="C206" s="884"/>
      <c r="D206" s="93"/>
      <c r="E206" s="93"/>
      <c r="F206" s="1647"/>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c r="ER206" s="55"/>
      <c r="ES206" s="55"/>
      <c r="ET206" s="55"/>
      <c r="EU206" s="55"/>
      <c r="EV206" s="55"/>
      <c r="EW206" s="55"/>
      <c r="EX206" s="55"/>
      <c r="EY206" s="55"/>
      <c r="EZ206" s="55"/>
      <c r="FA206" s="55"/>
      <c r="FB206" s="55"/>
      <c r="FC206" s="55"/>
      <c r="FD206" s="55"/>
      <c r="FE206" s="55"/>
      <c r="FF206" s="55"/>
      <c r="FG206" s="55"/>
      <c r="FH206" s="55"/>
      <c r="FI206" s="55"/>
      <c r="FJ206" s="55"/>
      <c r="FK206" s="55"/>
      <c r="FL206" s="55"/>
      <c r="FM206" s="55"/>
      <c r="FN206" s="55"/>
      <c r="FO206" s="55"/>
      <c r="FP206" s="55"/>
      <c r="FQ206" s="55"/>
      <c r="FR206" s="55"/>
      <c r="FS206" s="55"/>
      <c r="FT206" s="55"/>
      <c r="FU206" s="55"/>
      <c r="FV206" s="55"/>
      <c r="FW206" s="55"/>
      <c r="FX206" s="55"/>
      <c r="FY206" s="55"/>
      <c r="FZ206" s="55"/>
      <c r="GA206" s="55"/>
      <c r="GB206" s="55"/>
      <c r="GC206" s="55"/>
      <c r="GD206" s="55"/>
      <c r="GE206" s="55"/>
      <c r="GF206" s="55"/>
      <c r="GG206" s="55"/>
      <c r="GH206" s="55"/>
      <c r="GI206" s="55"/>
      <c r="GJ206" s="55"/>
      <c r="GK206" s="55"/>
      <c r="GL206" s="55"/>
      <c r="GM206" s="55"/>
      <c r="GN206" s="55"/>
      <c r="GO206" s="55"/>
      <c r="GP206" s="55"/>
      <c r="GQ206" s="55"/>
      <c r="GR206" s="55"/>
      <c r="GS206" s="55"/>
      <c r="GT206" s="55"/>
      <c r="GU206" s="55"/>
      <c r="GV206" s="55"/>
      <c r="GW206" s="55"/>
      <c r="GX206" s="55"/>
      <c r="GY206" s="55"/>
      <c r="GZ206" s="55"/>
      <c r="HA206" s="55"/>
      <c r="HB206" s="55"/>
      <c r="HC206" s="55"/>
      <c r="HD206" s="55"/>
      <c r="HE206" s="55"/>
      <c r="HF206" s="55"/>
      <c r="HG206" s="55"/>
      <c r="HH206" s="55"/>
      <c r="HI206" s="55"/>
      <c r="HJ206" s="55"/>
      <c r="HK206" s="55"/>
      <c r="HL206" s="55"/>
      <c r="HM206" s="55"/>
      <c r="HN206" s="55"/>
      <c r="HO206" s="55"/>
      <c r="HP206" s="55"/>
      <c r="HQ206" s="55"/>
      <c r="HR206" s="55"/>
      <c r="HS206" s="55"/>
      <c r="HT206" s="55"/>
      <c r="HU206" s="55"/>
      <c r="HV206" s="55"/>
      <c r="HW206" s="55"/>
      <c r="HX206" s="55"/>
      <c r="HY206" s="55"/>
      <c r="HZ206" s="55"/>
      <c r="IA206" s="55"/>
      <c r="IB206" s="55"/>
      <c r="IC206" s="55"/>
      <c r="ID206" s="55"/>
      <c r="IE206" s="55"/>
      <c r="IF206" s="55"/>
      <c r="IG206" s="55"/>
      <c r="IH206" s="55"/>
      <c r="II206" s="55"/>
      <c r="IJ206" s="55"/>
      <c r="IK206" s="55"/>
      <c r="IL206" s="55"/>
      <c r="IM206" s="55"/>
      <c r="IN206" s="55"/>
      <c r="IO206" s="55"/>
      <c r="IP206" s="55"/>
      <c r="IQ206" s="55"/>
      <c r="IR206" s="55"/>
      <c r="IS206" s="55"/>
      <c r="IT206" s="55"/>
      <c r="IU206" s="55"/>
      <c r="IV206" s="55"/>
      <c r="IW206" s="55"/>
      <c r="IX206" s="55"/>
      <c r="IY206" s="55"/>
      <c r="IZ206" s="55"/>
      <c r="JA206" s="55"/>
      <c r="JB206" s="55"/>
      <c r="JC206" s="55"/>
      <c r="JD206" s="55"/>
      <c r="JE206" s="55"/>
      <c r="JF206" s="55"/>
      <c r="JG206" s="55"/>
      <c r="JH206" s="55"/>
      <c r="JI206" s="55"/>
      <c r="JJ206" s="55"/>
      <c r="JK206" s="55"/>
      <c r="JL206" s="55"/>
      <c r="JM206" s="55"/>
      <c r="JN206" s="55"/>
      <c r="JO206" s="55"/>
      <c r="JP206" s="55"/>
      <c r="JQ206" s="55"/>
      <c r="JR206" s="55"/>
      <c r="JS206" s="55"/>
      <c r="JT206" s="55"/>
      <c r="JU206" s="55"/>
      <c r="JV206" s="55"/>
      <c r="JW206" s="55"/>
      <c r="JX206" s="55"/>
      <c r="JY206" s="55"/>
      <c r="JZ206" s="55"/>
      <c r="KA206" s="55"/>
      <c r="KB206" s="55"/>
      <c r="KC206" s="55"/>
      <c r="KD206" s="55"/>
      <c r="KE206" s="55"/>
      <c r="KF206" s="55"/>
      <c r="KG206" s="55"/>
      <c r="KH206" s="55"/>
      <c r="KI206" s="55"/>
      <c r="KJ206" s="55"/>
      <c r="KK206" s="55"/>
      <c r="KL206" s="55"/>
      <c r="KM206" s="55"/>
      <c r="KN206" s="55"/>
      <c r="KO206" s="55"/>
      <c r="KP206" s="55"/>
      <c r="KQ206" s="55"/>
      <c r="KR206" s="55"/>
      <c r="KS206" s="55"/>
      <c r="KT206" s="55"/>
      <c r="KU206" s="55"/>
      <c r="KV206" s="55"/>
      <c r="KW206" s="55"/>
      <c r="KX206" s="55"/>
      <c r="KY206" s="55"/>
      <c r="KZ206" s="55"/>
      <c r="LA206" s="55"/>
      <c r="LB206" s="55"/>
      <c r="LC206" s="55"/>
      <c r="LD206" s="55"/>
      <c r="LE206" s="55"/>
      <c r="LF206" s="55"/>
      <c r="LG206" s="55"/>
      <c r="LH206" s="55"/>
      <c r="LI206" s="55"/>
      <c r="LJ206" s="55"/>
      <c r="LK206" s="55"/>
      <c r="LL206" s="55"/>
    </row>
    <row r="207" spans="1:324" s="100" customFormat="1" ht="10.5" customHeight="1">
      <c r="A207" s="885"/>
      <c r="B207" s="886"/>
      <c r="C207" s="884"/>
      <c r="D207" s="93"/>
      <c r="E207" s="93"/>
      <c r="F207" s="1647"/>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c r="ER207" s="55"/>
      <c r="ES207" s="55"/>
      <c r="ET207" s="55"/>
      <c r="EU207" s="55"/>
      <c r="EV207" s="55"/>
      <c r="EW207" s="55"/>
      <c r="EX207" s="55"/>
      <c r="EY207" s="55"/>
      <c r="EZ207" s="55"/>
      <c r="FA207" s="55"/>
      <c r="FB207" s="55"/>
      <c r="FC207" s="55"/>
      <c r="FD207" s="55"/>
      <c r="FE207" s="55"/>
      <c r="FF207" s="55"/>
      <c r="FG207" s="55"/>
      <c r="FH207" s="55"/>
      <c r="FI207" s="55"/>
      <c r="FJ207" s="55"/>
      <c r="FK207" s="55"/>
      <c r="FL207" s="55"/>
      <c r="FM207" s="55"/>
      <c r="FN207" s="55"/>
      <c r="FO207" s="55"/>
      <c r="FP207" s="55"/>
      <c r="FQ207" s="55"/>
      <c r="FR207" s="55"/>
      <c r="FS207" s="55"/>
      <c r="FT207" s="55"/>
      <c r="FU207" s="55"/>
      <c r="FV207" s="55"/>
      <c r="FW207" s="55"/>
      <c r="FX207" s="55"/>
      <c r="FY207" s="55"/>
      <c r="FZ207" s="55"/>
      <c r="GA207" s="55"/>
      <c r="GB207" s="55"/>
      <c r="GC207" s="55"/>
      <c r="GD207" s="55"/>
      <c r="GE207" s="55"/>
      <c r="GF207" s="55"/>
      <c r="GG207" s="55"/>
      <c r="GH207" s="55"/>
      <c r="GI207" s="55"/>
      <c r="GJ207" s="55"/>
      <c r="GK207" s="55"/>
      <c r="GL207" s="55"/>
      <c r="GM207" s="55"/>
      <c r="GN207" s="55"/>
      <c r="GO207" s="55"/>
      <c r="GP207" s="55"/>
      <c r="GQ207" s="55"/>
      <c r="GR207" s="55"/>
      <c r="GS207" s="55"/>
      <c r="GT207" s="55"/>
      <c r="GU207" s="55"/>
      <c r="GV207" s="55"/>
      <c r="GW207" s="55"/>
      <c r="GX207" s="55"/>
      <c r="GY207" s="55"/>
      <c r="GZ207" s="55"/>
      <c r="HA207" s="55"/>
      <c r="HB207" s="55"/>
      <c r="HC207" s="55"/>
      <c r="HD207" s="55"/>
      <c r="HE207" s="55"/>
      <c r="HF207" s="55"/>
      <c r="HG207" s="55"/>
      <c r="HH207" s="55"/>
      <c r="HI207" s="55"/>
      <c r="HJ207" s="55"/>
      <c r="HK207" s="55"/>
      <c r="HL207" s="55"/>
      <c r="HM207" s="55"/>
      <c r="HN207" s="55"/>
      <c r="HO207" s="55"/>
      <c r="HP207" s="55"/>
      <c r="HQ207" s="55"/>
      <c r="HR207" s="55"/>
      <c r="HS207" s="55"/>
      <c r="HT207" s="55"/>
      <c r="HU207" s="55"/>
      <c r="HV207" s="55"/>
      <c r="HW207" s="55"/>
      <c r="HX207" s="55"/>
      <c r="HY207" s="55"/>
      <c r="HZ207" s="55"/>
      <c r="IA207" s="55"/>
      <c r="IB207" s="55"/>
      <c r="IC207" s="55"/>
      <c r="ID207" s="55"/>
      <c r="IE207" s="55"/>
      <c r="IF207" s="55"/>
      <c r="IG207" s="55"/>
      <c r="IH207" s="55"/>
      <c r="II207" s="55"/>
      <c r="IJ207" s="55"/>
      <c r="IK207" s="55"/>
      <c r="IL207" s="55"/>
      <c r="IM207" s="55"/>
      <c r="IN207" s="55"/>
      <c r="IO207" s="55"/>
      <c r="IP207" s="55"/>
      <c r="IQ207" s="55"/>
      <c r="IR207" s="55"/>
      <c r="IS207" s="55"/>
      <c r="IT207" s="55"/>
      <c r="IU207" s="55"/>
      <c r="IV207" s="55"/>
      <c r="IW207" s="55"/>
      <c r="IX207" s="55"/>
      <c r="IY207" s="55"/>
      <c r="IZ207" s="55"/>
      <c r="JA207" s="55"/>
      <c r="JB207" s="55"/>
      <c r="JC207" s="55"/>
      <c r="JD207" s="55"/>
      <c r="JE207" s="55"/>
      <c r="JF207" s="55"/>
      <c r="JG207" s="55"/>
      <c r="JH207" s="55"/>
      <c r="JI207" s="55"/>
      <c r="JJ207" s="55"/>
      <c r="JK207" s="55"/>
      <c r="JL207" s="55"/>
      <c r="JM207" s="55"/>
      <c r="JN207" s="55"/>
      <c r="JO207" s="55"/>
      <c r="JP207" s="55"/>
      <c r="JQ207" s="55"/>
      <c r="JR207" s="55"/>
      <c r="JS207" s="55"/>
      <c r="JT207" s="55"/>
      <c r="JU207" s="55"/>
      <c r="JV207" s="55"/>
      <c r="JW207" s="55"/>
      <c r="JX207" s="55"/>
      <c r="JY207" s="55"/>
      <c r="JZ207" s="55"/>
      <c r="KA207" s="55"/>
      <c r="KB207" s="55"/>
      <c r="KC207" s="55"/>
      <c r="KD207" s="55"/>
      <c r="KE207" s="55"/>
      <c r="KF207" s="55"/>
      <c r="KG207" s="55"/>
      <c r="KH207" s="55"/>
      <c r="KI207" s="55"/>
      <c r="KJ207" s="55"/>
      <c r="KK207" s="55"/>
      <c r="KL207" s="55"/>
      <c r="KM207" s="55"/>
      <c r="KN207" s="55"/>
      <c r="KO207" s="55"/>
      <c r="KP207" s="55"/>
      <c r="KQ207" s="55"/>
      <c r="KR207" s="55"/>
      <c r="KS207" s="55"/>
      <c r="KT207" s="55"/>
      <c r="KU207" s="55"/>
      <c r="KV207" s="55"/>
      <c r="KW207" s="55"/>
      <c r="KX207" s="55"/>
      <c r="KY207" s="55"/>
      <c r="KZ207" s="55"/>
      <c r="LA207" s="55"/>
      <c r="LB207" s="55"/>
      <c r="LC207" s="55"/>
      <c r="LD207" s="55"/>
      <c r="LE207" s="55"/>
      <c r="LF207" s="55"/>
      <c r="LG207" s="55"/>
      <c r="LH207" s="55"/>
      <c r="LI207" s="55"/>
      <c r="LJ207" s="55"/>
      <c r="LK207" s="55"/>
      <c r="LL207" s="55"/>
    </row>
    <row r="208" spans="1:324" s="100" customFormat="1" ht="10.5" customHeight="1">
      <c r="A208" s="885"/>
      <c r="B208" s="886"/>
      <c r="C208" s="884"/>
      <c r="D208" s="93"/>
      <c r="E208" s="93"/>
      <c r="F208" s="1647"/>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c r="ER208" s="55"/>
      <c r="ES208" s="55"/>
      <c r="ET208" s="55"/>
      <c r="EU208" s="55"/>
      <c r="EV208" s="55"/>
      <c r="EW208" s="55"/>
      <c r="EX208" s="55"/>
      <c r="EY208" s="55"/>
      <c r="EZ208" s="55"/>
      <c r="FA208" s="55"/>
      <c r="FB208" s="55"/>
      <c r="FC208" s="55"/>
      <c r="FD208" s="55"/>
      <c r="FE208" s="55"/>
      <c r="FF208" s="55"/>
      <c r="FG208" s="55"/>
      <c r="FH208" s="55"/>
      <c r="FI208" s="55"/>
      <c r="FJ208" s="55"/>
      <c r="FK208" s="55"/>
      <c r="FL208" s="55"/>
      <c r="FM208" s="55"/>
      <c r="FN208" s="55"/>
      <c r="FO208" s="55"/>
      <c r="FP208" s="55"/>
      <c r="FQ208" s="55"/>
      <c r="FR208" s="55"/>
      <c r="FS208" s="55"/>
      <c r="FT208" s="55"/>
      <c r="FU208" s="55"/>
      <c r="FV208" s="55"/>
      <c r="FW208" s="55"/>
      <c r="FX208" s="55"/>
      <c r="FY208" s="55"/>
      <c r="FZ208" s="55"/>
      <c r="GA208" s="55"/>
      <c r="GB208" s="55"/>
      <c r="GC208" s="55"/>
      <c r="GD208" s="55"/>
      <c r="GE208" s="55"/>
      <c r="GF208" s="55"/>
      <c r="GG208" s="55"/>
      <c r="GH208" s="55"/>
      <c r="GI208" s="55"/>
      <c r="GJ208" s="55"/>
      <c r="GK208" s="55"/>
      <c r="GL208" s="55"/>
      <c r="GM208" s="55"/>
      <c r="GN208" s="55"/>
      <c r="GO208" s="55"/>
      <c r="GP208" s="55"/>
      <c r="GQ208" s="55"/>
      <c r="GR208" s="55"/>
      <c r="GS208" s="55"/>
      <c r="GT208" s="55"/>
      <c r="GU208" s="55"/>
      <c r="GV208" s="55"/>
      <c r="GW208" s="55"/>
      <c r="GX208" s="55"/>
      <c r="GY208" s="55"/>
      <c r="GZ208" s="55"/>
      <c r="HA208" s="55"/>
      <c r="HB208" s="55"/>
      <c r="HC208" s="55"/>
      <c r="HD208" s="55"/>
      <c r="HE208" s="55"/>
      <c r="HF208" s="55"/>
      <c r="HG208" s="55"/>
      <c r="HH208" s="55"/>
      <c r="HI208" s="55"/>
      <c r="HJ208" s="55"/>
      <c r="HK208" s="55"/>
      <c r="HL208" s="55"/>
      <c r="HM208" s="55"/>
      <c r="HN208" s="55"/>
      <c r="HO208" s="55"/>
      <c r="HP208" s="55"/>
      <c r="HQ208" s="55"/>
      <c r="HR208" s="55"/>
      <c r="HS208" s="55"/>
      <c r="HT208" s="55"/>
      <c r="HU208" s="55"/>
      <c r="HV208" s="55"/>
      <c r="HW208" s="55"/>
      <c r="HX208" s="55"/>
      <c r="HY208" s="55"/>
      <c r="HZ208" s="55"/>
      <c r="IA208" s="55"/>
      <c r="IB208" s="55"/>
      <c r="IC208" s="55"/>
      <c r="ID208" s="55"/>
      <c r="IE208" s="55"/>
      <c r="IF208" s="55"/>
      <c r="IG208" s="55"/>
      <c r="IH208" s="55"/>
      <c r="II208" s="55"/>
      <c r="IJ208" s="55"/>
      <c r="IK208" s="55"/>
      <c r="IL208" s="55"/>
      <c r="IM208" s="55"/>
      <c r="IN208" s="55"/>
      <c r="IO208" s="55"/>
      <c r="IP208" s="55"/>
      <c r="IQ208" s="55"/>
      <c r="IR208" s="55"/>
      <c r="IS208" s="55"/>
      <c r="IT208" s="55"/>
      <c r="IU208" s="55"/>
      <c r="IV208" s="55"/>
      <c r="IW208" s="55"/>
      <c r="IX208" s="55"/>
      <c r="IY208" s="55"/>
      <c r="IZ208" s="55"/>
      <c r="JA208" s="55"/>
      <c r="JB208" s="55"/>
      <c r="JC208" s="55"/>
      <c r="JD208" s="55"/>
      <c r="JE208" s="55"/>
      <c r="JF208" s="55"/>
      <c r="JG208" s="55"/>
      <c r="JH208" s="55"/>
      <c r="JI208" s="55"/>
      <c r="JJ208" s="55"/>
      <c r="JK208" s="55"/>
      <c r="JL208" s="55"/>
      <c r="JM208" s="55"/>
      <c r="JN208" s="55"/>
      <c r="JO208" s="55"/>
      <c r="JP208" s="55"/>
      <c r="JQ208" s="55"/>
      <c r="JR208" s="55"/>
      <c r="JS208" s="55"/>
      <c r="JT208" s="55"/>
      <c r="JU208" s="55"/>
      <c r="JV208" s="55"/>
      <c r="JW208" s="55"/>
      <c r="JX208" s="55"/>
      <c r="JY208" s="55"/>
      <c r="JZ208" s="55"/>
      <c r="KA208" s="55"/>
      <c r="KB208" s="55"/>
      <c r="KC208" s="55"/>
      <c r="KD208" s="55"/>
      <c r="KE208" s="55"/>
      <c r="KF208" s="55"/>
      <c r="KG208" s="55"/>
      <c r="KH208" s="55"/>
      <c r="KI208" s="55"/>
      <c r="KJ208" s="55"/>
      <c r="KK208" s="55"/>
      <c r="KL208" s="55"/>
      <c r="KM208" s="55"/>
      <c r="KN208" s="55"/>
      <c r="KO208" s="55"/>
      <c r="KP208" s="55"/>
      <c r="KQ208" s="55"/>
      <c r="KR208" s="55"/>
      <c r="KS208" s="55"/>
      <c r="KT208" s="55"/>
      <c r="KU208" s="55"/>
      <c r="KV208" s="55"/>
      <c r="KW208" s="55"/>
      <c r="KX208" s="55"/>
      <c r="KY208" s="55"/>
      <c r="KZ208" s="55"/>
      <c r="LA208" s="55"/>
      <c r="LB208" s="55"/>
      <c r="LC208" s="55"/>
      <c r="LD208" s="55"/>
      <c r="LE208" s="55"/>
      <c r="LF208" s="55"/>
      <c r="LG208" s="55"/>
      <c r="LH208" s="55"/>
      <c r="LI208" s="55"/>
      <c r="LJ208" s="55"/>
      <c r="LK208" s="55"/>
      <c r="LL208" s="55"/>
    </row>
    <row r="209" spans="1:324" s="100" customFormat="1" ht="10.5" customHeight="1">
      <c r="A209" s="885"/>
      <c r="B209" s="886"/>
      <c r="C209" s="884"/>
      <c r="D209" s="93"/>
      <c r="E209" s="93"/>
      <c r="F209" s="1647"/>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55"/>
      <c r="DM209" s="55"/>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c r="ER209" s="55"/>
      <c r="ES209" s="55"/>
      <c r="ET209" s="55"/>
      <c r="EU209" s="55"/>
      <c r="EV209" s="55"/>
      <c r="EW209" s="55"/>
      <c r="EX209" s="55"/>
      <c r="EY209" s="55"/>
      <c r="EZ209" s="55"/>
      <c r="FA209" s="55"/>
      <c r="FB209" s="55"/>
      <c r="FC209" s="55"/>
      <c r="FD209" s="55"/>
      <c r="FE209" s="55"/>
      <c r="FF209" s="55"/>
      <c r="FG209" s="55"/>
      <c r="FH209" s="55"/>
      <c r="FI209" s="55"/>
      <c r="FJ209" s="55"/>
      <c r="FK209" s="55"/>
      <c r="FL209" s="55"/>
      <c r="FM209" s="55"/>
      <c r="FN209" s="55"/>
      <c r="FO209" s="55"/>
      <c r="FP209" s="55"/>
      <c r="FQ209" s="55"/>
      <c r="FR209" s="55"/>
      <c r="FS209" s="55"/>
      <c r="FT209" s="55"/>
      <c r="FU209" s="55"/>
      <c r="FV209" s="55"/>
      <c r="FW209" s="55"/>
      <c r="FX209" s="55"/>
      <c r="FY209" s="55"/>
      <c r="FZ209" s="55"/>
      <c r="GA209" s="55"/>
      <c r="GB209" s="55"/>
      <c r="GC209" s="55"/>
      <c r="GD209" s="55"/>
      <c r="GE209" s="55"/>
      <c r="GF209" s="55"/>
      <c r="GG209" s="55"/>
      <c r="GH209" s="55"/>
      <c r="GI209" s="55"/>
      <c r="GJ209" s="55"/>
      <c r="GK209" s="55"/>
      <c r="GL209" s="55"/>
      <c r="GM209" s="55"/>
      <c r="GN209" s="55"/>
      <c r="GO209" s="55"/>
      <c r="GP209" s="55"/>
      <c r="GQ209" s="55"/>
      <c r="GR209" s="55"/>
      <c r="GS209" s="55"/>
      <c r="GT209" s="55"/>
      <c r="GU209" s="55"/>
      <c r="GV209" s="55"/>
      <c r="GW209" s="55"/>
      <c r="GX209" s="55"/>
      <c r="GY209" s="55"/>
      <c r="GZ209" s="55"/>
      <c r="HA209" s="55"/>
      <c r="HB209" s="55"/>
      <c r="HC209" s="55"/>
      <c r="HD209" s="55"/>
      <c r="HE209" s="55"/>
      <c r="HF209" s="55"/>
      <c r="HG209" s="55"/>
      <c r="HH209" s="55"/>
      <c r="HI209" s="55"/>
      <c r="HJ209" s="55"/>
      <c r="HK209" s="55"/>
      <c r="HL209" s="55"/>
      <c r="HM209" s="55"/>
      <c r="HN209" s="55"/>
      <c r="HO209" s="55"/>
      <c r="HP209" s="55"/>
      <c r="HQ209" s="55"/>
      <c r="HR209" s="55"/>
      <c r="HS209" s="55"/>
      <c r="HT209" s="55"/>
      <c r="HU209" s="55"/>
      <c r="HV209" s="55"/>
      <c r="HW209" s="55"/>
      <c r="HX209" s="55"/>
      <c r="HY209" s="55"/>
      <c r="HZ209" s="55"/>
      <c r="IA209" s="55"/>
      <c r="IB209" s="55"/>
      <c r="IC209" s="55"/>
      <c r="ID209" s="55"/>
      <c r="IE209" s="55"/>
      <c r="IF209" s="55"/>
      <c r="IG209" s="55"/>
      <c r="IH209" s="55"/>
      <c r="II209" s="55"/>
      <c r="IJ209" s="55"/>
      <c r="IK209" s="55"/>
      <c r="IL209" s="55"/>
      <c r="IM209" s="55"/>
      <c r="IN209" s="55"/>
      <c r="IO209" s="55"/>
      <c r="IP209" s="55"/>
      <c r="IQ209" s="55"/>
      <c r="IR209" s="55"/>
      <c r="IS209" s="55"/>
      <c r="IT209" s="55"/>
      <c r="IU209" s="55"/>
      <c r="IV209" s="55"/>
      <c r="IW209" s="55"/>
      <c r="IX209" s="55"/>
      <c r="IY209" s="55"/>
      <c r="IZ209" s="55"/>
      <c r="JA209" s="55"/>
      <c r="JB209" s="55"/>
      <c r="JC209" s="55"/>
      <c r="JD209" s="55"/>
      <c r="JE209" s="55"/>
      <c r="JF209" s="55"/>
      <c r="JG209" s="55"/>
      <c r="JH209" s="55"/>
      <c r="JI209" s="55"/>
      <c r="JJ209" s="55"/>
      <c r="JK209" s="55"/>
      <c r="JL209" s="55"/>
      <c r="JM209" s="55"/>
      <c r="JN209" s="55"/>
      <c r="JO209" s="55"/>
      <c r="JP209" s="55"/>
      <c r="JQ209" s="55"/>
      <c r="JR209" s="55"/>
      <c r="JS209" s="55"/>
      <c r="JT209" s="55"/>
      <c r="JU209" s="55"/>
      <c r="JV209" s="55"/>
      <c r="JW209" s="55"/>
      <c r="JX209" s="55"/>
      <c r="JY209" s="55"/>
      <c r="JZ209" s="55"/>
      <c r="KA209" s="55"/>
      <c r="KB209" s="55"/>
      <c r="KC209" s="55"/>
      <c r="KD209" s="55"/>
      <c r="KE209" s="55"/>
      <c r="KF209" s="55"/>
      <c r="KG209" s="55"/>
      <c r="KH209" s="55"/>
      <c r="KI209" s="55"/>
      <c r="KJ209" s="55"/>
      <c r="KK209" s="55"/>
      <c r="KL209" s="55"/>
      <c r="KM209" s="55"/>
      <c r="KN209" s="55"/>
      <c r="KO209" s="55"/>
      <c r="KP209" s="55"/>
      <c r="KQ209" s="55"/>
      <c r="KR209" s="55"/>
      <c r="KS209" s="55"/>
      <c r="KT209" s="55"/>
      <c r="KU209" s="55"/>
      <c r="KV209" s="55"/>
      <c r="KW209" s="55"/>
      <c r="KX209" s="55"/>
      <c r="KY209" s="55"/>
      <c r="KZ209" s="55"/>
      <c r="LA209" s="55"/>
      <c r="LB209" s="55"/>
      <c r="LC209" s="55"/>
      <c r="LD209" s="55"/>
      <c r="LE209" s="55"/>
      <c r="LF209" s="55"/>
      <c r="LG209" s="55"/>
      <c r="LH209" s="55"/>
      <c r="LI209" s="55"/>
      <c r="LJ209" s="55"/>
      <c r="LK209" s="55"/>
      <c r="LL209" s="55"/>
    </row>
    <row r="210" spans="1:324" s="100" customFormat="1" ht="10.5" customHeight="1">
      <c r="A210" s="885"/>
      <c r="B210" s="886"/>
      <c r="C210" s="884"/>
      <c r="D210" s="93"/>
      <c r="E210" s="93"/>
      <c r="F210" s="1647"/>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c r="ER210" s="55"/>
      <c r="ES210" s="55"/>
      <c r="ET210" s="55"/>
      <c r="EU210" s="55"/>
      <c r="EV210" s="55"/>
      <c r="EW210" s="55"/>
      <c r="EX210" s="55"/>
      <c r="EY210" s="55"/>
      <c r="EZ210" s="55"/>
      <c r="FA210" s="55"/>
      <c r="FB210" s="55"/>
      <c r="FC210" s="55"/>
      <c r="FD210" s="55"/>
      <c r="FE210" s="55"/>
      <c r="FF210" s="55"/>
      <c r="FG210" s="55"/>
      <c r="FH210" s="55"/>
      <c r="FI210" s="55"/>
      <c r="FJ210" s="55"/>
      <c r="FK210" s="55"/>
      <c r="FL210" s="55"/>
      <c r="FM210" s="55"/>
      <c r="FN210" s="55"/>
      <c r="FO210" s="55"/>
      <c r="FP210" s="55"/>
      <c r="FQ210" s="55"/>
      <c r="FR210" s="55"/>
      <c r="FS210" s="55"/>
      <c r="FT210" s="55"/>
      <c r="FU210" s="55"/>
      <c r="FV210" s="55"/>
      <c r="FW210" s="55"/>
      <c r="FX210" s="55"/>
      <c r="FY210" s="55"/>
      <c r="FZ210" s="55"/>
      <c r="GA210" s="55"/>
      <c r="GB210" s="55"/>
      <c r="GC210" s="55"/>
      <c r="GD210" s="55"/>
      <c r="GE210" s="55"/>
      <c r="GF210" s="55"/>
      <c r="GG210" s="55"/>
      <c r="GH210" s="55"/>
      <c r="GI210" s="55"/>
      <c r="GJ210" s="55"/>
      <c r="GK210" s="55"/>
      <c r="GL210" s="55"/>
      <c r="GM210" s="55"/>
      <c r="GN210" s="55"/>
      <c r="GO210" s="55"/>
      <c r="GP210" s="55"/>
      <c r="GQ210" s="55"/>
      <c r="GR210" s="55"/>
      <c r="GS210" s="55"/>
      <c r="GT210" s="55"/>
      <c r="GU210" s="55"/>
      <c r="GV210" s="55"/>
      <c r="GW210" s="55"/>
      <c r="GX210" s="55"/>
      <c r="GY210" s="55"/>
      <c r="GZ210" s="55"/>
      <c r="HA210" s="55"/>
      <c r="HB210" s="55"/>
      <c r="HC210" s="55"/>
      <c r="HD210" s="55"/>
      <c r="HE210" s="55"/>
      <c r="HF210" s="55"/>
      <c r="HG210" s="55"/>
      <c r="HH210" s="55"/>
      <c r="HI210" s="55"/>
      <c r="HJ210" s="55"/>
      <c r="HK210" s="55"/>
      <c r="HL210" s="55"/>
      <c r="HM210" s="55"/>
      <c r="HN210" s="55"/>
      <c r="HO210" s="55"/>
      <c r="HP210" s="55"/>
      <c r="HQ210" s="55"/>
      <c r="HR210" s="55"/>
      <c r="HS210" s="55"/>
      <c r="HT210" s="55"/>
      <c r="HU210" s="55"/>
      <c r="HV210" s="55"/>
      <c r="HW210" s="55"/>
      <c r="HX210" s="55"/>
      <c r="HY210" s="55"/>
      <c r="HZ210" s="55"/>
      <c r="IA210" s="55"/>
      <c r="IB210" s="55"/>
      <c r="IC210" s="55"/>
      <c r="ID210" s="55"/>
      <c r="IE210" s="55"/>
      <c r="IF210" s="55"/>
      <c r="IG210" s="55"/>
      <c r="IH210" s="55"/>
      <c r="II210" s="55"/>
      <c r="IJ210" s="55"/>
      <c r="IK210" s="55"/>
      <c r="IL210" s="55"/>
      <c r="IM210" s="55"/>
      <c r="IN210" s="55"/>
      <c r="IO210" s="55"/>
      <c r="IP210" s="55"/>
      <c r="IQ210" s="55"/>
      <c r="IR210" s="55"/>
      <c r="IS210" s="55"/>
      <c r="IT210" s="55"/>
      <c r="IU210" s="55"/>
      <c r="IV210" s="55"/>
      <c r="IW210" s="55"/>
      <c r="IX210" s="55"/>
      <c r="IY210" s="55"/>
      <c r="IZ210" s="55"/>
      <c r="JA210" s="55"/>
      <c r="JB210" s="55"/>
      <c r="JC210" s="55"/>
      <c r="JD210" s="55"/>
      <c r="JE210" s="55"/>
      <c r="JF210" s="55"/>
      <c r="JG210" s="55"/>
      <c r="JH210" s="55"/>
      <c r="JI210" s="55"/>
      <c r="JJ210" s="55"/>
      <c r="JK210" s="55"/>
      <c r="JL210" s="55"/>
      <c r="JM210" s="55"/>
      <c r="JN210" s="55"/>
      <c r="JO210" s="55"/>
      <c r="JP210" s="55"/>
      <c r="JQ210" s="55"/>
      <c r="JR210" s="55"/>
      <c r="JS210" s="55"/>
      <c r="JT210" s="55"/>
      <c r="JU210" s="55"/>
      <c r="JV210" s="55"/>
      <c r="JW210" s="55"/>
      <c r="JX210" s="55"/>
      <c r="JY210" s="55"/>
      <c r="JZ210" s="55"/>
      <c r="KA210" s="55"/>
      <c r="KB210" s="55"/>
      <c r="KC210" s="55"/>
      <c r="KD210" s="55"/>
      <c r="KE210" s="55"/>
      <c r="KF210" s="55"/>
      <c r="KG210" s="55"/>
      <c r="KH210" s="55"/>
      <c r="KI210" s="55"/>
      <c r="KJ210" s="55"/>
      <c r="KK210" s="55"/>
      <c r="KL210" s="55"/>
      <c r="KM210" s="55"/>
      <c r="KN210" s="55"/>
      <c r="KO210" s="55"/>
      <c r="KP210" s="55"/>
      <c r="KQ210" s="55"/>
      <c r="KR210" s="55"/>
      <c r="KS210" s="55"/>
      <c r="KT210" s="55"/>
      <c r="KU210" s="55"/>
      <c r="KV210" s="55"/>
      <c r="KW210" s="55"/>
      <c r="KX210" s="55"/>
      <c r="KY210" s="55"/>
      <c r="KZ210" s="55"/>
      <c r="LA210" s="55"/>
      <c r="LB210" s="55"/>
      <c r="LC210" s="55"/>
      <c r="LD210" s="55"/>
      <c r="LE210" s="55"/>
      <c r="LF210" s="55"/>
      <c r="LG210" s="55"/>
      <c r="LH210" s="55"/>
      <c r="LI210" s="55"/>
      <c r="LJ210" s="55"/>
      <c r="LK210" s="55"/>
      <c r="LL210" s="55"/>
    </row>
    <row r="211" spans="1:324" s="100" customFormat="1" ht="10.5" customHeight="1">
      <c r="A211" s="885"/>
      <c r="B211" s="886"/>
      <c r="C211" s="884"/>
      <c r="D211" s="93"/>
      <c r="E211" s="93"/>
      <c r="F211" s="1647"/>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c r="ER211" s="55"/>
      <c r="ES211" s="55"/>
      <c r="ET211" s="55"/>
      <c r="EU211" s="55"/>
      <c r="EV211" s="55"/>
      <c r="EW211" s="55"/>
      <c r="EX211" s="55"/>
      <c r="EY211" s="55"/>
      <c r="EZ211" s="55"/>
      <c r="FA211" s="55"/>
      <c r="FB211" s="55"/>
      <c r="FC211" s="55"/>
      <c r="FD211" s="55"/>
      <c r="FE211" s="55"/>
      <c r="FF211" s="55"/>
      <c r="FG211" s="55"/>
      <c r="FH211" s="55"/>
      <c r="FI211" s="55"/>
      <c r="FJ211" s="55"/>
      <c r="FK211" s="55"/>
      <c r="FL211" s="55"/>
      <c r="FM211" s="55"/>
      <c r="FN211" s="55"/>
      <c r="FO211" s="55"/>
      <c r="FP211" s="55"/>
      <c r="FQ211" s="55"/>
      <c r="FR211" s="55"/>
      <c r="FS211" s="55"/>
      <c r="FT211" s="55"/>
      <c r="FU211" s="55"/>
      <c r="FV211" s="55"/>
      <c r="FW211" s="55"/>
      <c r="FX211" s="55"/>
      <c r="FY211" s="55"/>
      <c r="FZ211" s="55"/>
      <c r="GA211" s="55"/>
      <c r="GB211" s="55"/>
      <c r="GC211" s="55"/>
      <c r="GD211" s="55"/>
      <c r="GE211" s="55"/>
      <c r="GF211" s="55"/>
      <c r="GG211" s="55"/>
      <c r="GH211" s="55"/>
      <c r="GI211" s="55"/>
      <c r="GJ211" s="55"/>
      <c r="GK211" s="55"/>
      <c r="GL211" s="55"/>
      <c r="GM211" s="55"/>
      <c r="GN211" s="55"/>
      <c r="GO211" s="55"/>
      <c r="GP211" s="55"/>
      <c r="GQ211" s="55"/>
      <c r="GR211" s="55"/>
      <c r="GS211" s="55"/>
      <c r="GT211" s="55"/>
      <c r="GU211" s="55"/>
      <c r="GV211" s="55"/>
      <c r="GW211" s="55"/>
      <c r="GX211" s="55"/>
      <c r="GY211" s="55"/>
      <c r="GZ211" s="55"/>
      <c r="HA211" s="55"/>
      <c r="HB211" s="55"/>
      <c r="HC211" s="55"/>
      <c r="HD211" s="55"/>
      <c r="HE211" s="55"/>
      <c r="HF211" s="55"/>
      <c r="HG211" s="55"/>
      <c r="HH211" s="55"/>
      <c r="HI211" s="55"/>
      <c r="HJ211" s="55"/>
      <c r="HK211" s="55"/>
      <c r="HL211" s="55"/>
      <c r="HM211" s="55"/>
      <c r="HN211" s="55"/>
      <c r="HO211" s="55"/>
      <c r="HP211" s="55"/>
      <c r="HQ211" s="55"/>
      <c r="HR211" s="55"/>
      <c r="HS211" s="55"/>
      <c r="HT211" s="55"/>
      <c r="HU211" s="55"/>
      <c r="HV211" s="55"/>
      <c r="HW211" s="55"/>
      <c r="HX211" s="55"/>
      <c r="HY211" s="55"/>
      <c r="HZ211" s="55"/>
      <c r="IA211" s="55"/>
      <c r="IB211" s="55"/>
      <c r="IC211" s="55"/>
      <c r="ID211" s="55"/>
      <c r="IE211" s="55"/>
      <c r="IF211" s="55"/>
      <c r="IG211" s="55"/>
      <c r="IH211" s="55"/>
      <c r="II211" s="55"/>
      <c r="IJ211" s="55"/>
      <c r="IK211" s="55"/>
      <c r="IL211" s="55"/>
      <c r="IM211" s="55"/>
      <c r="IN211" s="55"/>
      <c r="IO211" s="55"/>
      <c r="IP211" s="55"/>
      <c r="IQ211" s="55"/>
      <c r="IR211" s="55"/>
      <c r="IS211" s="55"/>
      <c r="IT211" s="55"/>
      <c r="IU211" s="55"/>
      <c r="IV211" s="55"/>
      <c r="IW211" s="55"/>
      <c r="IX211" s="55"/>
      <c r="IY211" s="55"/>
      <c r="IZ211" s="55"/>
      <c r="JA211" s="55"/>
      <c r="JB211" s="55"/>
      <c r="JC211" s="55"/>
      <c r="JD211" s="55"/>
      <c r="JE211" s="55"/>
      <c r="JF211" s="55"/>
      <c r="JG211" s="55"/>
      <c r="JH211" s="55"/>
      <c r="JI211" s="55"/>
      <c r="JJ211" s="55"/>
      <c r="JK211" s="55"/>
      <c r="JL211" s="55"/>
      <c r="JM211" s="55"/>
      <c r="JN211" s="55"/>
      <c r="JO211" s="55"/>
      <c r="JP211" s="55"/>
      <c r="JQ211" s="55"/>
      <c r="JR211" s="55"/>
      <c r="JS211" s="55"/>
      <c r="JT211" s="55"/>
      <c r="JU211" s="55"/>
      <c r="JV211" s="55"/>
      <c r="JW211" s="55"/>
      <c r="JX211" s="55"/>
      <c r="JY211" s="55"/>
      <c r="JZ211" s="55"/>
      <c r="KA211" s="55"/>
      <c r="KB211" s="55"/>
      <c r="KC211" s="55"/>
      <c r="KD211" s="55"/>
      <c r="KE211" s="55"/>
      <c r="KF211" s="55"/>
      <c r="KG211" s="55"/>
      <c r="KH211" s="55"/>
      <c r="KI211" s="55"/>
      <c r="KJ211" s="55"/>
      <c r="KK211" s="55"/>
      <c r="KL211" s="55"/>
      <c r="KM211" s="55"/>
      <c r="KN211" s="55"/>
      <c r="KO211" s="55"/>
      <c r="KP211" s="55"/>
      <c r="KQ211" s="55"/>
      <c r="KR211" s="55"/>
      <c r="KS211" s="55"/>
      <c r="KT211" s="55"/>
      <c r="KU211" s="55"/>
      <c r="KV211" s="55"/>
      <c r="KW211" s="55"/>
      <c r="KX211" s="55"/>
      <c r="KY211" s="55"/>
      <c r="KZ211" s="55"/>
      <c r="LA211" s="55"/>
      <c r="LB211" s="55"/>
      <c r="LC211" s="55"/>
      <c r="LD211" s="55"/>
      <c r="LE211" s="55"/>
      <c r="LF211" s="55"/>
      <c r="LG211" s="55"/>
      <c r="LH211" s="55"/>
      <c r="LI211" s="55"/>
      <c r="LJ211" s="55"/>
      <c r="LK211" s="55"/>
      <c r="LL211" s="55"/>
    </row>
    <row r="212" spans="1:324" s="100" customFormat="1" ht="10.5" customHeight="1">
      <c r="A212" s="885"/>
      <c r="B212" s="886"/>
      <c r="C212" s="884"/>
      <c r="D212" s="93"/>
      <c r="E212" s="93"/>
      <c r="F212" s="1647"/>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c r="ER212" s="55"/>
      <c r="ES212" s="55"/>
      <c r="ET212" s="55"/>
      <c r="EU212" s="55"/>
      <c r="EV212" s="55"/>
      <c r="EW212" s="55"/>
      <c r="EX212" s="55"/>
      <c r="EY212" s="55"/>
      <c r="EZ212" s="55"/>
      <c r="FA212" s="55"/>
      <c r="FB212" s="55"/>
      <c r="FC212" s="55"/>
      <c r="FD212" s="55"/>
      <c r="FE212" s="55"/>
      <c r="FF212" s="55"/>
      <c r="FG212" s="55"/>
      <c r="FH212" s="55"/>
      <c r="FI212" s="55"/>
      <c r="FJ212" s="55"/>
      <c r="FK212" s="55"/>
      <c r="FL212" s="55"/>
      <c r="FM212" s="55"/>
      <c r="FN212" s="55"/>
      <c r="FO212" s="55"/>
      <c r="FP212" s="55"/>
      <c r="FQ212" s="55"/>
      <c r="FR212" s="55"/>
      <c r="FS212" s="55"/>
      <c r="FT212" s="55"/>
      <c r="FU212" s="55"/>
      <c r="FV212" s="55"/>
      <c r="FW212" s="55"/>
      <c r="FX212" s="55"/>
      <c r="FY212" s="55"/>
      <c r="FZ212" s="55"/>
      <c r="GA212" s="55"/>
      <c r="GB212" s="55"/>
      <c r="GC212" s="55"/>
      <c r="GD212" s="55"/>
      <c r="GE212" s="55"/>
      <c r="GF212" s="55"/>
      <c r="GG212" s="55"/>
      <c r="GH212" s="55"/>
      <c r="GI212" s="55"/>
      <c r="GJ212" s="55"/>
      <c r="GK212" s="55"/>
      <c r="GL212" s="55"/>
      <c r="GM212" s="55"/>
      <c r="GN212" s="55"/>
      <c r="GO212" s="55"/>
      <c r="GP212" s="55"/>
      <c r="GQ212" s="55"/>
      <c r="GR212" s="55"/>
      <c r="GS212" s="55"/>
      <c r="GT212" s="55"/>
      <c r="GU212" s="55"/>
      <c r="GV212" s="55"/>
      <c r="GW212" s="55"/>
      <c r="GX212" s="55"/>
      <c r="GY212" s="55"/>
      <c r="GZ212" s="55"/>
      <c r="HA212" s="55"/>
      <c r="HB212" s="55"/>
      <c r="HC212" s="55"/>
      <c r="HD212" s="55"/>
      <c r="HE212" s="55"/>
      <c r="HF212" s="55"/>
      <c r="HG212" s="55"/>
      <c r="HH212" s="55"/>
      <c r="HI212" s="55"/>
      <c r="HJ212" s="55"/>
      <c r="HK212" s="55"/>
      <c r="HL212" s="55"/>
      <c r="HM212" s="55"/>
      <c r="HN212" s="55"/>
      <c r="HO212" s="55"/>
      <c r="HP212" s="55"/>
      <c r="HQ212" s="55"/>
      <c r="HR212" s="55"/>
      <c r="HS212" s="55"/>
      <c r="HT212" s="55"/>
      <c r="HU212" s="55"/>
      <c r="HV212" s="55"/>
      <c r="HW212" s="55"/>
      <c r="HX212" s="55"/>
      <c r="HY212" s="55"/>
      <c r="HZ212" s="55"/>
      <c r="IA212" s="55"/>
      <c r="IB212" s="55"/>
      <c r="IC212" s="55"/>
      <c r="ID212" s="55"/>
      <c r="IE212" s="55"/>
      <c r="IF212" s="55"/>
      <c r="IG212" s="55"/>
      <c r="IH212" s="55"/>
      <c r="II212" s="55"/>
      <c r="IJ212" s="55"/>
      <c r="IK212" s="55"/>
      <c r="IL212" s="55"/>
      <c r="IM212" s="55"/>
      <c r="IN212" s="55"/>
      <c r="IO212" s="55"/>
      <c r="IP212" s="55"/>
      <c r="IQ212" s="55"/>
      <c r="IR212" s="55"/>
      <c r="IS212" s="55"/>
      <c r="IT212" s="55"/>
      <c r="IU212" s="55"/>
      <c r="IV212" s="55"/>
      <c r="IW212" s="55"/>
      <c r="IX212" s="55"/>
      <c r="IY212" s="55"/>
      <c r="IZ212" s="55"/>
      <c r="JA212" s="55"/>
      <c r="JB212" s="55"/>
      <c r="JC212" s="55"/>
      <c r="JD212" s="55"/>
      <c r="JE212" s="55"/>
      <c r="JF212" s="55"/>
      <c r="JG212" s="55"/>
      <c r="JH212" s="55"/>
      <c r="JI212" s="55"/>
      <c r="JJ212" s="55"/>
      <c r="JK212" s="55"/>
      <c r="JL212" s="55"/>
      <c r="JM212" s="55"/>
      <c r="JN212" s="55"/>
      <c r="JO212" s="55"/>
      <c r="JP212" s="55"/>
      <c r="JQ212" s="55"/>
      <c r="JR212" s="55"/>
      <c r="JS212" s="55"/>
      <c r="JT212" s="55"/>
      <c r="JU212" s="55"/>
      <c r="JV212" s="55"/>
      <c r="JW212" s="55"/>
      <c r="JX212" s="55"/>
      <c r="JY212" s="55"/>
      <c r="JZ212" s="55"/>
      <c r="KA212" s="55"/>
      <c r="KB212" s="55"/>
      <c r="KC212" s="55"/>
      <c r="KD212" s="55"/>
      <c r="KE212" s="55"/>
      <c r="KF212" s="55"/>
      <c r="KG212" s="55"/>
      <c r="KH212" s="55"/>
      <c r="KI212" s="55"/>
      <c r="KJ212" s="55"/>
      <c r="KK212" s="55"/>
      <c r="KL212" s="55"/>
      <c r="KM212" s="55"/>
      <c r="KN212" s="55"/>
      <c r="KO212" s="55"/>
      <c r="KP212" s="55"/>
      <c r="KQ212" s="55"/>
      <c r="KR212" s="55"/>
      <c r="KS212" s="55"/>
      <c r="KT212" s="55"/>
      <c r="KU212" s="55"/>
      <c r="KV212" s="55"/>
      <c r="KW212" s="55"/>
      <c r="KX212" s="55"/>
      <c r="KY212" s="55"/>
      <c r="KZ212" s="55"/>
      <c r="LA212" s="55"/>
      <c r="LB212" s="55"/>
      <c r="LC212" s="55"/>
      <c r="LD212" s="55"/>
      <c r="LE212" s="55"/>
      <c r="LF212" s="55"/>
      <c r="LG212" s="55"/>
      <c r="LH212" s="55"/>
      <c r="LI212" s="55"/>
      <c r="LJ212" s="55"/>
      <c r="LK212" s="55"/>
      <c r="LL212" s="55"/>
    </row>
    <row r="213" spans="1:324" s="100" customFormat="1" ht="10.5" customHeight="1">
      <c r="A213" s="885"/>
      <c r="B213" s="886"/>
      <c r="C213" s="884"/>
      <c r="D213" s="93"/>
      <c r="E213" s="93"/>
      <c r="F213" s="1647"/>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c r="ER213" s="55"/>
      <c r="ES213" s="55"/>
      <c r="ET213" s="55"/>
      <c r="EU213" s="55"/>
      <c r="EV213" s="55"/>
      <c r="EW213" s="55"/>
      <c r="EX213" s="55"/>
      <c r="EY213" s="55"/>
      <c r="EZ213" s="55"/>
      <c r="FA213" s="55"/>
      <c r="FB213" s="55"/>
      <c r="FC213" s="55"/>
      <c r="FD213" s="55"/>
      <c r="FE213" s="55"/>
      <c r="FF213" s="55"/>
      <c r="FG213" s="55"/>
      <c r="FH213" s="55"/>
      <c r="FI213" s="55"/>
      <c r="FJ213" s="55"/>
      <c r="FK213" s="55"/>
      <c r="FL213" s="55"/>
      <c r="FM213" s="55"/>
      <c r="FN213" s="55"/>
      <c r="FO213" s="55"/>
      <c r="FP213" s="55"/>
      <c r="FQ213" s="55"/>
      <c r="FR213" s="55"/>
      <c r="FS213" s="55"/>
      <c r="FT213" s="55"/>
      <c r="FU213" s="55"/>
      <c r="FV213" s="55"/>
      <c r="FW213" s="55"/>
      <c r="FX213" s="55"/>
      <c r="FY213" s="55"/>
      <c r="FZ213" s="55"/>
      <c r="GA213" s="55"/>
      <c r="GB213" s="55"/>
      <c r="GC213" s="55"/>
      <c r="GD213" s="55"/>
      <c r="GE213" s="55"/>
      <c r="GF213" s="55"/>
      <c r="GG213" s="55"/>
      <c r="GH213" s="55"/>
      <c r="GI213" s="55"/>
      <c r="GJ213" s="55"/>
      <c r="GK213" s="55"/>
      <c r="GL213" s="55"/>
      <c r="GM213" s="55"/>
      <c r="GN213" s="55"/>
      <c r="GO213" s="55"/>
      <c r="GP213" s="55"/>
      <c r="GQ213" s="55"/>
      <c r="GR213" s="55"/>
      <c r="GS213" s="55"/>
      <c r="GT213" s="55"/>
      <c r="GU213" s="55"/>
      <c r="GV213" s="55"/>
      <c r="GW213" s="55"/>
      <c r="GX213" s="55"/>
      <c r="GY213" s="55"/>
      <c r="GZ213" s="55"/>
      <c r="HA213" s="55"/>
      <c r="HB213" s="55"/>
      <c r="HC213" s="55"/>
      <c r="HD213" s="55"/>
      <c r="HE213" s="55"/>
      <c r="HF213" s="55"/>
      <c r="HG213" s="55"/>
      <c r="HH213" s="55"/>
      <c r="HI213" s="55"/>
      <c r="HJ213" s="55"/>
      <c r="HK213" s="55"/>
      <c r="HL213" s="55"/>
      <c r="HM213" s="55"/>
      <c r="HN213" s="55"/>
      <c r="HO213" s="55"/>
      <c r="HP213" s="55"/>
      <c r="HQ213" s="55"/>
      <c r="HR213" s="55"/>
      <c r="HS213" s="55"/>
      <c r="HT213" s="55"/>
      <c r="HU213" s="55"/>
      <c r="HV213" s="55"/>
      <c r="HW213" s="55"/>
      <c r="HX213" s="55"/>
      <c r="HY213" s="55"/>
      <c r="HZ213" s="55"/>
      <c r="IA213" s="55"/>
      <c r="IB213" s="55"/>
      <c r="IC213" s="55"/>
      <c r="ID213" s="55"/>
      <c r="IE213" s="55"/>
      <c r="IF213" s="55"/>
      <c r="IG213" s="55"/>
      <c r="IH213" s="55"/>
      <c r="II213" s="55"/>
      <c r="IJ213" s="55"/>
      <c r="IK213" s="55"/>
      <c r="IL213" s="55"/>
      <c r="IM213" s="55"/>
      <c r="IN213" s="55"/>
      <c r="IO213" s="55"/>
      <c r="IP213" s="55"/>
      <c r="IQ213" s="55"/>
      <c r="IR213" s="55"/>
      <c r="IS213" s="55"/>
      <c r="IT213" s="55"/>
      <c r="IU213" s="55"/>
      <c r="IV213" s="55"/>
      <c r="IW213" s="55"/>
      <c r="IX213" s="55"/>
      <c r="IY213" s="55"/>
      <c r="IZ213" s="55"/>
      <c r="JA213" s="55"/>
      <c r="JB213" s="55"/>
      <c r="JC213" s="55"/>
      <c r="JD213" s="55"/>
      <c r="JE213" s="55"/>
      <c r="JF213" s="55"/>
      <c r="JG213" s="55"/>
      <c r="JH213" s="55"/>
      <c r="JI213" s="55"/>
      <c r="JJ213" s="55"/>
      <c r="JK213" s="55"/>
      <c r="JL213" s="55"/>
      <c r="JM213" s="55"/>
      <c r="JN213" s="55"/>
      <c r="JO213" s="55"/>
      <c r="JP213" s="55"/>
      <c r="JQ213" s="55"/>
      <c r="JR213" s="55"/>
      <c r="JS213" s="55"/>
      <c r="JT213" s="55"/>
      <c r="JU213" s="55"/>
      <c r="JV213" s="55"/>
      <c r="JW213" s="55"/>
      <c r="JX213" s="55"/>
      <c r="JY213" s="55"/>
      <c r="JZ213" s="55"/>
      <c r="KA213" s="55"/>
      <c r="KB213" s="55"/>
      <c r="KC213" s="55"/>
      <c r="KD213" s="55"/>
      <c r="KE213" s="55"/>
      <c r="KF213" s="55"/>
      <c r="KG213" s="55"/>
      <c r="KH213" s="55"/>
      <c r="KI213" s="55"/>
      <c r="KJ213" s="55"/>
      <c r="KK213" s="55"/>
      <c r="KL213" s="55"/>
      <c r="KM213" s="55"/>
      <c r="KN213" s="55"/>
      <c r="KO213" s="55"/>
      <c r="KP213" s="55"/>
      <c r="KQ213" s="55"/>
      <c r="KR213" s="55"/>
      <c r="KS213" s="55"/>
      <c r="KT213" s="55"/>
      <c r="KU213" s="55"/>
      <c r="KV213" s="55"/>
      <c r="KW213" s="55"/>
      <c r="KX213" s="55"/>
      <c r="KY213" s="55"/>
      <c r="KZ213" s="55"/>
      <c r="LA213" s="55"/>
      <c r="LB213" s="55"/>
      <c r="LC213" s="55"/>
      <c r="LD213" s="55"/>
      <c r="LE213" s="55"/>
      <c r="LF213" s="55"/>
      <c r="LG213" s="55"/>
      <c r="LH213" s="55"/>
      <c r="LI213" s="55"/>
      <c r="LJ213" s="55"/>
      <c r="LK213" s="55"/>
      <c r="LL213" s="55"/>
    </row>
    <row r="214" spans="1:324" s="100" customFormat="1" ht="10.5" customHeight="1">
      <c r="A214" s="885"/>
      <c r="B214" s="886"/>
      <c r="C214" s="884"/>
      <c r="D214" s="93"/>
      <c r="E214" s="93"/>
      <c r="F214" s="1647"/>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5"/>
      <c r="EV214" s="55"/>
      <c r="EW214" s="55"/>
      <c r="EX214" s="55"/>
      <c r="EY214" s="55"/>
      <c r="EZ214" s="55"/>
      <c r="FA214" s="55"/>
      <c r="FB214" s="55"/>
      <c r="FC214" s="55"/>
      <c r="FD214" s="55"/>
      <c r="FE214" s="55"/>
      <c r="FF214" s="55"/>
      <c r="FG214" s="55"/>
      <c r="FH214" s="55"/>
      <c r="FI214" s="55"/>
      <c r="FJ214" s="55"/>
      <c r="FK214" s="55"/>
      <c r="FL214" s="55"/>
      <c r="FM214" s="55"/>
      <c r="FN214" s="55"/>
      <c r="FO214" s="55"/>
      <c r="FP214" s="55"/>
      <c r="FQ214" s="55"/>
      <c r="FR214" s="55"/>
      <c r="FS214" s="55"/>
      <c r="FT214" s="55"/>
      <c r="FU214" s="55"/>
      <c r="FV214" s="55"/>
      <c r="FW214" s="55"/>
      <c r="FX214" s="55"/>
      <c r="FY214" s="55"/>
      <c r="FZ214" s="55"/>
      <c r="GA214" s="55"/>
      <c r="GB214" s="55"/>
      <c r="GC214" s="55"/>
      <c r="GD214" s="55"/>
      <c r="GE214" s="55"/>
      <c r="GF214" s="55"/>
      <c r="GG214" s="55"/>
      <c r="GH214" s="55"/>
      <c r="GI214" s="55"/>
      <c r="GJ214" s="55"/>
      <c r="GK214" s="55"/>
      <c r="GL214" s="55"/>
      <c r="GM214" s="55"/>
      <c r="GN214" s="55"/>
      <c r="GO214" s="55"/>
      <c r="GP214" s="55"/>
      <c r="GQ214" s="55"/>
      <c r="GR214" s="55"/>
      <c r="GS214" s="55"/>
      <c r="GT214" s="55"/>
      <c r="GU214" s="55"/>
      <c r="GV214" s="55"/>
      <c r="GW214" s="55"/>
      <c r="GX214" s="55"/>
      <c r="GY214" s="55"/>
      <c r="GZ214" s="55"/>
      <c r="HA214" s="55"/>
      <c r="HB214" s="55"/>
      <c r="HC214" s="55"/>
      <c r="HD214" s="55"/>
      <c r="HE214" s="55"/>
      <c r="HF214" s="55"/>
      <c r="HG214" s="55"/>
      <c r="HH214" s="55"/>
      <c r="HI214" s="55"/>
      <c r="HJ214" s="55"/>
      <c r="HK214" s="55"/>
      <c r="HL214" s="55"/>
      <c r="HM214" s="55"/>
      <c r="HN214" s="55"/>
      <c r="HO214" s="55"/>
      <c r="HP214" s="55"/>
      <c r="HQ214" s="55"/>
      <c r="HR214" s="55"/>
      <c r="HS214" s="55"/>
      <c r="HT214" s="55"/>
      <c r="HU214" s="55"/>
      <c r="HV214" s="55"/>
      <c r="HW214" s="55"/>
      <c r="HX214" s="55"/>
      <c r="HY214" s="55"/>
      <c r="HZ214" s="55"/>
      <c r="IA214" s="55"/>
      <c r="IB214" s="55"/>
      <c r="IC214" s="55"/>
      <c r="ID214" s="55"/>
      <c r="IE214" s="55"/>
      <c r="IF214" s="55"/>
      <c r="IG214" s="55"/>
      <c r="IH214" s="55"/>
      <c r="II214" s="55"/>
      <c r="IJ214" s="55"/>
      <c r="IK214" s="55"/>
      <c r="IL214" s="55"/>
      <c r="IM214" s="55"/>
      <c r="IN214" s="55"/>
      <c r="IO214" s="55"/>
      <c r="IP214" s="55"/>
      <c r="IQ214" s="55"/>
      <c r="IR214" s="55"/>
      <c r="IS214" s="55"/>
      <c r="IT214" s="55"/>
      <c r="IU214" s="55"/>
      <c r="IV214" s="55"/>
      <c r="IW214" s="55"/>
      <c r="IX214" s="55"/>
      <c r="IY214" s="55"/>
      <c r="IZ214" s="55"/>
      <c r="JA214" s="55"/>
      <c r="JB214" s="55"/>
      <c r="JC214" s="55"/>
      <c r="JD214" s="55"/>
      <c r="JE214" s="55"/>
      <c r="JF214" s="55"/>
      <c r="JG214" s="55"/>
      <c r="JH214" s="55"/>
      <c r="JI214" s="55"/>
      <c r="JJ214" s="55"/>
      <c r="JK214" s="55"/>
      <c r="JL214" s="55"/>
      <c r="JM214" s="55"/>
      <c r="JN214" s="55"/>
      <c r="JO214" s="55"/>
      <c r="JP214" s="55"/>
      <c r="JQ214" s="55"/>
      <c r="JR214" s="55"/>
      <c r="JS214" s="55"/>
      <c r="JT214" s="55"/>
      <c r="JU214" s="55"/>
      <c r="JV214" s="55"/>
      <c r="JW214" s="55"/>
      <c r="JX214" s="55"/>
      <c r="JY214" s="55"/>
      <c r="JZ214" s="55"/>
      <c r="KA214" s="55"/>
      <c r="KB214" s="55"/>
      <c r="KC214" s="55"/>
      <c r="KD214" s="55"/>
      <c r="KE214" s="55"/>
      <c r="KF214" s="55"/>
      <c r="KG214" s="55"/>
      <c r="KH214" s="55"/>
      <c r="KI214" s="55"/>
      <c r="KJ214" s="55"/>
      <c r="KK214" s="55"/>
      <c r="KL214" s="55"/>
      <c r="KM214" s="55"/>
      <c r="KN214" s="55"/>
      <c r="KO214" s="55"/>
      <c r="KP214" s="55"/>
      <c r="KQ214" s="55"/>
      <c r="KR214" s="55"/>
      <c r="KS214" s="55"/>
      <c r="KT214" s="55"/>
      <c r="KU214" s="55"/>
      <c r="KV214" s="55"/>
      <c r="KW214" s="55"/>
      <c r="KX214" s="55"/>
      <c r="KY214" s="55"/>
      <c r="KZ214" s="55"/>
      <c r="LA214" s="55"/>
      <c r="LB214" s="55"/>
      <c r="LC214" s="55"/>
      <c r="LD214" s="55"/>
      <c r="LE214" s="55"/>
      <c r="LF214" s="55"/>
      <c r="LG214" s="55"/>
      <c r="LH214" s="55"/>
      <c r="LI214" s="55"/>
      <c r="LJ214" s="55"/>
      <c r="LK214" s="55"/>
      <c r="LL214" s="55"/>
    </row>
    <row r="215" spans="1:324" s="100" customFormat="1" ht="10.5" customHeight="1">
      <c r="A215" s="885"/>
      <c r="B215" s="886"/>
      <c r="C215" s="884"/>
      <c r="D215" s="93"/>
      <c r="E215" s="93"/>
      <c r="F215" s="1647"/>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c r="ER215" s="55"/>
      <c r="ES215" s="55"/>
      <c r="ET215" s="55"/>
      <c r="EU215" s="55"/>
      <c r="EV215" s="55"/>
      <c r="EW215" s="55"/>
      <c r="EX215" s="55"/>
      <c r="EY215" s="55"/>
      <c r="EZ215" s="55"/>
      <c r="FA215" s="55"/>
      <c r="FB215" s="55"/>
      <c r="FC215" s="55"/>
      <c r="FD215" s="55"/>
      <c r="FE215" s="55"/>
      <c r="FF215" s="55"/>
      <c r="FG215" s="55"/>
      <c r="FH215" s="55"/>
      <c r="FI215" s="55"/>
      <c r="FJ215" s="55"/>
      <c r="FK215" s="55"/>
      <c r="FL215" s="55"/>
      <c r="FM215" s="55"/>
      <c r="FN215" s="55"/>
      <c r="FO215" s="55"/>
      <c r="FP215" s="55"/>
      <c r="FQ215" s="55"/>
      <c r="FR215" s="55"/>
      <c r="FS215" s="55"/>
      <c r="FT215" s="55"/>
      <c r="FU215" s="55"/>
      <c r="FV215" s="55"/>
      <c r="FW215" s="55"/>
      <c r="FX215" s="55"/>
      <c r="FY215" s="55"/>
      <c r="FZ215" s="55"/>
      <c r="GA215" s="55"/>
      <c r="GB215" s="55"/>
      <c r="GC215" s="55"/>
      <c r="GD215" s="55"/>
      <c r="GE215" s="55"/>
      <c r="GF215" s="55"/>
      <c r="GG215" s="55"/>
      <c r="GH215" s="55"/>
      <c r="GI215" s="55"/>
      <c r="GJ215" s="55"/>
      <c r="GK215" s="55"/>
      <c r="GL215" s="55"/>
      <c r="GM215" s="55"/>
      <c r="GN215" s="55"/>
      <c r="GO215" s="55"/>
      <c r="GP215" s="55"/>
      <c r="GQ215" s="55"/>
      <c r="GR215" s="55"/>
      <c r="GS215" s="55"/>
      <c r="GT215" s="55"/>
      <c r="GU215" s="55"/>
      <c r="GV215" s="55"/>
      <c r="GW215" s="55"/>
      <c r="GX215" s="55"/>
      <c r="GY215" s="55"/>
      <c r="GZ215" s="55"/>
      <c r="HA215" s="55"/>
      <c r="HB215" s="55"/>
      <c r="HC215" s="55"/>
      <c r="HD215" s="55"/>
      <c r="HE215" s="55"/>
      <c r="HF215" s="55"/>
      <c r="HG215" s="55"/>
      <c r="HH215" s="55"/>
      <c r="HI215" s="55"/>
      <c r="HJ215" s="55"/>
      <c r="HK215" s="55"/>
      <c r="HL215" s="55"/>
      <c r="HM215" s="55"/>
      <c r="HN215" s="55"/>
      <c r="HO215" s="55"/>
      <c r="HP215" s="55"/>
      <c r="HQ215" s="55"/>
      <c r="HR215" s="55"/>
      <c r="HS215" s="55"/>
      <c r="HT215" s="55"/>
      <c r="HU215" s="55"/>
      <c r="HV215" s="55"/>
      <c r="HW215" s="55"/>
      <c r="HX215" s="55"/>
      <c r="HY215" s="55"/>
      <c r="HZ215" s="55"/>
      <c r="IA215" s="55"/>
      <c r="IB215" s="55"/>
      <c r="IC215" s="55"/>
      <c r="ID215" s="55"/>
      <c r="IE215" s="55"/>
      <c r="IF215" s="55"/>
      <c r="IG215" s="55"/>
      <c r="IH215" s="55"/>
      <c r="II215" s="55"/>
      <c r="IJ215" s="55"/>
      <c r="IK215" s="55"/>
      <c r="IL215" s="55"/>
      <c r="IM215" s="55"/>
      <c r="IN215" s="55"/>
      <c r="IO215" s="55"/>
      <c r="IP215" s="55"/>
      <c r="IQ215" s="55"/>
      <c r="IR215" s="55"/>
      <c r="IS215" s="55"/>
      <c r="IT215" s="55"/>
      <c r="IU215" s="55"/>
      <c r="IV215" s="55"/>
      <c r="IW215" s="55"/>
      <c r="IX215" s="55"/>
      <c r="IY215" s="55"/>
      <c r="IZ215" s="55"/>
      <c r="JA215" s="55"/>
      <c r="JB215" s="55"/>
      <c r="JC215" s="55"/>
      <c r="JD215" s="55"/>
      <c r="JE215" s="55"/>
      <c r="JF215" s="55"/>
      <c r="JG215" s="55"/>
      <c r="JH215" s="55"/>
      <c r="JI215" s="55"/>
      <c r="JJ215" s="55"/>
      <c r="JK215" s="55"/>
      <c r="JL215" s="55"/>
      <c r="JM215" s="55"/>
      <c r="JN215" s="55"/>
      <c r="JO215" s="55"/>
      <c r="JP215" s="55"/>
      <c r="JQ215" s="55"/>
      <c r="JR215" s="55"/>
      <c r="JS215" s="55"/>
      <c r="JT215" s="55"/>
      <c r="JU215" s="55"/>
      <c r="JV215" s="55"/>
      <c r="JW215" s="55"/>
      <c r="JX215" s="55"/>
      <c r="JY215" s="55"/>
      <c r="JZ215" s="55"/>
      <c r="KA215" s="55"/>
      <c r="KB215" s="55"/>
      <c r="KC215" s="55"/>
      <c r="KD215" s="55"/>
      <c r="KE215" s="55"/>
      <c r="KF215" s="55"/>
      <c r="KG215" s="55"/>
      <c r="KH215" s="55"/>
      <c r="KI215" s="55"/>
      <c r="KJ215" s="55"/>
      <c r="KK215" s="55"/>
      <c r="KL215" s="55"/>
      <c r="KM215" s="55"/>
      <c r="KN215" s="55"/>
      <c r="KO215" s="55"/>
      <c r="KP215" s="55"/>
      <c r="KQ215" s="55"/>
      <c r="KR215" s="55"/>
      <c r="KS215" s="55"/>
      <c r="KT215" s="55"/>
      <c r="KU215" s="55"/>
      <c r="KV215" s="55"/>
      <c r="KW215" s="55"/>
      <c r="KX215" s="55"/>
      <c r="KY215" s="55"/>
      <c r="KZ215" s="55"/>
      <c r="LA215" s="55"/>
      <c r="LB215" s="55"/>
      <c r="LC215" s="55"/>
      <c r="LD215" s="55"/>
      <c r="LE215" s="55"/>
      <c r="LF215" s="55"/>
      <c r="LG215" s="55"/>
      <c r="LH215" s="55"/>
      <c r="LI215" s="55"/>
      <c r="LJ215" s="55"/>
      <c r="LK215" s="55"/>
      <c r="LL215" s="55"/>
    </row>
    <row r="216" spans="1:324" s="100" customFormat="1" ht="10.5" customHeight="1">
      <c r="A216" s="885"/>
      <c r="B216" s="886"/>
      <c r="C216" s="884"/>
      <c r="D216" s="93"/>
      <c r="E216" s="93"/>
      <c r="F216" s="1647"/>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c r="ER216" s="55"/>
      <c r="ES216" s="55"/>
      <c r="ET216" s="55"/>
      <c r="EU216" s="55"/>
      <c r="EV216" s="55"/>
      <c r="EW216" s="55"/>
      <c r="EX216" s="55"/>
      <c r="EY216" s="55"/>
      <c r="EZ216" s="55"/>
      <c r="FA216" s="55"/>
      <c r="FB216" s="55"/>
      <c r="FC216" s="55"/>
      <c r="FD216" s="55"/>
      <c r="FE216" s="55"/>
      <c r="FF216" s="55"/>
      <c r="FG216" s="55"/>
      <c r="FH216" s="55"/>
      <c r="FI216" s="55"/>
      <c r="FJ216" s="55"/>
      <c r="FK216" s="55"/>
      <c r="FL216" s="55"/>
      <c r="FM216" s="55"/>
      <c r="FN216" s="55"/>
      <c r="FO216" s="55"/>
      <c r="FP216" s="55"/>
      <c r="FQ216" s="55"/>
      <c r="FR216" s="55"/>
      <c r="FS216" s="55"/>
      <c r="FT216" s="55"/>
      <c r="FU216" s="55"/>
      <c r="FV216" s="55"/>
      <c r="FW216" s="55"/>
      <c r="FX216" s="55"/>
      <c r="FY216" s="55"/>
      <c r="FZ216" s="55"/>
      <c r="GA216" s="55"/>
      <c r="GB216" s="55"/>
      <c r="GC216" s="55"/>
      <c r="GD216" s="55"/>
      <c r="GE216" s="55"/>
      <c r="GF216" s="55"/>
      <c r="GG216" s="55"/>
      <c r="GH216" s="55"/>
      <c r="GI216" s="55"/>
      <c r="GJ216" s="55"/>
      <c r="GK216" s="55"/>
      <c r="GL216" s="55"/>
      <c r="GM216" s="55"/>
      <c r="GN216" s="55"/>
      <c r="GO216" s="55"/>
      <c r="GP216" s="55"/>
      <c r="GQ216" s="55"/>
      <c r="GR216" s="55"/>
      <c r="GS216" s="55"/>
      <c r="GT216" s="55"/>
      <c r="GU216" s="55"/>
      <c r="GV216" s="55"/>
      <c r="GW216" s="55"/>
      <c r="GX216" s="55"/>
      <c r="GY216" s="55"/>
      <c r="GZ216" s="55"/>
      <c r="HA216" s="55"/>
      <c r="HB216" s="55"/>
      <c r="HC216" s="55"/>
      <c r="HD216" s="55"/>
      <c r="HE216" s="55"/>
      <c r="HF216" s="55"/>
      <c r="HG216" s="55"/>
      <c r="HH216" s="55"/>
      <c r="HI216" s="55"/>
      <c r="HJ216" s="55"/>
      <c r="HK216" s="55"/>
      <c r="HL216" s="55"/>
      <c r="HM216" s="55"/>
      <c r="HN216" s="55"/>
      <c r="HO216" s="55"/>
      <c r="HP216" s="55"/>
      <c r="HQ216" s="55"/>
      <c r="HR216" s="55"/>
      <c r="HS216" s="55"/>
      <c r="HT216" s="55"/>
      <c r="HU216" s="55"/>
      <c r="HV216" s="55"/>
      <c r="HW216" s="55"/>
      <c r="HX216" s="55"/>
      <c r="HY216" s="55"/>
      <c r="HZ216" s="55"/>
      <c r="IA216" s="55"/>
      <c r="IB216" s="55"/>
      <c r="IC216" s="55"/>
      <c r="ID216" s="55"/>
      <c r="IE216" s="55"/>
      <c r="IF216" s="55"/>
      <c r="IG216" s="55"/>
      <c r="IH216" s="55"/>
      <c r="II216" s="55"/>
      <c r="IJ216" s="55"/>
      <c r="IK216" s="55"/>
      <c r="IL216" s="55"/>
      <c r="IM216" s="55"/>
      <c r="IN216" s="55"/>
      <c r="IO216" s="55"/>
      <c r="IP216" s="55"/>
      <c r="IQ216" s="55"/>
      <c r="IR216" s="55"/>
      <c r="IS216" s="55"/>
      <c r="IT216" s="55"/>
      <c r="IU216" s="55"/>
      <c r="IV216" s="55"/>
      <c r="IW216" s="55"/>
      <c r="IX216" s="55"/>
      <c r="IY216" s="55"/>
      <c r="IZ216" s="55"/>
      <c r="JA216" s="55"/>
      <c r="JB216" s="55"/>
      <c r="JC216" s="55"/>
      <c r="JD216" s="55"/>
      <c r="JE216" s="55"/>
      <c r="JF216" s="55"/>
      <c r="JG216" s="55"/>
      <c r="JH216" s="55"/>
      <c r="JI216" s="55"/>
      <c r="JJ216" s="55"/>
      <c r="JK216" s="55"/>
      <c r="JL216" s="55"/>
      <c r="JM216" s="55"/>
      <c r="JN216" s="55"/>
      <c r="JO216" s="55"/>
      <c r="JP216" s="55"/>
      <c r="JQ216" s="55"/>
      <c r="JR216" s="55"/>
      <c r="JS216" s="55"/>
      <c r="JT216" s="55"/>
      <c r="JU216" s="55"/>
      <c r="JV216" s="55"/>
      <c r="JW216" s="55"/>
      <c r="JX216" s="55"/>
      <c r="JY216" s="55"/>
      <c r="JZ216" s="55"/>
      <c r="KA216" s="55"/>
      <c r="KB216" s="55"/>
      <c r="KC216" s="55"/>
      <c r="KD216" s="55"/>
      <c r="KE216" s="55"/>
      <c r="KF216" s="55"/>
      <c r="KG216" s="55"/>
      <c r="KH216" s="55"/>
      <c r="KI216" s="55"/>
      <c r="KJ216" s="55"/>
      <c r="KK216" s="55"/>
      <c r="KL216" s="55"/>
      <c r="KM216" s="55"/>
      <c r="KN216" s="55"/>
      <c r="KO216" s="55"/>
      <c r="KP216" s="55"/>
      <c r="KQ216" s="55"/>
      <c r="KR216" s="55"/>
      <c r="KS216" s="55"/>
      <c r="KT216" s="55"/>
      <c r="KU216" s="55"/>
      <c r="KV216" s="55"/>
      <c r="KW216" s="55"/>
      <c r="KX216" s="55"/>
      <c r="KY216" s="55"/>
      <c r="KZ216" s="55"/>
      <c r="LA216" s="55"/>
      <c r="LB216" s="55"/>
      <c r="LC216" s="55"/>
      <c r="LD216" s="55"/>
      <c r="LE216" s="55"/>
      <c r="LF216" s="55"/>
      <c r="LG216" s="55"/>
      <c r="LH216" s="55"/>
      <c r="LI216" s="55"/>
      <c r="LJ216" s="55"/>
      <c r="LK216" s="55"/>
      <c r="LL216" s="55"/>
    </row>
    <row r="217" spans="1:324" s="100" customFormat="1" ht="10.5" customHeight="1">
      <c r="A217" s="885"/>
      <c r="B217" s="886"/>
      <c r="C217" s="884"/>
      <c r="D217" s="93"/>
      <c r="E217" s="93"/>
      <c r="F217" s="1647"/>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c r="ER217" s="55"/>
      <c r="ES217" s="55"/>
      <c r="ET217" s="55"/>
      <c r="EU217" s="55"/>
      <c r="EV217" s="55"/>
      <c r="EW217" s="55"/>
      <c r="EX217" s="55"/>
      <c r="EY217" s="55"/>
      <c r="EZ217" s="55"/>
      <c r="FA217" s="55"/>
      <c r="FB217" s="55"/>
      <c r="FC217" s="55"/>
      <c r="FD217" s="55"/>
      <c r="FE217" s="55"/>
      <c r="FF217" s="55"/>
      <c r="FG217" s="55"/>
      <c r="FH217" s="55"/>
      <c r="FI217" s="55"/>
      <c r="FJ217" s="55"/>
      <c r="FK217" s="55"/>
      <c r="FL217" s="55"/>
      <c r="FM217" s="55"/>
      <c r="FN217" s="55"/>
      <c r="FO217" s="55"/>
      <c r="FP217" s="55"/>
      <c r="FQ217" s="55"/>
      <c r="FR217" s="55"/>
      <c r="FS217" s="55"/>
      <c r="FT217" s="55"/>
      <c r="FU217" s="55"/>
      <c r="FV217" s="55"/>
      <c r="FW217" s="55"/>
      <c r="FX217" s="55"/>
      <c r="FY217" s="55"/>
      <c r="FZ217" s="55"/>
      <c r="GA217" s="55"/>
      <c r="GB217" s="55"/>
      <c r="GC217" s="55"/>
      <c r="GD217" s="55"/>
      <c r="GE217" s="55"/>
      <c r="GF217" s="55"/>
      <c r="GG217" s="55"/>
      <c r="GH217" s="55"/>
      <c r="GI217" s="55"/>
      <c r="GJ217" s="55"/>
      <c r="GK217" s="55"/>
      <c r="GL217" s="55"/>
      <c r="GM217" s="55"/>
      <c r="GN217" s="55"/>
      <c r="GO217" s="55"/>
      <c r="GP217" s="55"/>
      <c r="GQ217" s="55"/>
      <c r="GR217" s="55"/>
      <c r="GS217" s="55"/>
      <c r="GT217" s="55"/>
      <c r="GU217" s="55"/>
      <c r="GV217" s="55"/>
      <c r="GW217" s="55"/>
      <c r="GX217" s="55"/>
      <c r="GY217" s="55"/>
      <c r="GZ217" s="55"/>
      <c r="HA217" s="55"/>
      <c r="HB217" s="55"/>
      <c r="HC217" s="55"/>
      <c r="HD217" s="55"/>
      <c r="HE217" s="55"/>
      <c r="HF217" s="55"/>
      <c r="HG217" s="55"/>
      <c r="HH217" s="55"/>
      <c r="HI217" s="55"/>
      <c r="HJ217" s="55"/>
      <c r="HK217" s="55"/>
      <c r="HL217" s="55"/>
      <c r="HM217" s="55"/>
      <c r="HN217" s="55"/>
      <c r="HO217" s="55"/>
      <c r="HP217" s="55"/>
      <c r="HQ217" s="55"/>
      <c r="HR217" s="55"/>
      <c r="HS217" s="55"/>
      <c r="HT217" s="55"/>
      <c r="HU217" s="55"/>
      <c r="HV217" s="55"/>
      <c r="HW217" s="55"/>
      <c r="HX217" s="55"/>
      <c r="HY217" s="55"/>
      <c r="HZ217" s="55"/>
      <c r="IA217" s="55"/>
      <c r="IB217" s="55"/>
      <c r="IC217" s="55"/>
      <c r="ID217" s="55"/>
      <c r="IE217" s="55"/>
      <c r="IF217" s="55"/>
      <c r="IG217" s="55"/>
      <c r="IH217" s="55"/>
      <c r="II217" s="55"/>
      <c r="IJ217" s="55"/>
      <c r="IK217" s="55"/>
      <c r="IL217" s="55"/>
      <c r="IM217" s="55"/>
      <c r="IN217" s="55"/>
      <c r="IO217" s="55"/>
      <c r="IP217" s="55"/>
      <c r="IQ217" s="55"/>
      <c r="IR217" s="55"/>
      <c r="IS217" s="55"/>
      <c r="IT217" s="55"/>
      <c r="IU217" s="55"/>
      <c r="IV217" s="55"/>
      <c r="IW217" s="55"/>
      <c r="IX217" s="55"/>
      <c r="IY217" s="55"/>
      <c r="IZ217" s="55"/>
      <c r="JA217" s="55"/>
      <c r="JB217" s="55"/>
      <c r="JC217" s="55"/>
      <c r="JD217" s="55"/>
      <c r="JE217" s="55"/>
      <c r="JF217" s="55"/>
      <c r="JG217" s="55"/>
      <c r="JH217" s="55"/>
      <c r="JI217" s="55"/>
      <c r="JJ217" s="55"/>
      <c r="JK217" s="55"/>
      <c r="JL217" s="55"/>
      <c r="JM217" s="55"/>
      <c r="JN217" s="55"/>
      <c r="JO217" s="55"/>
      <c r="JP217" s="55"/>
      <c r="JQ217" s="55"/>
      <c r="JR217" s="55"/>
      <c r="JS217" s="55"/>
      <c r="JT217" s="55"/>
      <c r="JU217" s="55"/>
      <c r="JV217" s="55"/>
      <c r="JW217" s="55"/>
      <c r="JX217" s="55"/>
      <c r="JY217" s="55"/>
      <c r="JZ217" s="55"/>
      <c r="KA217" s="55"/>
      <c r="KB217" s="55"/>
      <c r="KC217" s="55"/>
      <c r="KD217" s="55"/>
      <c r="KE217" s="55"/>
      <c r="KF217" s="55"/>
      <c r="KG217" s="55"/>
      <c r="KH217" s="55"/>
      <c r="KI217" s="55"/>
      <c r="KJ217" s="55"/>
      <c r="KK217" s="55"/>
      <c r="KL217" s="55"/>
      <c r="KM217" s="55"/>
      <c r="KN217" s="55"/>
      <c r="KO217" s="55"/>
      <c r="KP217" s="55"/>
      <c r="KQ217" s="55"/>
      <c r="KR217" s="55"/>
      <c r="KS217" s="55"/>
      <c r="KT217" s="55"/>
      <c r="KU217" s="55"/>
      <c r="KV217" s="55"/>
      <c r="KW217" s="55"/>
      <c r="KX217" s="55"/>
      <c r="KY217" s="55"/>
      <c r="KZ217" s="55"/>
      <c r="LA217" s="55"/>
      <c r="LB217" s="55"/>
      <c r="LC217" s="55"/>
      <c r="LD217" s="55"/>
      <c r="LE217" s="55"/>
      <c r="LF217" s="55"/>
      <c r="LG217" s="55"/>
      <c r="LH217" s="55"/>
      <c r="LI217" s="55"/>
      <c r="LJ217" s="55"/>
      <c r="LK217" s="55"/>
      <c r="LL217" s="55"/>
    </row>
    <row r="218" spans="1:324" s="100" customFormat="1" ht="10.5" customHeight="1">
      <c r="A218" s="885"/>
      <c r="B218" s="886"/>
      <c r="C218" s="884"/>
      <c r="D218" s="93"/>
      <c r="E218" s="93"/>
      <c r="F218" s="1647"/>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c r="ER218" s="55"/>
      <c r="ES218" s="55"/>
      <c r="ET218" s="55"/>
      <c r="EU218" s="55"/>
      <c r="EV218" s="55"/>
      <c r="EW218" s="55"/>
      <c r="EX218" s="55"/>
      <c r="EY218" s="55"/>
      <c r="EZ218" s="55"/>
      <c r="FA218" s="55"/>
      <c r="FB218" s="55"/>
      <c r="FC218" s="55"/>
      <c r="FD218" s="55"/>
      <c r="FE218" s="55"/>
      <c r="FF218" s="55"/>
      <c r="FG218" s="55"/>
      <c r="FH218" s="55"/>
      <c r="FI218" s="55"/>
      <c r="FJ218" s="55"/>
      <c r="FK218" s="55"/>
      <c r="FL218" s="55"/>
      <c r="FM218" s="55"/>
      <c r="FN218" s="55"/>
      <c r="FO218" s="55"/>
      <c r="FP218" s="55"/>
      <c r="FQ218" s="55"/>
      <c r="FR218" s="55"/>
      <c r="FS218" s="55"/>
      <c r="FT218" s="55"/>
      <c r="FU218" s="55"/>
      <c r="FV218" s="55"/>
      <c r="FW218" s="55"/>
      <c r="FX218" s="55"/>
      <c r="FY218" s="55"/>
      <c r="FZ218" s="55"/>
      <c r="GA218" s="55"/>
      <c r="GB218" s="55"/>
      <c r="GC218" s="55"/>
      <c r="GD218" s="55"/>
      <c r="GE218" s="55"/>
      <c r="GF218" s="55"/>
      <c r="GG218" s="55"/>
      <c r="GH218" s="55"/>
      <c r="GI218" s="55"/>
      <c r="GJ218" s="55"/>
      <c r="GK218" s="55"/>
      <c r="GL218" s="55"/>
      <c r="GM218" s="55"/>
      <c r="GN218" s="55"/>
      <c r="GO218" s="55"/>
      <c r="GP218" s="55"/>
      <c r="GQ218" s="55"/>
      <c r="GR218" s="55"/>
      <c r="GS218" s="55"/>
      <c r="GT218" s="55"/>
      <c r="GU218" s="55"/>
      <c r="GV218" s="55"/>
      <c r="GW218" s="55"/>
      <c r="GX218" s="55"/>
      <c r="GY218" s="55"/>
      <c r="GZ218" s="55"/>
      <c r="HA218" s="55"/>
      <c r="HB218" s="55"/>
      <c r="HC218" s="55"/>
      <c r="HD218" s="55"/>
      <c r="HE218" s="55"/>
      <c r="HF218" s="55"/>
      <c r="HG218" s="55"/>
      <c r="HH218" s="55"/>
      <c r="HI218" s="55"/>
      <c r="HJ218" s="55"/>
      <c r="HK218" s="55"/>
      <c r="HL218" s="55"/>
      <c r="HM218" s="55"/>
      <c r="HN218" s="55"/>
      <c r="HO218" s="55"/>
      <c r="HP218" s="55"/>
      <c r="HQ218" s="55"/>
      <c r="HR218" s="55"/>
      <c r="HS218" s="55"/>
      <c r="HT218" s="55"/>
      <c r="HU218" s="55"/>
      <c r="HV218" s="55"/>
      <c r="HW218" s="55"/>
      <c r="HX218" s="55"/>
      <c r="HY218" s="55"/>
      <c r="HZ218" s="55"/>
      <c r="IA218" s="55"/>
      <c r="IB218" s="55"/>
      <c r="IC218" s="55"/>
      <c r="ID218" s="55"/>
      <c r="IE218" s="55"/>
      <c r="IF218" s="55"/>
      <c r="IG218" s="55"/>
      <c r="IH218" s="55"/>
      <c r="II218" s="55"/>
      <c r="IJ218" s="55"/>
      <c r="IK218" s="55"/>
      <c r="IL218" s="55"/>
      <c r="IM218" s="55"/>
      <c r="IN218" s="55"/>
      <c r="IO218" s="55"/>
      <c r="IP218" s="55"/>
      <c r="IQ218" s="55"/>
      <c r="IR218" s="55"/>
      <c r="IS218" s="55"/>
      <c r="IT218" s="55"/>
      <c r="IU218" s="55"/>
      <c r="IV218" s="55"/>
      <c r="IW218" s="55"/>
      <c r="IX218" s="55"/>
      <c r="IY218" s="55"/>
      <c r="IZ218" s="55"/>
      <c r="JA218" s="55"/>
      <c r="JB218" s="55"/>
      <c r="JC218" s="55"/>
      <c r="JD218" s="55"/>
      <c r="JE218" s="55"/>
      <c r="JF218" s="55"/>
      <c r="JG218" s="55"/>
      <c r="JH218" s="55"/>
      <c r="JI218" s="55"/>
      <c r="JJ218" s="55"/>
      <c r="JK218" s="55"/>
      <c r="JL218" s="55"/>
      <c r="JM218" s="55"/>
      <c r="JN218" s="55"/>
      <c r="JO218" s="55"/>
      <c r="JP218" s="55"/>
      <c r="JQ218" s="55"/>
      <c r="JR218" s="55"/>
      <c r="JS218" s="55"/>
      <c r="JT218" s="55"/>
      <c r="JU218" s="55"/>
      <c r="JV218" s="55"/>
      <c r="JW218" s="55"/>
      <c r="JX218" s="55"/>
      <c r="JY218" s="55"/>
      <c r="JZ218" s="55"/>
      <c r="KA218" s="55"/>
      <c r="KB218" s="55"/>
      <c r="KC218" s="55"/>
      <c r="KD218" s="55"/>
      <c r="KE218" s="55"/>
      <c r="KF218" s="55"/>
      <c r="KG218" s="55"/>
      <c r="KH218" s="55"/>
      <c r="KI218" s="55"/>
      <c r="KJ218" s="55"/>
      <c r="KK218" s="55"/>
      <c r="KL218" s="55"/>
      <c r="KM218" s="55"/>
      <c r="KN218" s="55"/>
      <c r="KO218" s="55"/>
      <c r="KP218" s="55"/>
      <c r="KQ218" s="55"/>
      <c r="KR218" s="55"/>
      <c r="KS218" s="55"/>
      <c r="KT218" s="55"/>
      <c r="KU218" s="55"/>
      <c r="KV218" s="55"/>
      <c r="KW218" s="55"/>
      <c r="KX218" s="55"/>
      <c r="KY218" s="55"/>
      <c r="KZ218" s="55"/>
      <c r="LA218" s="55"/>
      <c r="LB218" s="55"/>
      <c r="LC218" s="55"/>
      <c r="LD218" s="55"/>
      <c r="LE218" s="55"/>
      <c r="LF218" s="55"/>
      <c r="LG218" s="55"/>
      <c r="LH218" s="55"/>
      <c r="LI218" s="55"/>
      <c r="LJ218" s="55"/>
      <c r="LK218" s="55"/>
      <c r="LL218" s="55"/>
    </row>
    <row r="219" spans="1:324" s="100" customFormat="1" ht="10.5" customHeight="1">
      <c r="A219" s="885"/>
      <c r="B219" s="886"/>
      <c r="C219" s="884"/>
      <c r="D219" s="93"/>
      <c r="E219" s="93"/>
      <c r="F219" s="1647"/>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55"/>
      <c r="DM219" s="55"/>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c r="ER219" s="55"/>
      <c r="ES219" s="55"/>
      <c r="ET219" s="55"/>
      <c r="EU219" s="55"/>
      <c r="EV219" s="55"/>
      <c r="EW219" s="55"/>
      <c r="EX219" s="55"/>
      <c r="EY219" s="55"/>
      <c r="EZ219" s="55"/>
      <c r="FA219" s="55"/>
      <c r="FB219" s="55"/>
      <c r="FC219" s="55"/>
      <c r="FD219" s="55"/>
      <c r="FE219" s="55"/>
      <c r="FF219" s="55"/>
      <c r="FG219" s="55"/>
      <c r="FH219" s="55"/>
      <c r="FI219" s="55"/>
      <c r="FJ219" s="55"/>
      <c r="FK219" s="55"/>
      <c r="FL219" s="55"/>
      <c r="FM219" s="55"/>
      <c r="FN219" s="55"/>
      <c r="FO219" s="55"/>
      <c r="FP219" s="55"/>
      <c r="FQ219" s="55"/>
      <c r="FR219" s="55"/>
      <c r="FS219" s="55"/>
      <c r="FT219" s="55"/>
      <c r="FU219" s="55"/>
      <c r="FV219" s="55"/>
      <c r="FW219" s="55"/>
      <c r="FX219" s="55"/>
      <c r="FY219" s="55"/>
      <c r="FZ219" s="55"/>
      <c r="GA219" s="55"/>
      <c r="GB219" s="55"/>
      <c r="GC219" s="55"/>
      <c r="GD219" s="55"/>
      <c r="GE219" s="55"/>
      <c r="GF219" s="55"/>
      <c r="GG219" s="55"/>
      <c r="GH219" s="55"/>
      <c r="GI219" s="55"/>
      <c r="GJ219" s="55"/>
      <c r="GK219" s="55"/>
      <c r="GL219" s="55"/>
      <c r="GM219" s="55"/>
      <c r="GN219" s="55"/>
      <c r="GO219" s="55"/>
      <c r="GP219" s="55"/>
      <c r="GQ219" s="55"/>
      <c r="GR219" s="55"/>
      <c r="GS219" s="55"/>
      <c r="GT219" s="55"/>
      <c r="GU219" s="55"/>
      <c r="GV219" s="55"/>
      <c r="GW219" s="55"/>
      <c r="GX219" s="55"/>
      <c r="GY219" s="55"/>
      <c r="GZ219" s="55"/>
      <c r="HA219" s="55"/>
      <c r="HB219" s="55"/>
      <c r="HC219" s="55"/>
      <c r="HD219" s="55"/>
      <c r="HE219" s="55"/>
      <c r="HF219" s="55"/>
      <c r="HG219" s="55"/>
      <c r="HH219" s="55"/>
      <c r="HI219" s="55"/>
      <c r="HJ219" s="55"/>
      <c r="HK219" s="55"/>
      <c r="HL219" s="55"/>
      <c r="HM219" s="55"/>
      <c r="HN219" s="55"/>
      <c r="HO219" s="55"/>
      <c r="HP219" s="55"/>
      <c r="HQ219" s="55"/>
      <c r="HR219" s="55"/>
      <c r="HS219" s="55"/>
      <c r="HT219" s="55"/>
      <c r="HU219" s="55"/>
      <c r="HV219" s="55"/>
      <c r="HW219" s="55"/>
      <c r="HX219" s="55"/>
      <c r="HY219" s="55"/>
      <c r="HZ219" s="55"/>
      <c r="IA219" s="55"/>
      <c r="IB219" s="55"/>
      <c r="IC219" s="55"/>
      <c r="ID219" s="55"/>
      <c r="IE219" s="55"/>
      <c r="IF219" s="55"/>
      <c r="IG219" s="55"/>
      <c r="IH219" s="55"/>
      <c r="II219" s="55"/>
      <c r="IJ219" s="55"/>
      <c r="IK219" s="55"/>
      <c r="IL219" s="55"/>
      <c r="IM219" s="55"/>
      <c r="IN219" s="55"/>
      <c r="IO219" s="55"/>
      <c r="IP219" s="55"/>
      <c r="IQ219" s="55"/>
      <c r="IR219" s="55"/>
      <c r="IS219" s="55"/>
      <c r="IT219" s="55"/>
      <c r="IU219" s="55"/>
      <c r="IV219" s="55"/>
      <c r="IW219" s="55"/>
      <c r="IX219" s="55"/>
      <c r="IY219" s="55"/>
      <c r="IZ219" s="55"/>
      <c r="JA219" s="55"/>
      <c r="JB219" s="55"/>
      <c r="JC219" s="55"/>
      <c r="JD219" s="55"/>
      <c r="JE219" s="55"/>
      <c r="JF219" s="55"/>
      <c r="JG219" s="55"/>
      <c r="JH219" s="55"/>
      <c r="JI219" s="55"/>
      <c r="JJ219" s="55"/>
      <c r="JK219" s="55"/>
      <c r="JL219" s="55"/>
      <c r="JM219" s="55"/>
      <c r="JN219" s="55"/>
      <c r="JO219" s="55"/>
      <c r="JP219" s="55"/>
      <c r="JQ219" s="55"/>
      <c r="JR219" s="55"/>
      <c r="JS219" s="55"/>
      <c r="JT219" s="55"/>
      <c r="JU219" s="55"/>
      <c r="JV219" s="55"/>
      <c r="JW219" s="55"/>
      <c r="JX219" s="55"/>
      <c r="JY219" s="55"/>
      <c r="JZ219" s="55"/>
      <c r="KA219" s="55"/>
      <c r="KB219" s="55"/>
      <c r="KC219" s="55"/>
      <c r="KD219" s="55"/>
      <c r="KE219" s="55"/>
      <c r="KF219" s="55"/>
      <c r="KG219" s="55"/>
      <c r="KH219" s="55"/>
      <c r="KI219" s="55"/>
      <c r="KJ219" s="55"/>
      <c r="KK219" s="55"/>
      <c r="KL219" s="55"/>
      <c r="KM219" s="55"/>
      <c r="KN219" s="55"/>
      <c r="KO219" s="55"/>
      <c r="KP219" s="55"/>
      <c r="KQ219" s="55"/>
      <c r="KR219" s="55"/>
      <c r="KS219" s="55"/>
      <c r="KT219" s="55"/>
      <c r="KU219" s="55"/>
      <c r="KV219" s="55"/>
      <c r="KW219" s="55"/>
      <c r="KX219" s="55"/>
      <c r="KY219" s="55"/>
      <c r="KZ219" s="55"/>
      <c r="LA219" s="55"/>
      <c r="LB219" s="55"/>
      <c r="LC219" s="55"/>
      <c r="LD219" s="55"/>
      <c r="LE219" s="55"/>
      <c r="LF219" s="55"/>
      <c r="LG219" s="55"/>
      <c r="LH219" s="55"/>
      <c r="LI219" s="55"/>
      <c r="LJ219" s="55"/>
      <c r="LK219" s="55"/>
      <c r="LL219" s="55"/>
    </row>
    <row r="220" spans="1:324" s="100" customFormat="1" ht="10.5" customHeight="1">
      <c r="A220" s="885"/>
      <c r="B220" s="886"/>
      <c r="C220" s="884"/>
      <c r="D220" s="93"/>
      <c r="E220" s="93"/>
      <c r="F220" s="1647"/>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c r="ER220" s="55"/>
      <c r="ES220" s="55"/>
      <c r="ET220" s="55"/>
      <c r="EU220" s="55"/>
      <c r="EV220" s="55"/>
      <c r="EW220" s="55"/>
      <c r="EX220" s="55"/>
      <c r="EY220" s="55"/>
      <c r="EZ220" s="55"/>
      <c r="FA220" s="55"/>
      <c r="FB220" s="55"/>
      <c r="FC220" s="55"/>
      <c r="FD220" s="55"/>
      <c r="FE220" s="55"/>
      <c r="FF220" s="55"/>
      <c r="FG220" s="55"/>
      <c r="FH220" s="55"/>
      <c r="FI220" s="55"/>
      <c r="FJ220" s="55"/>
      <c r="FK220" s="55"/>
      <c r="FL220" s="55"/>
      <c r="FM220" s="55"/>
      <c r="FN220" s="55"/>
      <c r="FO220" s="55"/>
      <c r="FP220" s="55"/>
      <c r="FQ220" s="55"/>
      <c r="FR220" s="55"/>
      <c r="FS220" s="55"/>
      <c r="FT220" s="55"/>
      <c r="FU220" s="55"/>
      <c r="FV220" s="55"/>
      <c r="FW220" s="55"/>
      <c r="FX220" s="55"/>
      <c r="FY220" s="55"/>
      <c r="FZ220" s="55"/>
      <c r="GA220" s="55"/>
      <c r="GB220" s="55"/>
      <c r="GC220" s="55"/>
      <c r="GD220" s="55"/>
      <c r="GE220" s="55"/>
      <c r="GF220" s="55"/>
      <c r="GG220" s="55"/>
      <c r="GH220" s="55"/>
      <c r="GI220" s="55"/>
      <c r="GJ220" s="55"/>
      <c r="GK220" s="55"/>
      <c r="GL220" s="55"/>
      <c r="GM220" s="55"/>
      <c r="GN220" s="55"/>
      <c r="GO220" s="55"/>
      <c r="GP220" s="55"/>
      <c r="GQ220" s="55"/>
      <c r="GR220" s="55"/>
      <c r="GS220" s="55"/>
      <c r="GT220" s="55"/>
      <c r="GU220" s="55"/>
      <c r="GV220" s="55"/>
      <c r="GW220" s="55"/>
      <c r="GX220" s="55"/>
      <c r="GY220" s="55"/>
      <c r="GZ220" s="55"/>
      <c r="HA220" s="55"/>
      <c r="HB220" s="55"/>
      <c r="HC220" s="55"/>
      <c r="HD220" s="55"/>
      <c r="HE220" s="55"/>
      <c r="HF220" s="55"/>
      <c r="HG220" s="55"/>
      <c r="HH220" s="55"/>
      <c r="HI220" s="55"/>
      <c r="HJ220" s="55"/>
      <c r="HK220" s="55"/>
      <c r="HL220" s="55"/>
      <c r="HM220" s="55"/>
      <c r="HN220" s="55"/>
      <c r="HO220" s="55"/>
      <c r="HP220" s="55"/>
      <c r="HQ220" s="55"/>
      <c r="HR220" s="55"/>
      <c r="HS220" s="55"/>
      <c r="HT220" s="55"/>
      <c r="HU220" s="55"/>
      <c r="HV220" s="55"/>
      <c r="HW220" s="55"/>
      <c r="HX220" s="55"/>
      <c r="HY220" s="55"/>
      <c r="HZ220" s="55"/>
      <c r="IA220" s="55"/>
      <c r="IB220" s="55"/>
      <c r="IC220" s="55"/>
      <c r="ID220" s="55"/>
      <c r="IE220" s="55"/>
      <c r="IF220" s="55"/>
      <c r="IG220" s="55"/>
      <c r="IH220" s="55"/>
      <c r="II220" s="55"/>
      <c r="IJ220" s="55"/>
      <c r="IK220" s="55"/>
      <c r="IL220" s="55"/>
      <c r="IM220" s="55"/>
      <c r="IN220" s="55"/>
      <c r="IO220" s="55"/>
      <c r="IP220" s="55"/>
      <c r="IQ220" s="55"/>
      <c r="IR220" s="55"/>
      <c r="IS220" s="55"/>
      <c r="IT220" s="55"/>
      <c r="IU220" s="55"/>
      <c r="IV220" s="55"/>
      <c r="IW220" s="55"/>
      <c r="IX220" s="55"/>
      <c r="IY220" s="55"/>
      <c r="IZ220" s="55"/>
      <c r="JA220" s="55"/>
      <c r="JB220" s="55"/>
      <c r="JC220" s="55"/>
      <c r="JD220" s="55"/>
      <c r="JE220" s="55"/>
      <c r="JF220" s="55"/>
      <c r="JG220" s="55"/>
      <c r="JH220" s="55"/>
      <c r="JI220" s="55"/>
      <c r="JJ220" s="55"/>
      <c r="JK220" s="55"/>
      <c r="JL220" s="55"/>
      <c r="JM220" s="55"/>
      <c r="JN220" s="55"/>
      <c r="JO220" s="55"/>
      <c r="JP220" s="55"/>
      <c r="JQ220" s="55"/>
      <c r="JR220" s="55"/>
      <c r="JS220" s="55"/>
      <c r="JT220" s="55"/>
      <c r="JU220" s="55"/>
      <c r="JV220" s="55"/>
      <c r="JW220" s="55"/>
      <c r="JX220" s="55"/>
      <c r="JY220" s="55"/>
      <c r="JZ220" s="55"/>
      <c r="KA220" s="55"/>
      <c r="KB220" s="55"/>
      <c r="KC220" s="55"/>
      <c r="KD220" s="55"/>
      <c r="KE220" s="55"/>
      <c r="KF220" s="55"/>
      <c r="KG220" s="55"/>
      <c r="KH220" s="55"/>
      <c r="KI220" s="55"/>
      <c r="KJ220" s="55"/>
      <c r="KK220" s="55"/>
      <c r="KL220" s="55"/>
      <c r="KM220" s="55"/>
      <c r="KN220" s="55"/>
      <c r="KO220" s="55"/>
      <c r="KP220" s="55"/>
      <c r="KQ220" s="55"/>
      <c r="KR220" s="55"/>
      <c r="KS220" s="55"/>
      <c r="KT220" s="55"/>
      <c r="KU220" s="55"/>
      <c r="KV220" s="55"/>
      <c r="KW220" s="55"/>
      <c r="KX220" s="55"/>
      <c r="KY220" s="55"/>
      <c r="KZ220" s="55"/>
      <c r="LA220" s="55"/>
      <c r="LB220" s="55"/>
      <c r="LC220" s="55"/>
      <c r="LD220" s="55"/>
      <c r="LE220" s="55"/>
      <c r="LF220" s="55"/>
      <c r="LG220" s="55"/>
      <c r="LH220" s="55"/>
      <c r="LI220" s="55"/>
      <c r="LJ220" s="55"/>
      <c r="LK220" s="55"/>
      <c r="LL220" s="55"/>
    </row>
    <row r="221" spans="1:324" s="100" customFormat="1" ht="10.5" customHeight="1">
      <c r="A221" s="885"/>
      <c r="B221" s="886"/>
      <c r="C221" s="884"/>
      <c r="D221" s="93"/>
      <c r="E221" s="93"/>
      <c r="F221" s="1647"/>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c r="ER221" s="55"/>
      <c r="ES221" s="55"/>
      <c r="ET221" s="55"/>
      <c r="EU221" s="55"/>
      <c r="EV221" s="55"/>
      <c r="EW221" s="55"/>
      <c r="EX221" s="55"/>
      <c r="EY221" s="55"/>
      <c r="EZ221" s="55"/>
      <c r="FA221" s="55"/>
      <c r="FB221" s="55"/>
      <c r="FC221" s="55"/>
      <c r="FD221" s="55"/>
      <c r="FE221" s="55"/>
      <c r="FF221" s="55"/>
      <c r="FG221" s="55"/>
      <c r="FH221" s="55"/>
      <c r="FI221" s="55"/>
      <c r="FJ221" s="55"/>
      <c r="FK221" s="55"/>
      <c r="FL221" s="55"/>
      <c r="FM221" s="55"/>
      <c r="FN221" s="55"/>
      <c r="FO221" s="55"/>
      <c r="FP221" s="55"/>
      <c r="FQ221" s="55"/>
      <c r="FR221" s="55"/>
      <c r="FS221" s="55"/>
      <c r="FT221" s="55"/>
      <c r="FU221" s="55"/>
      <c r="FV221" s="55"/>
      <c r="FW221" s="55"/>
      <c r="FX221" s="55"/>
      <c r="FY221" s="55"/>
      <c r="FZ221" s="55"/>
      <c r="GA221" s="55"/>
      <c r="GB221" s="55"/>
      <c r="GC221" s="55"/>
      <c r="GD221" s="55"/>
      <c r="GE221" s="55"/>
      <c r="GF221" s="55"/>
      <c r="GG221" s="55"/>
      <c r="GH221" s="55"/>
      <c r="GI221" s="55"/>
      <c r="GJ221" s="55"/>
      <c r="GK221" s="55"/>
      <c r="GL221" s="55"/>
      <c r="GM221" s="55"/>
      <c r="GN221" s="55"/>
      <c r="GO221" s="55"/>
      <c r="GP221" s="55"/>
      <c r="GQ221" s="55"/>
      <c r="GR221" s="55"/>
      <c r="GS221" s="55"/>
      <c r="GT221" s="55"/>
      <c r="GU221" s="55"/>
      <c r="GV221" s="55"/>
      <c r="GW221" s="55"/>
      <c r="GX221" s="55"/>
      <c r="GY221" s="55"/>
      <c r="GZ221" s="55"/>
      <c r="HA221" s="55"/>
      <c r="HB221" s="55"/>
      <c r="HC221" s="55"/>
      <c r="HD221" s="55"/>
      <c r="HE221" s="55"/>
      <c r="HF221" s="55"/>
      <c r="HG221" s="55"/>
      <c r="HH221" s="55"/>
      <c r="HI221" s="55"/>
      <c r="HJ221" s="55"/>
      <c r="HK221" s="55"/>
      <c r="HL221" s="55"/>
      <c r="HM221" s="55"/>
      <c r="HN221" s="55"/>
      <c r="HO221" s="55"/>
      <c r="HP221" s="55"/>
      <c r="HQ221" s="55"/>
      <c r="HR221" s="55"/>
      <c r="HS221" s="55"/>
      <c r="HT221" s="55"/>
      <c r="HU221" s="55"/>
      <c r="HV221" s="55"/>
      <c r="HW221" s="55"/>
      <c r="HX221" s="55"/>
      <c r="HY221" s="55"/>
      <c r="HZ221" s="55"/>
      <c r="IA221" s="55"/>
      <c r="IB221" s="55"/>
      <c r="IC221" s="55"/>
      <c r="ID221" s="55"/>
      <c r="IE221" s="55"/>
      <c r="IF221" s="55"/>
      <c r="IG221" s="55"/>
      <c r="IH221" s="55"/>
      <c r="II221" s="55"/>
      <c r="IJ221" s="55"/>
      <c r="IK221" s="55"/>
      <c r="IL221" s="55"/>
      <c r="IM221" s="55"/>
      <c r="IN221" s="55"/>
      <c r="IO221" s="55"/>
      <c r="IP221" s="55"/>
      <c r="IQ221" s="55"/>
      <c r="IR221" s="55"/>
      <c r="IS221" s="55"/>
      <c r="IT221" s="55"/>
      <c r="IU221" s="55"/>
      <c r="IV221" s="55"/>
      <c r="IW221" s="55"/>
      <c r="IX221" s="55"/>
      <c r="IY221" s="55"/>
      <c r="IZ221" s="55"/>
      <c r="JA221" s="55"/>
      <c r="JB221" s="55"/>
      <c r="JC221" s="55"/>
      <c r="JD221" s="55"/>
      <c r="JE221" s="55"/>
      <c r="JF221" s="55"/>
      <c r="JG221" s="55"/>
      <c r="JH221" s="55"/>
      <c r="JI221" s="55"/>
      <c r="JJ221" s="55"/>
      <c r="JK221" s="55"/>
      <c r="JL221" s="55"/>
      <c r="JM221" s="55"/>
      <c r="JN221" s="55"/>
      <c r="JO221" s="55"/>
      <c r="JP221" s="55"/>
      <c r="JQ221" s="55"/>
      <c r="JR221" s="55"/>
      <c r="JS221" s="55"/>
      <c r="JT221" s="55"/>
      <c r="JU221" s="55"/>
      <c r="JV221" s="55"/>
      <c r="JW221" s="55"/>
      <c r="JX221" s="55"/>
      <c r="JY221" s="55"/>
      <c r="JZ221" s="55"/>
      <c r="KA221" s="55"/>
      <c r="KB221" s="55"/>
      <c r="KC221" s="55"/>
      <c r="KD221" s="55"/>
      <c r="KE221" s="55"/>
      <c r="KF221" s="55"/>
      <c r="KG221" s="55"/>
      <c r="KH221" s="55"/>
      <c r="KI221" s="55"/>
      <c r="KJ221" s="55"/>
      <c r="KK221" s="55"/>
      <c r="KL221" s="55"/>
      <c r="KM221" s="55"/>
      <c r="KN221" s="55"/>
      <c r="KO221" s="55"/>
      <c r="KP221" s="55"/>
      <c r="KQ221" s="55"/>
      <c r="KR221" s="55"/>
      <c r="KS221" s="55"/>
      <c r="KT221" s="55"/>
      <c r="KU221" s="55"/>
      <c r="KV221" s="55"/>
      <c r="KW221" s="55"/>
      <c r="KX221" s="55"/>
      <c r="KY221" s="55"/>
      <c r="KZ221" s="55"/>
      <c r="LA221" s="55"/>
      <c r="LB221" s="55"/>
      <c r="LC221" s="55"/>
      <c r="LD221" s="55"/>
      <c r="LE221" s="55"/>
      <c r="LF221" s="55"/>
      <c r="LG221" s="55"/>
      <c r="LH221" s="55"/>
      <c r="LI221" s="55"/>
      <c r="LJ221" s="55"/>
      <c r="LK221" s="55"/>
      <c r="LL221" s="55"/>
    </row>
    <row r="222" spans="1:324" s="100" customFormat="1" ht="10.5" customHeight="1">
      <c r="A222" s="885"/>
      <c r="B222" s="886"/>
      <c r="C222" s="884"/>
      <c r="D222" s="93"/>
      <c r="E222" s="93"/>
      <c r="F222" s="1647"/>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c r="ER222" s="55"/>
      <c r="ES222" s="55"/>
      <c r="ET222" s="55"/>
      <c r="EU222" s="55"/>
      <c r="EV222" s="55"/>
      <c r="EW222" s="55"/>
      <c r="EX222" s="55"/>
      <c r="EY222" s="55"/>
      <c r="EZ222" s="55"/>
      <c r="FA222" s="55"/>
      <c r="FB222" s="55"/>
      <c r="FC222" s="55"/>
      <c r="FD222" s="55"/>
      <c r="FE222" s="55"/>
      <c r="FF222" s="55"/>
      <c r="FG222" s="55"/>
      <c r="FH222" s="55"/>
      <c r="FI222" s="55"/>
      <c r="FJ222" s="55"/>
      <c r="FK222" s="55"/>
      <c r="FL222" s="55"/>
      <c r="FM222" s="55"/>
      <c r="FN222" s="55"/>
      <c r="FO222" s="55"/>
      <c r="FP222" s="55"/>
      <c r="FQ222" s="55"/>
      <c r="FR222" s="55"/>
      <c r="FS222" s="55"/>
      <c r="FT222" s="55"/>
      <c r="FU222" s="55"/>
      <c r="FV222" s="55"/>
      <c r="FW222" s="55"/>
      <c r="FX222" s="55"/>
      <c r="FY222" s="55"/>
      <c r="FZ222" s="55"/>
      <c r="GA222" s="55"/>
      <c r="GB222" s="55"/>
      <c r="GC222" s="55"/>
      <c r="GD222" s="55"/>
      <c r="GE222" s="55"/>
      <c r="GF222" s="55"/>
      <c r="GG222" s="55"/>
      <c r="GH222" s="55"/>
      <c r="GI222" s="55"/>
      <c r="GJ222" s="55"/>
      <c r="GK222" s="55"/>
      <c r="GL222" s="55"/>
      <c r="GM222" s="55"/>
      <c r="GN222" s="55"/>
      <c r="GO222" s="55"/>
      <c r="GP222" s="55"/>
      <c r="GQ222" s="55"/>
      <c r="GR222" s="55"/>
      <c r="GS222" s="55"/>
      <c r="GT222" s="55"/>
      <c r="GU222" s="55"/>
      <c r="GV222" s="55"/>
      <c r="GW222" s="55"/>
      <c r="GX222" s="55"/>
      <c r="GY222" s="55"/>
      <c r="GZ222" s="55"/>
      <c r="HA222" s="55"/>
      <c r="HB222" s="55"/>
      <c r="HC222" s="55"/>
      <c r="HD222" s="55"/>
      <c r="HE222" s="55"/>
      <c r="HF222" s="55"/>
      <c r="HG222" s="55"/>
      <c r="HH222" s="55"/>
      <c r="HI222" s="55"/>
      <c r="HJ222" s="55"/>
      <c r="HK222" s="55"/>
      <c r="HL222" s="55"/>
      <c r="HM222" s="55"/>
      <c r="HN222" s="55"/>
      <c r="HO222" s="55"/>
      <c r="HP222" s="55"/>
      <c r="HQ222" s="55"/>
      <c r="HR222" s="55"/>
      <c r="HS222" s="55"/>
      <c r="HT222" s="55"/>
      <c r="HU222" s="55"/>
      <c r="HV222" s="55"/>
      <c r="HW222" s="55"/>
      <c r="HX222" s="55"/>
      <c r="HY222" s="55"/>
      <c r="HZ222" s="55"/>
      <c r="IA222" s="55"/>
      <c r="IB222" s="55"/>
      <c r="IC222" s="55"/>
      <c r="ID222" s="55"/>
      <c r="IE222" s="55"/>
      <c r="IF222" s="55"/>
      <c r="IG222" s="55"/>
      <c r="IH222" s="55"/>
      <c r="II222" s="55"/>
      <c r="IJ222" s="55"/>
      <c r="IK222" s="55"/>
      <c r="IL222" s="55"/>
      <c r="IM222" s="55"/>
      <c r="IN222" s="55"/>
      <c r="IO222" s="55"/>
      <c r="IP222" s="55"/>
      <c r="IQ222" s="55"/>
      <c r="IR222" s="55"/>
      <c r="IS222" s="55"/>
      <c r="IT222" s="55"/>
      <c r="IU222" s="55"/>
      <c r="IV222" s="55"/>
      <c r="IW222" s="55"/>
      <c r="IX222" s="55"/>
      <c r="IY222" s="55"/>
      <c r="IZ222" s="55"/>
      <c r="JA222" s="55"/>
      <c r="JB222" s="55"/>
      <c r="JC222" s="55"/>
      <c r="JD222" s="55"/>
      <c r="JE222" s="55"/>
      <c r="JF222" s="55"/>
      <c r="JG222" s="55"/>
      <c r="JH222" s="55"/>
      <c r="JI222" s="55"/>
      <c r="JJ222" s="55"/>
      <c r="JK222" s="55"/>
      <c r="JL222" s="55"/>
      <c r="JM222" s="55"/>
      <c r="JN222" s="55"/>
      <c r="JO222" s="55"/>
      <c r="JP222" s="55"/>
      <c r="JQ222" s="55"/>
      <c r="JR222" s="55"/>
      <c r="JS222" s="55"/>
      <c r="JT222" s="55"/>
      <c r="JU222" s="55"/>
      <c r="JV222" s="55"/>
      <c r="JW222" s="55"/>
      <c r="JX222" s="55"/>
      <c r="JY222" s="55"/>
      <c r="JZ222" s="55"/>
      <c r="KA222" s="55"/>
      <c r="KB222" s="55"/>
      <c r="KC222" s="55"/>
      <c r="KD222" s="55"/>
      <c r="KE222" s="55"/>
      <c r="KF222" s="55"/>
      <c r="KG222" s="55"/>
      <c r="KH222" s="55"/>
      <c r="KI222" s="55"/>
      <c r="KJ222" s="55"/>
      <c r="KK222" s="55"/>
      <c r="KL222" s="55"/>
      <c r="KM222" s="55"/>
      <c r="KN222" s="55"/>
      <c r="KO222" s="55"/>
      <c r="KP222" s="55"/>
      <c r="KQ222" s="55"/>
      <c r="KR222" s="55"/>
      <c r="KS222" s="55"/>
      <c r="KT222" s="55"/>
      <c r="KU222" s="55"/>
      <c r="KV222" s="55"/>
      <c r="KW222" s="55"/>
      <c r="KX222" s="55"/>
      <c r="KY222" s="55"/>
      <c r="KZ222" s="55"/>
      <c r="LA222" s="55"/>
      <c r="LB222" s="55"/>
      <c r="LC222" s="55"/>
      <c r="LD222" s="55"/>
      <c r="LE222" s="55"/>
      <c r="LF222" s="55"/>
      <c r="LG222" s="55"/>
      <c r="LH222" s="55"/>
      <c r="LI222" s="55"/>
      <c r="LJ222" s="55"/>
      <c r="LK222" s="55"/>
      <c r="LL222" s="55"/>
    </row>
    <row r="223" spans="1:324" s="100" customFormat="1" ht="10.5" customHeight="1">
      <c r="A223" s="885"/>
      <c r="B223" s="886"/>
      <c r="C223" s="884"/>
      <c r="D223" s="93"/>
      <c r="E223" s="93"/>
      <c r="F223" s="1647"/>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c r="ER223" s="55"/>
      <c r="ES223" s="55"/>
      <c r="ET223" s="55"/>
      <c r="EU223" s="55"/>
      <c r="EV223" s="55"/>
      <c r="EW223" s="55"/>
      <c r="EX223" s="55"/>
      <c r="EY223" s="55"/>
      <c r="EZ223" s="55"/>
      <c r="FA223" s="55"/>
      <c r="FB223" s="55"/>
      <c r="FC223" s="55"/>
      <c r="FD223" s="55"/>
      <c r="FE223" s="55"/>
      <c r="FF223" s="55"/>
      <c r="FG223" s="55"/>
      <c r="FH223" s="55"/>
      <c r="FI223" s="55"/>
      <c r="FJ223" s="55"/>
      <c r="FK223" s="55"/>
      <c r="FL223" s="55"/>
      <c r="FM223" s="55"/>
      <c r="FN223" s="55"/>
      <c r="FO223" s="55"/>
      <c r="FP223" s="55"/>
      <c r="FQ223" s="55"/>
      <c r="FR223" s="55"/>
      <c r="FS223" s="55"/>
      <c r="FT223" s="55"/>
      <c r="FU223" s="55"/>
      <c r="FV223" s="55"/>
      <c r="FW223" s="55"/>
      <c r="FX223" s="55"/>
      <c r="FY223" s="55"/>
      <c r="FZ223" s="55"/>
      <c r="GA223" s="55"/>
      <c r="GB223" s="55"/>
      <c r="GC223" s="55"/>
      <c r="GD223" s="55"/>
      <c r="GE223" s="55"/>
      <c r="GF223" s="55"/>
      <c r="GG223" s="55"/>
      <c r="GH223" s="55"/>
      <c r="GI223" s="55"/>
      <c r="GJ223" s="55"/>
      <c r="GK223" s="55"/>
      <c r="GL223" s="55"/>
      <c r="GM223" s="55"/>
      <c r="GN223" s="55"/>
      <c r="GO223" s="55"/>
      <c r="GP223" s="55"/>
      <c r="GQ223" s="55"/>
      <c r="GR223" s="55"/>
      <c r="GS223" s="55"/>
      <c r="GT223" s="55"/>
      <c r="GU223" s="55"/>
      <c r="GV223" s="55"/>
      <c r="GW223" s="55"/>
      <c r="GX223" s="55"/>
      <c r="GY223" s="55"/>
      <c r="GZ223" s="55"/>
      <c r="HA223" s="55"/>
      <c r="HB223" s="55"/>
      <c r="HC223" s="55"/>
      <c r="HD223" s="55"/>
      <c r="HE223" s="55"/>
      <c r="HF223" s="55"/>
      <c r="HG223" s="55"/>
      <c r="HH223" s="55"/>
      <c r="HI223" s="55"/>
      <c r="HJ223" s="55"/>
      <c r="HK223" s="55"/>
      <c r="HL223" s="55"/>
      <c r="HM223" s="55"/>
      <c r="HN223" s="55"/>
      <c r="HO223" s="55"/>
      <c r="HP223" s="55"/>
      <c r="HQ223" s="55"/>
      <c r="HR223" s="55"/>
      <c r="HS223" s="55"/>
      <c r="HT223" s="55"/>
      <c r="HU223" s="55"/>
      <c r="HV223" s="55"/>
      <c r="HW223" s="55"/>
      <c r="HX223" s="55"/>
      <c r="HY223" s="55"/>
      <c r="HZ223" s="55"/>
      <c r="IA223" s="55"/>
      <c r="IB223" s="55"/>
      <c r="IC223" s="55"/>
      <c r="ID223" s="55"/>
      <c r="IE223" s="55"/>
      <c r="IF223" s="55"/>
      <c r="IG223" s="55"/>
      <c r="IH223" s="55"/>
      <c r="II223" s="55"/>
      <c r="IJ223" s="55"/>
      <c r="IK223" s="55"/>
      <c r="IL223" s="55"/>
      <c r="IM223" s="55"/>
      <c r="IN223" s="55"/>
      <c r="IO223" s="55"/>
      <c r="IP223" s="55"/>
      <c r="IQ223" s="55"/>
      <c r="IR223" s="55"/>
      <c r="IS223" s="55"/>
      <c r="IT223" s="55"/>
      <c r="IU223" s="55"/>
      <c r="IV223" s="55"/>
      <c r="IW223" s="55"/>
      <c r="IX223" s="55"/>
      <c r="IY223" s="55"/>
      <c r="IZ223" s="55"/>
      <c r="JA223" s="55"/>
      <c r="JB223" s="55"/>
      <c r="JC223" s="55"/>
      <c r="JD223" s="55"/>
      <c r="JE223" s="55"/>
      <c r="JF223" s="55"/>
      <c r="JG223" s="55"/>
      <c r="JH223" s="55"/>
      <c r="JI223" s="55"/>
      <c r="JJ223" s="55"/>
      <c r="JK223" s="55"/>
      <c r="JL223" s="55"/>
      <c r="JM223" s="55"/>
      <c r="JN223" s="55"/>
      <c r="JO223" s="55"/>
      <c r="JP223" s="55"/>
      <c r="JQ223" s="55"/>
      <c r="JR223" s="55"/>
      <c r="JS223" s="55"/>
      <c r="JT223" s="55"/>
      <c r="JU223" s="55"/>
      <c r="JV223" s="55"/>
      <c r="JW223" s="55"/>
      <c r="JX223" s="55"/>
      <c r="JY223" s="55"/>
      <c r="JZ223" s="55"/>
      <c r="KA223" s="55"/>
      <c r="KB223" s="55"/>
      <c r="KC223" s="55"/>
      <c r="KD223" s="55"/>
      <c r="KE223" s="55"/>
      <c r="KF223" s="55"/>
      <c r="KG223" s="55"/>
      <c r="KH223" s="55"/>
      <c r="KI223" s="55"/>
      <c r="KJ223" s="55"/>
      <c r="KK223" s="55"/>
      <c r="KL223" s="55"/>
      <c r="KM223" s="55"/>
      <c r="KN223" s="55"/>
      <c r="KO223" s="55"/>
      <c r="KP223" s="55"/>
      <c r="KQ223" s="55"/>
      <c r="KR223" s="55"/>
      <c r="KS223" s="55"/>
      <c r="KT223" s="55"/>
      <c r="KU223" s="55"/>
      <c r="KV223" s="55"/>
      <c r="KW223" s="55"/>
      <c r="KX223" s="55"/>
      <c r="KY223" s="55"/>
      <c r="KZ223" s="55"/>
      <c r="LA223" s="55"/>
      <c r="LB223" s="55"/>
      <c r="LC223" s="55"/>
      <c r="LD223" s="55"/>
      <c r="LE223" s="55"/>
      <c r="LF223" s="55"/>
      <c r="LG223" s="55"/>
      <c r="LH223" s="55"/>
      <c r="LI223" s="55"/>
      <c r="LJ223" s="55"/>
      <c r="LK223" s="55"/>
      <c r="LL223" s="55"/>
    </row>
    <row r="224" spans="1:324" s="100" customFormat="1" ht="10.5" customHeight="1">
      <c r="A224" s="885"/>
      <c r="B224" s="886"/>
      <c r="C224" s="884"/>
      <c r="D224" s="93"/>
      <c r="E224" s="93"/>
      <c r="F224" s="1647"/>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c r="ER224" s="55"/>
      <c r="ES224" s="55"/>
      <c r="ET224" s="55"/>
      <c r="EU224" s="55"/>
      <c r="EV224" s="55"/>
      <c r="EW224" s="55"/>
      <c r="EX224" s="55"/>
      <c r="EY224" s="55"/>
      <c r="EZ224" s="55"/>
      <c r="FA224" s="55"/>
      <c r="FB224" s="55"/>
      <c r="FC224" s="55"/>
      <c r="FD224" s="55"/>
      <c r="FE224" s="55"/>
      <c r="FF224" s="55"/>
      <c r="FG224" s="55"/>
      <c r="FH224" s="55"/>
      <c r="FI224" s="55"/>
      <c r="FJ224" s="55"/>
      <c r="FK224" s="55"/>
      <c r="FL224" s="55"/>
      <c r="FM224" s="55"/>
      <c r="FN224" s="55"/>
      <c r="FO224" s="55"/>
      <c r="FP224" s="55"/>
      <c r="FQ224" s="55"/>
      <c r="FR224" s="55"/>
      <c r="FS224" s="55"/>
      <c r="FT224" s="55"/>
      <c r="FU224" s="55"/>
      <c r="FV224" s="55"/>
      <c r="FW224" s="55"/>
      <c r="FX224" s="55"/>
      <c r="FY224" s="55"/>
      <c r="FZ224" s="55"/>
      <c r="GA224" s="55"/>
      <c r="GB224" s="55"/>
      <c r="GC224" s="55"/>
      <c r="GD224" s="55"/>
      <c r="GE224" s="55"/>
      <c r="GF224" s="55"/>
      <c r="GG224" s="55"/>
      <c r="GH224" s="55"/>
      <c r="GI224" s="55"/>
      <c r="GJ224" s="55"/>
      <c r="GK224" s="55"/>
      <c r="GL224" s="55"/>
      <c r="GM224" s="55"/>
      <c r="GN224" s="55"/>
      <c r="GO224" s="55"/>
      <c r="GP224" s="55"/>
      <c r="GQ224" s="55"/>
      <c r="GR224" s="55"/>
      <c r="GS224" s="55"/>
      <c r="GT224" s="55"/>
      <c r="GU224" s="55"/>
      <c r="GV224" s="55"/>
      <c r="GW224" s="55"/>
      <c r="GX224" s="55"/>
      <c r="GY224" s="55"/>
      <c r="GZ224" s="55"/>
      <c r="HA224" s="55"/>
      <c r="HB224" s="55"/>
      <c r="HC224" s="55"/>
      <c r="HD224" s="55"/>
      <c r="HE224" s="55"/>
      <c r="HF224" s="55"/>
      <c r="HG224" s="55"/>
      <c r="HH224" s="55"/>
      <c r="HI224" s="55"/>
      <c r="HJ224" s="55"/>
      <c r="HK224" s="55"/>
      <c r="HL224" s="55"/>
      <c r="HM224" s="55"/>
      <c r="HN224" s="55"/>
      <c r="HO224" s="55"/>
      <c r="HP224" s="55"/>
      <c r="HQ224" s="55"/>
      <c r="HR224" s="55"/>
      <c r="HS224" s="55"/>
      <c r="HT224" s="55"/>
      <c r="HU224" s="55"/>
      <c r="HV224" s="55"/>
      <c r="HW224" s="55"/>
      <c r="HX224" s="55"/>
      <c r="HY224" s="55"/>
      <c r="HZ224" s="55"/>
      <c r="IA224" s="55"/>
      <c r="IB224" s="55"/>
      <c r="IC224" s="55"/>
      <c r="ID224" s="55"/>
      <c r="IE224" s="55"/>
      <c r="IF224" s="55"/>
      <c r="IG224" s="55"/>
      <c r="IH224" s="55"/>
      <c r="II224" s="55"/>
      <c r="IJ224" s="55"/>
      <c r="IK224" s="55"/>
      <c r="IL224" s="55"/>
      <c r="IM224" s="55"/>
      <c r="IN224" s="55"/>
      <c r="IO224" s="55"/>
      <c r="IP224" s="55"/>
      <c r="IQ224" s="55"/>
      <c r="IR224" s="55"/>
      <c r="IS224" s="55"/>
      <c r="IT224" s="55"/>
      <c r="IU224" s="55"/>
      <c r="IV224" s="55"/>
      <c r="IW224" s="55"/>
      <c r="IX224" s="55"/>
      <c r="IY224" s="55"/>
      <c r="IZ224" s="55"/>
      <c r="JA224" s="55"/>
      <c r="JB224" s="55"/>
      <c r="JC224" s="55"/>
      <c r="JD224" s="55"/>
      <c r="JE224" s="55"/>
      <c r="JF224" s="55"/>
      <c r="JG224" s="55"/>
      <c r="JH224" s="55"/>
      <c r="JI224" s="55"/>
      <c r="JJ224" s="55"/>
      <c r="JK224" s="55"/>
      <c r="JL224" s="55"/>
      <c r="JM224" s="55"/>
      <c r="JN224" s="55"/>
      <c r="JO224" s="55"/>
      <c r="JP224" s="55"/>
      <c r="JQ224" s="55"/>
      <c r="JR224" s="55"/>
      <c r="JS224" s="55"/>
      <c r="JT224" s="55"/>
      <c r="JU224" s="55"/>
      <c r="JV224" s="55"/>
      <c r="JW224" s="55"/>
      <c r="JX224" s="55"/>
      <c r="JY224" s="55"/>
      <c r="JZ224" s="55"/>
      <c r="KA224" s="55"/>
      <c r="KB224" s="55"/>
      <c r="KC224" s="55"/>
      <c r="KD224" s="55"/>
      <c r="KE224" s="55"/>
      <c r="KF224" s="55"/>
      <c r="KG224" s="55"/>
      <c r="KH224" s="55"/>
      <c r="KI224" s="55"/>
      <c r="KJ224" s="55"/>
      <c r="KK224" s="55"/>
      <c r="KL224" s="55"/>
      <c r="KM224" s="55"/>
      <c r="KN224" s="55"/>
      <c r="KO224" s="55"/>
      <c r="KP224" s="55"/>
      <c r="KQ224" s="55"/>
      <c r="KR224" s="55"/>
      <c r="KS224" s="55"/>
      <c r="KT224" s="55"/>
      <c r="KU224" s="55"/>
      <c r="KV224" s="55"/>
      <c r="KW224" s="55"/>
      <c r="KX224" s="55"/>
      <c r="KY224" s="55"/>
      <c r="KZ224" s="55"/>
      <c r="LA224" s="55"/>
      <c r="LB224" s="55"/>
      <c r="LC224" s="55"/>
      <c r="LD224" s="55"/>
      <c r="LE224" s="55"/>
      <c r="LF224" s="55"/>
      <c r="LG224" s="55"/>
      <c r="LH224" s="55"/>
      <c r="LI224" s="55"/>
      <c r="LJ224" s="55"/>
      <c r="LK224" s="55"/>
      <c r="LL224" s="55"/>
    </row>
    <row r="225" spans="1:324" s="100" customFormat="1" ht="10.5" customHeight="1" thickBot="1">
      <c r="A225" s="940"/>
      <c r="B225" s="914"/>
      <c r="C225" s="941"/>
      <c r="D225" s="101"/>
      <c r="E225" s="101"/>
      <c r="F225" s="166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c r="ER225" s="55"/>
      <c r="ES225" s="55"/>
      <c r="ET225" s="55"/>
      <c r="EU225" s="55"/>
      <c r="EV225" s="55"/>
      <c r="EW225" s="55"/>
      <c r="EX225" s="55"/>
      <c r="EY225" s="55"/>
      <c r="EZ225" s="55"/>
      <c r="FA225" s="55"/>
      <c r="FB225" s="55"/>
      <c r="FC225" s="55"/>
      <c r="FD225" s="55"/>
      <c r="FE225" s="55"/>
      <c r="FF225" s="55"/>
      <c r="FG225" s="55"/>
      <c r="FH225" s="55"/>
      <c r="FI225" s="55"/>
      <c r="FJ225" s="55"/>
      <c r="FK225" s="55"/>
      <c r="FL225" s="55"/>
      <c r="FM225" s="55"/>
      <c r="FN225" s="55"/>
      <c r="FO225" s="55"/>
      <c r="FP225" s="55"/>
      <c r="FQ225" s="55"/>
      <c r="FR225" s="55"/>
      <c r="FS225" s="55"/>
      <c r="FT225" s="55"/>
      <c r="FU225" s="55"/>
      <c r="FV225" s="55"/>
      <c r="FW225" s="55"/>
      <c r="FX225" s="55"/>
      <c r="FY225" s="55"/>
      <c r="FZ225" s="55"/>
      <c r="GA225" s="55"/>
      <c r="GB225" s="55"/>
      <c r="GC225" s="55"/>
      <c r="GD225" s="55"/>
      <c r="GE225" s="55"/>
      <c r="GF225" s="55"/>
      <c r="GG225" s="55"/>
      <c r="GH225" s="55"/>
      <c r="GI225" s="55"/>
      <c r="GJ225" s="55"/>
      <c r="GK225" s="55"/>
      <c r="GL225" s="55"/>
      <c r="GM225" s="55"/>
      <c r="GN225" s="55"/>
      <c r="GO225" s="55"/>
      <c r="GP225" s="55"/>
      <c r="GQ225" s="55"/>
      <c r="GR225" s="55"/>
      <c r="GS225" s="55"/>
      <c r="GT225" s="55"/>
      <c r="GU225" s="55"/>
      <c r="GV225" s="55"/>
      <c r="GW225" s="55"/>
      <c r="GX225" s="55"/>
      <c r="GY225" s="55"/>
      <c r="GZ225" s="55"/>
      <c r="HA225" s="55"/>
      <c r="HB225" s="55"/>
      <c r="HC225" s="55"/>
      <c r="HD225" s="55"/>
      <c r="HE225" s="55"/>
      <c r="HF225" s="55"/>
      <c r="HG225" s="55"/>
      <c r="HH225" s="55"/>
      <c r="HI225" s="55"/>
      <c r="HJ225" s="55"/>
      <c r="HK225" s="55"/>
      <c r="HL225" s="55"/>
      <c r="HM225" s="55"/>
      <c r="HN225" s="55"/>
      <c r="HO225" s="55"/>
      <c r="HP225" s="55"/>
      <c r="HQ225" s="55"/>
      <c r="HR225" s="55"/>
      <c r="HS225" s="55"/>
      <c r="HT225" s="55"/>
      <c r="HU225" s="55"/>
      <c r="HV225" s="55"/>
      <c r="HW225" s="55"/>
      <c r="HX225" s="55"/>
      <c r="HY225" s="55"/>
      <c r="HZ225" s="55"/>
      <c r="IA225" s="55"/>
      <c r="IB225" s="55"/>
      <c r="IC225" s="55"/>
      <c r="ID225" s="55"/>
      <c r="IE225" s="55"/>
      <c r="IF225" s="55"/>
      <c r="IG225" s="55"/>
      <c r="IH225" s="55"/>
      <c r="II225" s="55"/>
      <c r="IJ225" s="55"/>
      <c r="IK225" s="55"/>
      <c r="IL225" s="55"/>
      <c r="IM225" s="55"/>
      <c r="IN225" s="55"/>
      <c r="IO225" s="55"/>
      <c r="IP225" s="55"/>
      <c r="IQ225" s="55"/>
      <c r="IR225" s="55"/>
      <c r="IS225" s="55"/>
      <c r="IT225" s="55"/>
      <c r="IU225" s="55"/>
      <c r="IV225" s="55"/>
      <c r="IW225" s="55"/>
      <c r="IX225" s="55"/>
      <c r="IY225" s="55"/>
      <c r="IZ225" s="55"/>
      <c r="JA225" s="55"/>
      <c r="JB225" s="55"/>
      <c r="JC225" s="55"/>
      <c r="JD225" s="55"/>
      <c r="JE225" s="55"/>
      <c r="JF225" s="55"/>
      <c r="JG225" s="55"/>
      <c r="JH225" s="55"/>
      <c r="JI225" s="55"/>
      <c r="JJ225" s="55"/>
      <c r="JK225" s="55"/>
      <c r="JL225" s="55"/>
      <c r="JM225" s="55"/>
      <c r="JN225" s="55"/>
      <c r="JO225" s="55"/>
      <c r="JP225" s="55"/>
      <c r="JQ225" s="55"/>
      <c r="JR225" s="55"/>
      <c r="JS225" s="55"/>
      <c r="JT225" s="55"/>
      <c r="JU225" s="55"/>
      <c r="JV225" s="55"/>
      <c r="JW225" s="55"/>
      <c r="JX225" s="55"/>
      <c r="JY225" s="55"/>
      <c r="JZ225" s="55"/>
      <c r="KA225" s="55"/>
      <c r="KB225" s="55"/>
      <c r="KC225" s="55"/>
      <c r="KD225" s="55"/>
      <c r="KE225" s="55"/>
      <c r="KF225" s="55"/>
      <c r="KG225" s="55"/>
      <c r="KH225" s="55"/>
      <c r="KI225" s="55"/>
      <c r="KJ225" s="55"/>
      <c r="KK225" s="55"/>
      <c r="KL225" s="55"/>
      <c r="KM225" s="55"/>
      <c r="KN225" s="55"/>
      <c r="KO225" s="55"/>
      <c r="KP225" s="55"/>
      <c r="KQ225" s="55"/>
      <c r="KR225" s="55"/>
      <c r="KS225" s="55"/>
      <c r="KT225" s="55"/>
      <c r="KU225" s="55"/>
      <c r="KV225" s="55"/>
      <c r="KW225" s="55"/>
      <c r="KX225" s="55"/>
      <c r="KY225" s="55"/>
      <c r="KZ225" s="55"/>
      <c r="LA225" s="55"/>
      <c r="LB225" s="55"/>
      <c r="LC225" s="55"/>
      <c r="LD225" s="55"/>
      <c r="LE225" s="55"/>
      <c r="LF225" s="55"/>
      <c r="LG225" s="55"/>
      <c r="LH225" s="55"/>
      <c r="LI225" s="55"/>
      <c r="LJ225" s="55"/>
      <c r="LK225" s="55"/>
      <c r="LL225" s="55"/>
    </row>
    <row r="226" spans="1:324" s="335" customFormat="1" ht="10.5" thickTop="1">
      <c r="A226" s="942"/>
      <c r="B226" s="943"/>
      <c r="C226" s="944"/>
      <c r="D226" s="945"/>
      <c r="E226" s="945"/>
      <c r="F226" s="1666"/>
      <c r="G226" s="55"/>
    </row>
    <row r="227" spans="1:324" s="335" customFormat="1" ht="10.5">
      <c r="A227" s="946"/>
      <c r="B227" s="947" t="s">
        <v>1310</v>
      </c>
      <c r="C227" s="789"/>
      <c r="D227" s="948"/>
      <c r="E227" s="948"/>
      <c r="F227" s="1667">
        <f>SUM(F179:F183)</f>
        <v>0</v>
      </c>
      <c r="G227" s="55"/>
    </row>
    <row r="228" spans="1:324" s="335" customFormat="1" ht="10.5" thickBot="1">
      <c r="A228" s="923"/>
      <c r="B228" s="949"/>
      <c r="C228" s="925"/>
      <c r="D228" s="103"/>
      <c r="E228" s="103"/>
      <c r="F228" s="1659"/>
      <c r="G228" s="55"/>
    </row>
    <row r="229" spans="1:324" ht="11.25" customHeight="1" thickTop="1">
      <c r="A229" s="45"/>
      <c r="B229" s="45"/>
      <c r="C229" s="45"/>
      <c r="D229" s="45"/>
      <c r="E229" s="45"/>
      <c r="F229" s="1650"/>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c r="ER229" s="55"/>
      <c r="ES229" s="55"/>
      <c r="ET229" s="55"/>
      <c r="EU229" s="55"/>
      <c r="EV229" s="55"/>
      <c r="EW229" s="55"/>
      <c r="EX229" s="55"/>
      <c r="EY229" s="55"/>
      <c r="EZ229" s="55"/>
      <c r="FA229" s="55"/>
      <c r="FB229" s="55"/>
      <c r="FC229" s="55"/>
      <c r="FD229" s="55"/>
      <c r="FE229" s="55"/>
      <c r="FF229" s="55"/>
      <c r="FG229" s="55"/>
      <c r="FH229" s="55"/>
      <c r="FI229" s="55"/>
      <c r="FJ229" s="55"/>
      <c r="FK229" s="55"/>
      <c r="FL229" s="55"/>
      <c r="FM229" s="55"/>
      <c r="FN229" s="55"/>
      <c r="FO229" s="55"/>
      <c r="FP229" s="55"/>
      <c r="FQ229" s="55"/>
      <c r="FR229" s="55"/>
      <c r="FS229" s="55"/>
      <c r="FT229" s="55"/>
      <c r="FU229" s="55"/>
      <c r="FV229" s="55"/>
      <c r="FW229" s="55"/>
      <c r="FX229" s="55"/>
      <c r="FY229" s="55"/>
      <c r="FZ229" s="55"/>
      <c r="GA229" s="55"/>
      <c r="GB229" s="55"/>
      <c r="GC229" s="55"/>
      <c r="GD229" s="55"/>
      <c r="GE229" s="55"/>
      <c r="GF229" s="55"/>
      <c r="GG229" s="55"/>
      <c r="GH229" s="55"/>
      <c r="GI229" s="55"/>
      <c r="GJ229" s="55"/>
      <c r="GK229" s="55"/>
      <c r="GL229" s="55"/>
      <c r="GM229" s="55"/>
      <c r="GN229" s="55"/>
      <c r="GO229" s="55"/>
      <c r="GP229" s="55"/>
      <c r="GQ229" s="55"/>
      <c r="GR229" s="55"/>
      <c r="GS229" s="55"/>
      <c r="GT229" s="55"/>
      <c r="GU229" s="55"/>
      <c r="GV229" s="55"/>
      <c r="GW229" s="55"/>
      <c r="GX229" s="55"/>
      <c r="GY229" s="55"/>
      <c r="GZ229" s="55"/>
      <c r="HA229" s="55"/>
      <c r="HB229" s="55"/>
      <c r="HC229" s="55"/>
      <c r="HD229" s="55"/>
      <c r="HE229" s="55"/>
      <c r="HF229" s="55"/>
      <c r="HG229" s="55"/>
      <c r="HH229" s="55"/>
      <c r="HI229" s="55"/>
      <c r="HJ229" s="55"/>
      <c r="HK229" s="55"/>
      <c r="HL229" s="55"/>
      <c r="HM229" s="55"/>
      <c r="HN229" s="55"/>
      <c r="HO229" s="55"/>
      <c r="HP229" s="55"/>
      <c r="HQ229" s="55"/>
      <c r="HR229" s="55"/>
      <c r="HS229" s="55"/>
      <c r="HT229" s="55"/>
      <c r="HU229" s="55"/>
      <c r="HV229" s="55"/>
      <c r="HW229" s="55"/>
      <c r="HX229" s="55"/>
      <c r="HY229" s="55"/>
      <c r="HZ229" s="55"/>
      <c r="IA229" s="55"/>
      <c r="IB229" s="55"/>
      <c r="IC229" s="55"/>
      <c r="ID229" s="55"/>
      <c r="IE229" s="55"/>
      <c r="IF229" s="55"/>
      <c r="IG229" s="55"/>
      <c r="IH229" s="55"/>
      <c r="II229" s="55"/>
      <c r="IJ229" s="55"/>
      <c r="IK229" s="55"/>
      <c r="IL229" s="55"/>
      <c r="IM229" s="55"/>
      <c r="IN229" s="55"/>
      <c r="IO229" s="55"/>
      <c r="IP229" s="55"/>
      <c r="IQ229" s="55"/>
      <c r="IR229" s="55"/>
      <c r="IS229" s="55"/>
      <c r="IT229" s="55"/>
      <c r="IU229" s="55"/>
      <c r="IV229" s="55"/>
      <c r="IW229" s="55"/>
      <c r="IX229" s="55"/>
      <c r="IY229" s="55"/>
      <c r="IZ229" s="55"/>
      <c r="JA229" s="55"/>
      <c r="JB229" s="55"/>
      <c r="JC229" s="55"/>
      <c r="JD229" s="55"/>
      <c r="JE229" s="55"/>
      <c r="JF229" s="55"/>
      <c r="JG229" s="55"/>
      <c r="JH229" s="55"/>
      <c r="JI229" s="55"/>
      <c r="JJ229" s="55"/>
      <c r="JK229" s="55"/>
      <c r="JL229" s="55"/>
      <c r="JM229" s="55"/>
      <c r="JN229" s="55"/>
      <c r="JO229" s="55"/>
      <c r="JP229" s="55"/>
      <c r="JQ229" s="55"/>
      <c r="JR229" s="55"/>
      <c r="JS229" s="55"/>
      <c r="JT229" s="55"/>
      <c r="JU229" s="55"/>
      <c r="JV229" s="55"/>
      <c r="JW229" s="55"/>
      <c r="JX229" s="55"/>
      <c r="JY229" s="55"/>
      <c r="JZ229" s="55"/>
      <c r="KA229" s="55"/>
      <c r="KB229" s="55"/>
      <c r="KC229" s="55"/>
      <c r="KD229" s="55"/>
      <c r="KE229" s="55"/>
      <c r="KF229" s="55"/>
      <c r="KG229" s="55"/>
      <c r="KH229" s="55"/>
      <c r="KI229" s="55"/>
      <c r="KJ229" s="55"/>
      <c r="KK229" s="55"/>
      <c r="KL229" s="55"/>
      <c r="KM229" s="55"/>
      <c r="KN229" s="55"/>
      <c r="KO229" s="55"/>
      <c r="KP229" s="55"/>
      <c r="KQ229" s="55"/>
      <c r="KR229" s="55"/>
      <c r="KS229" s="55"/>
      <c r="KT229" s="55"/>
      <c r="KU229" s="55"/>
      <c r="KV229" s="55"/>
      <c r="KW229" s="55"/>
      <c r="KX229" s="55"/>
      <c r="KY229" s="55"/>
      <c r="KZ229" s="55"/>
      <c r="LA229" s="55"/>
      <c r="LB229" s="55"/>
      <c r="LC229" s="55"/>
      <c r="LD229" s="55"/>
      <c r="LE229" s="55"/>
      <c r="LF229" s="55"/>
      <c r="LG229" s="55"/>
      <c r="LH229" s="55"/>
      <c r="LI229" s="55"/>
      <c r="LJ229" s="55"/>
      <c r="LK229" s="55"/>
      <c r="LL229" s="55"/>
    </row>
    <row r="230" spans="1:324" ht="8.25" customHeight="1">
      <c r="A230" s="45"/>
      <c r="B230" s="45"/>
      <c r="C230" s="45"/>
      <c r="D230" s="45"/>
      <c r="E230" s="45"/>
      <c r="F230" s="1650"/>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c r="ER230" s="55"/>
      <c r="ES230" s="55"/>
      <c r="ET230" s="55"/>
      <c r="EU230" s="55"/>
      <c r="EV230" s="55"/>
      <c r="EW230" s="55"/>
      <c r="EX230" s="55"/>
      <c r="EY230" s="55"/>
      <c r="EZ230" s="55"/>
      <c r="FA230" s="55"/>
      <c r="FB230" s="55"/>
      <c r="FC230" s="55"/>
      <c r="FD230" s="55"/>
      <c r="FE230" s="55"/>
      <c r="FF230" s="55"/>
      <c r="FG230" s="55"/>
      <c r="FH230" s="55"/>
      <c r="FI230" s="55"/>
      <c r="FJ230" s="55"/>
      <c r="FK230" s="55"/>
      <c r="FL230" s="55"/>
      <c r="FM230" s="55"/>
      <c r="FN230" s="55"/>
      <c r="FO230" s="55"/>
      <c r="FP230" s="55"/>
      <c r="FQ230" s="55"/>
      <c r="FR230" s="55"/>
      <c r="FS230" s="55"/>
      <c r="FT230" s="55"/>
      <c r="FU230" s="55"/>
      <c r="FV230" s="55"/>
      <c r="FW230" s="55"/>
      <c r="FX230" s="55"/>
      <c r="FY230" s="55"/>
      <c r="FZ230" s="55"/>
      <c r="GA230" s="55"/>
      <c r="GB230" s="55"/>
      <c r="GC230" s="55"/>
      <c r="GD230" s="55"/>
      <c r="GE230" s="55"/>
      <c r="GF230" s="55"/>
      <c r="GG230" s="55"/>
      <c r="GH230" s="55"/>
      <c r="GI230" s="55"/>
      <c r="GJ230" s="55"/>
      <c r="GK230" s="55"/>
      <c r="GL230" s="55"/>
      <c r="GM230" s="55"/>
      <c r="GN230" s="55"/>
      <c r="GO230" s="55"/>
      <c r="GP230" s="55"/>
      <c r="GQ230" s="55"/>
      <c r="GR230" s="55"/>
      <c r="GS230" s="55"/>
      <c r="GT230" s="55"/>
      <c r="GU230" s="55"/>
      <c r="GV230" s="55"/>
      <c r="GW230" s="55"/>
      <c r="GX230" s="55"/>
      <c r="GY230" s="55"/>
      <c r="GZ230" s="55"/>
      <c r="HA230" s="55"/>
      <c r="HB230" s="55"/>
      <c r="HC230" s="55"/>
      <c r="HD230" s="55"/>
      <c r="HE230" s="55"/>
      <c r="HF230" s="55"/>
      <c r="HG230" s="55"/>
      <c r="HH230" s="55"/>
      <c r="HI230" s="55"/>
      <c r="HJ230" s="55"/>
      <c r="HK230" s="55"/>
      <c r="HL230" s="55"/>
      <c r="HM230" s="55"/>
      <c r="HN230" s="55"/>
      <c r="HO230" s="55"/>
      <c r="HP230" s="55"/>
      <c r="HQ230" s="55"/>
      <c r="HR230" s="55"/>
      <c r="HS230" s="55"/>
      <c r="HT230" s="55"/>
      <c r="HU230" s="55"/>
      <c r="HV230" s="55"/>
      <c r="HW230" s="55"/>
      <c r="HX230" s="55"/>
      <c r="HY230" s="55"/>
      <c r="HZ230" s="55"/>
      <c r="IA230" s="55"/>
      <c r="IB230" s="55"/>
      <c r="IC230" s="55"/>
      <c r="ID230" s="55"/>
      <c r="IE230" s="55"/>
      <c r="IF230" s="55"/>
      <c r="IG230" s="55"/>
      <c r="IH230" s="55"/>
      <c r="II230" s="55"/>
      <c r="IJ230" s="55"/>
      <c r="IK230" s="55"/>
      <c r="IL230" s="55"/>
      <c r="IM230" s="55"/>
      <c r="IN230" s="55"/>
      <c r="IO230" s="55"/>
      <c r="IP230" s="55"/>
      <c r="IQ230" s="55"/>
      <c r="IR230" s="55"/>
      <c r="IS230" s="55"/>
      <c r="IT230" s="55"/>
      <c r="IU230" s="55"/>
      <c r="IV230" s="55"/>
      <c r="IW230" s="55"/>
      <c r="IX230" s="55"/>
      <c r="IY230" s="55"/>
      <c r="IZ230" s="55"/>
      <c r="JA230" s="55"/>
      <c r="JB230" s="55"/>
      <c r="JC230" s="55"/>
      <c r="JD230" s="55"/>
      <c r="JE230" s="55"/>
      <c r="JF230" s="55"/>
      <c r="JG230" s="55"/>
      <c r="JH230" s="55"/>
      <c r="JI230" s="55"/>
      <c r="JJ230" s="55"/>
      <c r="JK230" s="55"/>
      <c r="JL230" s="55"/>
      <c r="JM230" s="55"/>
      <c r="JN230" s="55"/>
      <c r="JO230" s="55"/>
      <c r="JP230" s="55"/>
      <c r="JQ230" s="55"/>
      <c r="JR230" s="55"/>
      <c r="JS230" s="55"/>
      <c r="JT230" s="55"/>
      <c r="JU230" s="55"/>
      <c r="JV230" s="55"/>
      <c r="JW230" s="55"/>
      <c r="JX230" s="55"/>
      <c r="JY230" s="55"/>
      <c r="JZ230" s="55"/>
      <c r="KA230" s="55"/>
      <c r="KB230" s="55"/>
      <c r="KC230" s="55"/>
      <c r="KD230" s="55"/>
      <c r="KE230" s="55"/>
      <c r="KF230" s="55"/>
      <c r="KG230" s="55"/>
      <c r="KH230" s="55"/>
      <c r="KI230" s="55"/>
      <c r="KJ230" s="55"/>
      <c r="KK230" s="55"/>
      <c r="KL230" s="55"/>
      <c r="KM230" s="55"/>
      <c r="KN230" s="55"/>
      <c r="KO230" s="55"/>
      <c r="KP230" s="55"/>
      <c r="KQ230" s="55"/>
      <c r="KR230" s="55"/>
      <c r="KS230" s="55"/>
      <c r="KT230" s="55"/>
      <c r="KU230" s="55"/>
      <c r="KV230" s="55"/>
      <c r="KW230" s="55"/>
      <c r="KX230" s="55"/>
      <c r="KY230" s="55"/>
      <c r="KZ230" s="55"/>
      <c r="LA230" s="55"/>
      <c r="LB230" s="55"/>
      <c r="LC230" s="55"/>
      <c r="LD230" s="55"/>
      <c r="LE230" s="55"/>
      <c r="LF230" s="55"/>
      <c r="LG230" s="55"/>
      <c r="LH230" s="55"/>
      <c r="LI230" s="55"/>
      <c r="LJ230" s="55"/>
      <c r="LK230" s="55"/>
      <c r="LL230" s="55"/>
    </row>
    <row r="231" spans="1:324" ht="11.25" customHeight="1">
      <c r="A231" s="45"/>
      <c r="B231" s="45"/>
      <c r="C231" s="45"/>
      <c r="D231" s="45"/>
      <c r="E231" s="45"/>
      <c r="F231" s="1650"/>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c r="ER231" s="55"/>
      <c r="ES231" s="55"/>
      <c r="ET231" s="55"/>
      <c r="EU231" s="55"/>
      <c r="EV231" s="55"/>
      <c r="EW231" s="55"/>
      <c r="EX231" s="55"/>
      <c r="EY231" s="55"/>
      <c r="EZ231" s="55"/>
      <c r="FA231" s="55"/>
      <c r="FB231" s="55"/>
      <c r="FC231" s="55"/>
      <c r="FD231" s="55"/>
      <c r="FE231" s="55"/>
      <c r="FF231" s="55"/>
      <c r="FG231" s="55"/>
      <c r="FH231" s="55"/>
      <c r="FI231" s="55"/>
      <c r="FJ231" s="55"/>
      <c r="FK231" s="55"/>
      <c r="FL231" s="55"/>
      <c r="FM231" s="55"/>
      <c r="FN231" s="55"/>
      <c r="FO231" s="55"/>
      <c r="FP231" s="55"/>
      <c r="FQ231" s="55"/>
      <c r="FR231" s="55"/>
      <c r="FS231" s="55"/>
      <c r="FT231" s="55"/>
      <c r="FU231" s="55"/>
      <c r="FV231" s="55"/>
      <c r="FW231" s="55"/>
      <c r="FX231" s="55"/>
      <c r="FY231" s="55"/>
      <c r="FZ231" s="55"/>
      <c r="GA231" s="55"/>
      <c r="GB231" s="55"/>
      <c r="GC231" s="55"/>
      <c r="GD231" s="55"/>
      <c r="GE231" s="55"/>
      <c r="GF231" s="55"/>
      <c r="GG231" s="55"/>
      <c r="GH231" s="55"/>
      <c r="GI231" s="55"/>
      <c r="GJ231" s="55"/>
      <c r="GK231" s="55"/>
      <c r="GL231" s="55"/>
      <c r="GM231" s="55"/>
      <c r="GN231" s="55"/>
      <c r="GO231" s="55"/>
      <c r="GP231" s="55"/>
      <c r="GQ231" s="55"/>
      <c r="GR231" s="55"/>
      <c r="GS231" s="55"/>
      <c r="GT231" s="55"/>
      <c r="GU231" s="55"/>
      <c r="GV231" s="55"/>
      <c r="GW231" s="55"/>
      <c r="GX231" s="55"/>
      <c r="GY231" s="55"/>
      <c r="GZ231" s="55"/>
      <c r="HA231" s="55"/>
      <c r="HB231" s="55"/>
      <c r="HC231" s="55"/>
      <c r="HD231" s="55"/>
      <c r="HE231" s="55"/>
      <c r="HF231" s="55"/>
      <c r="HG231" s="55"/>
      <c r="HH231" s="55"/>
      <c r="HI231" s="55"/>
      <c r="HJ231" s="55"/>
      <c r="HK231" s="55"/>
      <c r="HL231" s="55"/>
      <c r="HM231" s="55"/>
      <c r="HN231" s="55"/>
      <c r="HO231" s="55"/>
      <c r="HP231" s="55"/>
      <c r="HQ231" s="55"/>
      <c r="HR231" s="55"/>
      <c r="HS231" s="55"/>
      <c r="HT231" s="55"/>
      <c r="HU231" s="55"/>
      <c r="HV231" s="55"/>
      <c r="HW231" s="55"/>
      <c r="HX231" s="55"/>
      <c r="HY231" s="55"/>
      <c r="HZ231" s="55"/>
      <c r="IA231" s="55"/>
      <c r="IB231" s="55"/>
      <c r="IC231" s="55"/>
      <c r="ID231" s="55"/>
      <c r="IE231" s="55"/>
      <c r="IF231" s="55"/>
      <c r="IG231" s="55"/>
      <c r="IH231" s="55"/>
      <c r="II231" s="55"/>
      <c r="IJ231" s="55"/>
      <c r="IK231" s="55"/>
      <c r="IL231" s="55"/>
      <c r="IM231" s="55"/>
      <c r="IN231" s="55"/>
      <c r="IO231" s="55"/>
      <c r="IP231" s="55"/>
      <c r="IQ231" s="55"/>
      <c r="IR231" s="55"/>
      <c r="IS231" s="55"/>
      <c r="IT231" s="55"/>
      <c r="IU231" s="55"/>
      <c r="IV231" s="55"/>
      <c r="IW231" s="55"/>
      <c r="IX231" s="55"/>
      <c r="IY231" s="55"/>
      <c r="IZ231" s="55"/>
      <c r="JA231" s="55"/>
      <c r="JB231" s="55"/>
      <c r="JC231" s="55"/>
      <c r="JD231" s="55"/>
      <c r="JE231" s="55"/>
      <c r="JF231" s="55"/>
      <c r="JG231" s="55"/>
      <c r="JH231" s="55"/>
      <c r="JI231" s="55"/>
      <c r="JJ231" s="55"/>
      <c r="JK231" s="55"/>
      <c r="JL231" s="55"/>
      <c r="JM231" s="55"/>
      <c r="JN231" s="55"/>
      <c r="JO231" s="55"/>
      <c r="JP231" s="55"/>
      <c r="JQ231" s="55"/>
      <c r="JR231" s="55"/>
      <c r="JS231" s="55"/>
      <c r="JT231" s="55"/>
      <c r="JU231" s="55"/>
      <c r="JV231" s="55"/>
      <c r="JW231" s="55"/>
      <c r="JX231" s="55"/>
      <c r="JY231" s="55"/>
      <c r="JZ231" s="55"/>
      <c r="KA231" s="55"/>
      <c r="KB231" s="55"/>
      <c r="KC231" s="55"/>
      <c r="KD231" s="55"/>
      <c r="KE231" s="55"/>
      <c r="KF231" s="55"/>
      <c r="KG231" s="55"/>
      <c r="KH231" s="55"/>
      <c r="KI231" s="55"/>
      <c r="KJ231" s="55"/>
      <c r="KK231" s="55"/>
      <c r="KL231" s="55"/>
      <c r="KM231" s="55"/>
      <c r="KN231" s="55"/>
      <c r="KO231" s="55"/>
      <c r="KP231" s="55"/>
      <c r="KQ231" s="55"/>
      <c r="KR231" s="55"/>
      <c r="KS231" s="55"/>
      <c r="KT231" s="55"/>
      <c r="KU231" s="55"/>
      <c r="KV231" s="55"/>
      <c r="KW231" s="55"/>
      <c r="KX231" s="55"/>
      <c r="KY231" s="55"/>
      <c r="KZ231" s="55"/>
      <c r="LA231" s="55"/>
      <c r="LB231" s="55"/>
      <c r="LC231" s="55"/>
      <c r="LD231" s="55"/>
      <c r="LE231" s="55"/>
      <c r="LF231" s="55"/>
      <c r="LG231" s="55"/>
      <c r="LH231" s="55"/>
      <c r="LI231" s="55"/>
      <c r="LJ231" s="55"/>
      <c r="LK231" s="55"/>
      <c r="LL231" s="55"/>
    </row>
    <row r="232" spans="1:324" ht="11.25" customHeight="1">
      <c r="A232" s="45"/>
      <c r="B232" s="45"/>
      <c r="C232" s="45"/>
      <c r="D232" s="45"/>
      <c r="E232" s="45"/>
      <c r="F232" s="1650"/>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c r="ER232" s="55"/>
      <c r="ES232" s="55"/>
      <c r="ET232" s="55"/>
      <c r="EU232" s="55"/>
      <c r="EV232" s="55"/>
      <c r="EW232" s="55"/>
      <c r="EX232" s="55"/>
      <c r="EY232" s="55"/>
      <c r="EZ232" s="55"/>
      <c r="FA232" s="55"/>
      <c r="FB232" s="55"/>
      <c r="FC232" s="55"/>
      <c r="FD232" s="55"/>
      <c r="FE232" s="55"/>
      <c r="FF232" s="55"/>
      <c r="FG232" s="55"/>
      <c r="FH232" s="55"/>
      <c r="FI232" s="55"/>
      <c r="FJ232" s="55"/>
      <c r="FK232" s="55"/>
      <c r="FL232" s="55"/>
      <c r="FM232" s="55"/>
      <c r="FN232" s="55"/>
      <c r="FO232" s="55"/>
      <c r="FP232" s="55"/>
      <c r="FQ232" s="55"/>
      <c r="FR232" s="55"/>
      <c r="FS232" s="55"/>
      <c r="FT232" s="55"/>
      <c r="FU232" s="55"/>
      <c r="FV232" s="55"/>
      <c r="FW232" s="55"/>
      <c r="FX232" s="55"/>
      <c r="FY232" s="55"/>
      <c r="FZ232" s="55"/>
      <c r="GA232" s="55"/>
      <c r="GB232" s="55"/>
      <c r="GC232" s="55"/>
      <c r="GD232" s="55"/>
      <c r="GE232" s="55"/>
      <c r="GF232" s="55"/>
      <c r="GG232" s="55"/>
      <c r="GH232" s="55"/>
      <c r="GI232" s="55"/>
      <c r="GJ232" s="55"/>
      <c r="GK232" s="55"/>
      <c r="GL232" s="55"/>
      <c r="GM232" s="55"/>
      <c r="GN232" s="55"/>
      <c r="GO232" s="55"/>
      <c r="GP232" s="55"/>
      <c r="GQ232" s="55"/>
      <c r="GR232" s="55"/>
      <c r="GS232" s="55"/>
      <c r="GT232" s="55"/>
      <c r="GU232" s="55"/>
      <c r="GV232" s="55"/>
      <c r="GW232" s="55"/>
      <c r="GX232" s="55"/>
      <c r="GY232" s="55"/>
      <c r="GZ232" s="55"/>
      <c r="HA232" s="55"/>
      <c r="HB232" s="55"/>
      <c r="HC232" s="55"/>
      <c r="HD232" s="55"/>
      <c r="HE232" s="55"/>
      <c r="HF232" s="55"/>
      <c r="HG232" s="55"/>
      <c r="HH232" s="55"/>
      <c r="HI232" s="55"/>
      <c r="HJ232" s="55"/>
      <c r="HK232" s="55"/>
      <c r="HL232" s="55"/>
      <c r="HM232" s="55"/>
      <c r="HN232" s="55"/>
      <c r="HO232" s="55"/>
      <c r="HP232" s="55"/>
      <c r="HQ232" s="55"/>
      <c r="HR232" s="55"/>
      <c r="HS232" s="55"/>
      <c r="HT232" s="55"/>
      <c r="HU232" s="55"/>
      <c r="HV232" s="55"/>
      <c r="HW232" s="55"/>
      <c r="HX232" s="55"/>
      <c r="HY232" s="55"/>
      <c r="HZ232" s="55"/>
      <c r="IA232" s="55"/>
      <c r="IB232" s="55"/>
      <c r="IC232" s="55"/>
      <c r="ID232" s="55"/>
      <c r="IE232" s="55"/>
      <c r="IF232" s="55"/>
      <c r="IG232" s="55"/>
      <c r="IH232" s="55"/>
      <c r="II232" s="55"/>
      <c r="IJ232" s="55"/>
      <c r="IK232" s="55"/>
      <c r="IL232" s="55"/>
      <c r="IM232" s="55"/>
      <c r="IN232" s="55"/>
      <c r="IO232" s="55"/>
      <c r="IP232" s="55"/>
      <c r="IQ232" s="55"/>
      <c r="IR232" s="55"/>
      <c r="IS232" s="55"/>
      <c r="IT232" s="55"/>
      <c r="IU232" s="55"/>
      <c r="IV232" s="55"/>
      <c r="IW232" s="55"/>
      <c r="IX232" s="55"/>
      <c r="IY232" s="55"/>
      <c r="IZ232" s="55"/>
      <c r="JA232" s="55"/>
      <c r="JB232" s="55"/>
      <c r="JC232" s="55"/>
      <c r="JD232" s="55"/>
      <c r="JE232" s="55"/>
      <c r="JF232" s="55"/>
      <c r="JG232" s="55"/>
      <c r="JH232" s="55"/>
      <c r="JI232" s="55"/>
      <c r="JJ232" s="55"/>
      <c r="JK232" s="55"/>
      <c r="JL232" s="55"/>
      <c r="JM232" s="55"/>
      <c r="JN232" s="55"/>
      <c r="JO232" s="55"/>
      <c r="JP232" s="55"/>
      <c r="JQ232" s="55"/>
      <c r="JR232" s="55"/>
      <c r="JS232" s="55"/>
      <c r="JT232" s="55"/>
      <c r="JU232" s="55"/>
      <c r="JV232" s="55"/>
      <c r="JW232" s="55"/>
      <c r="JX232" s="55"/>
      <c r="JY232" s="55"/>
      <c r="JZ232" s="55"/>
      <c r="KA232" s="55"/>
      <c r="KB232" s="55"/>
      <c r="KC232" s="55"/>
      <c r="KD232" s="55"/>
      <c r="KE232" s="55"/>
      <c r="KF232" s="55"/>
      <c r="KG232" s="55"/>
      <c r="KH232" s="55"/>
      <c r="KI232" s="55"/>
      <c r="KJ232" s="55"/>
      <c r="KK232" s="55"/>
      <c r="KL232" s="55"/>
      <c r="KM232" s="55"/>
      <c r="KN232" s="55"/>
      <c r="KO232" s="55"/>
      <c r="KP232" s="55"/>
      <c r="KQ232" s="55"/>
      <c r="KR232" s="55"/>
      <c r="KS232" s="55"/>
      <c r="KT232" s="55"/>
      <c r="KU232" s="55"/>
      <c r="KV232" s="55"/>
      <c r="KW232" s="55"/>
      <c r="KX232" s="55"/>
      <c r="KY232" s="55"/>
      <c r="KZ232" s="55"/>
      <c r="LA232" s="55"/>
      <c r="LB232" s="55"/>
      <c r="LC232" s="55"/>
      <c r="LD232" s="55"/>
      <c r="LE232" s="55"/>
      <c r="LF232" s="55"/>
      <c r="LG232" s="55"/>
      <c r="LH232" s="55"/>
      <c r="LI232" s="55"/>
      <c r="LJ232" s="55"/>
      <c r="LK232" s="55"/>
      <c r="LL232" s="55"/>
    </row>
    <row r="233" spans="1:324" ht="11.25" customHeight="1">
      <c r="A233" s="45"/>
      <c r="B233" s="45"/>
      <c r="C233" s="45"/>
      <c r="D233" s="45"/>
      <c r="E233" s="45"/>
      <c r="F233" s="1650"/>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55"/>
      <c r="DM233" s="55"/>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c r="ER233" s="55"/>
      <c r="ES233" s="55"/>
      <c r="ET233" s="55"/>
      <c r="EU233" s="55"/>
      <c r="EV233" s="55"/>
      <c r="EW233" s="55"/>
      <c r="EX233" s="55"/>
      <c r="EY233" s="55"/>
      <c r="EZ233" s="55"/>
      <c r="FA233" s="55"/>
      <c r="FB233" s="55"/>
      <c r="FC233" s="55"/>
      <c r="FD233" s="55"/>
      <c r="FE233" s="55"/>
      <c r="FF233" s="55"/>
      <c r="FG233" s="55"/>
      <c r="FH233" s="55"/>
      <c r="FI233" s="55"/>
      <c r="FJ233" s="55"/>
      <c r="FK233" s="55"/>
      <c r="FL233" s="55"/>
      <c r="FM233" s="55"/>
      <c r="FN233" s="55"/>
      <c r="FO233" s="55"/>
      <c r="FP233" s="55"/>
      <c r="FQ233" s="55"/>
      <c r="FR233" s="55"/>
      <c r="FS233" s="55"/>
      <c r="FT233" s="55"/>
      <c r="FU233" s="55"/>
      <c r="FV233" s="55"/>
      <c r="FW233" s="55"/>
      <c r="FX233" s="55"/>
      <c r="FY233" s="55"/>
      <c r="FZ233" s="55"/>
      <c r="GA233" s="55"/>
      <c r="GB233" s="55"/>
      <c r="GC233" s="55"/>
      <c r="GD233" s="55"/>
      <c r="GE233" s="55"/>
      <c r="GF233" s="55"/>
      <c r="GG233" s="55"/>
      <c r="GH233" s="55"/>
      <c r="GI233" s="55"/>
      <c r="GJ233" s="55"/>
      <c r="GK233" s="55"/>
      <c r="GL233" s="55"/>
      <c r="GM233" s="55"/>
      <c r="GN233" s="55"/>
      <c r="GO233" s="55"/>
      <c r="GP233" s="55"/>
      <c r="GQ233" s="55"/>
      <c r="GR233" s="55"/>
      <c r="GS233" s="55"/>
      <c r="GT233" s="55"/>
      <c r="GU233" s="55"/>
      <c r="GV233" s="55"/>
      <c r="GW233" s="55"/>
      <c r="GX233" s="55"/>
      <c r="GY233" s="55"/>
      <c r="GZ233" s="55"/>
      <c r="HA233" s="55"/>
      <c r="HB233" s="55"/>
      <c r="HC233" s="55"/>
      <c r="HD233" s="55"/>
      <c r="HE233" s="55"/>
      <c r="HF233" s="55"/>
      <c r="HG233" s="55"/>
      <c r="HH233" s="55"/>
      <c r="HI233" s="55"/>
      <c r="HJ233" s="55"/>
      <c r="HK233" s="55"/>
      <c r="HL233" s="55"/>
      <c r="HM233" s="55"/>
      <c r="HN233" s="55"/>
      <c r="HO233" s="55"/>
      <c r="HP233" s="55"/>
      <c r="HQ233" s="55"/>
      <c r="HR233" s="55"/>
      <c r="HS233" s="55"/>
      <c r="HT233" s="55"/>
      <c r="HU233" s="55"/>
      <c r="HV233" s="55"/>
      <c r="HW233" s="55"/>
      <c r="HX233" s="55"/>
      <c r="HY233" s="55"/>
      <c r="HZ233" s="55"/>
      <c r="IA233" s="55"/>
      <c r="IB233" s="55"/>
      <c r="IC233" s="55"/>
      <c r="ID233" s="55"/>
      <c r="IE233" s="55"/>
      <c r="IF233" s="55"/>
      <c r="IG233" s="55"/>
      <c r="IH233" s="55"/>
      <c r="II233" s="55"/>
      <c r="IJ233" s="55"/>
      <c r="IK233" s="55"/>
      <c r="IL233" s="55"/>
      <c r="IM233" s="55"/>
      <c r="IN233" s="55"/>
      <c r="IO233" s="55"/>
      <c r="IP233" s="55"/>
      <c r="IQ233" s="55"/>
      <c r="IR233" s="55"/>
      <c r="IS233" s="55"/>
      <c r="IT233" s="55"/>
      <c r="IU233" s="55"/>
      <c r="IV233" s="55"/>
      <c r="IW233" s="55"/>
      <c r="IX233" s="55"/>
      <c r="IY233" s="55"/>
      <c r="IZ233" s="55"/>
      <c r="JA233" s="55"/>
      <c r="JB233" s="55"/>
      <c r="JC233" s="55"/>
      <c r="JD233" s="55"/>
      <c r="JE233" s="55"/>
      <c r="JF233" s="55"/>
      <c r="JG233" s="55"/>
      <c r="JH233" s="55"/>
      <c r="JI233" s="55"/>
      <c r="JJ233" s="55"/>
      <c r="JK233" s="55"/>
      <c r="JL233" s="55"/>
      <c r="JM233" s="55"/>
      <c r="JN233" s="55"/>
      <c r="JO233" s="55"/>
      <c r="JP233" s="55"/>
      <c r="JQ233" s="55"/>
      <c r="JR233" s="55"/>
      <c r="JS233" s="55"/>
      <c r="JT233" s="55"/>
      <c r="JU233" s="55"/>
      <c r="JV233" s="55"/>
      <c r="JW233" s="55"/>
      <c r="JX233" s="55"/>
      <c r="JY233" s="55"/>
      <c r="JZ233" s="55"/>
      <c r="KA233" s="55"/>
      <c r="KB233" s="55"/>
      <c r="KC233" s="55"/>
      <c r="KD233" s="55"/>
      <c r="KE233" s="55"/>
      <c r="KF233" s="55"/>
      <c r="KG233" s="55"/>
      <c r="KH233" s="55"/>
      <c r="KI233" s="55"/>
      <c r="KJ233" s="55"/>
      <c r="KK233" s="55"/>
      <c r="KL233" s="55"/>
      <c r="KM233" s="55"/>
      <c r="KN233" s="55"/>
      <c r="KO233" s="55"/>
      <c r="KP233" s="55"/>
      <c r="KQ233" s="55"/>
      <c r="KR233" s="55"/>
      <c r="KS233" s="55"/>
      <c r="KT233" s="55"/>
      <c r="KU233" s="55"/>
      <c r="KV233" s="55"/>
      <c r="KW233" s="55"/>
      <c r="KX233" s="55"/>
      <c r="KY233" s="55"/>
      <c r="KZ233" s="55"/>
      <c r="LA233" s="55"/>
      <c r="LB233" s="55"/>
      <c r="LC233" s="55"/>
      <c r="LD233" s="55"/>
      <c r="LE233" s="55"/>
      <c r="LF233" s="55"/>
      <c r="LG233" s="55"/>
      <c r="LH233" s="55"/>
      <c r="LI233" s="55"/>
      <c r="LJ233" s="55"/>
      <c r="LK233" s="55"/>
      <c r="LL233" s="55"/>
    </row>
    <row r="234" spans="1:324" ht="11.25" customHeight="1">
      <c r="A234" s="45"/>
      <c r="B234" s="45"/>
      <c r="C234" s="45"/>
      <c r="D234" s="45"/>
      <c r="E234" s="45"/>
      <c r="F234" s="1650"/>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c r="ER234" s="55"/>
      <c r="ES234" s="55"/>
      <c r="ET234" s="55"/>
      <c r="EU234" s="55"/>
      <c r="EV234" s="55"/>
      <c r="EW234" s="55"/>
      <c r="EX234" s="55"/>
      <c r="EY234" s="55"/>
      <c r="EZ234" s="55"/>
      <c r="FA234" s="55"/>
      <c r="FB234" s="55"/>
      <c r="FC234" s="55"/>
      <c r="FD234" s="55"/>
      <c r="FE234" s="55"/>
      <c r="FF234" s="55"/>
      <c r="FG234" s="55"/>
      <c r="FH234" s="55"/>
      <c r="FI234" s="55"/>
      <c r="FJ234" s="55"/>
      <c r="FK234" s="55"/>
      <c r="FL234" s="55"/>
      <c r="FM234" s="55"/>
      <c r="FN234" s="55"/>
      <c r="FO234" s="55"/>
      <c r="FP234" s="55"/>
      <c r="FQ234" s="55"/>
      <c r="FR234" s="55"/>
      <c r="FS234" s="55"/>
      <c r="FT234" s="55"/>
      <c r="FU234" s="55"/>
      <c r="FV234" s="55"/>
      <c r="FW234" s="55"/>
      <c r="FX234" s="55"/>
      <c r="FY234" s="55"/>
      <c r="FZ234" s="55"/>
      <c r="GA234" s="55"/>
      <c r="GB234" s="55"/>
      <c r="GC234" s="55"/>
      <c r="GD234" s="55"/>
      <c r="GE234" s="55"/>
      <c r="GF234" s="55"/>
      <c r="GG234" s="55"/>
      <c r="GH234" s="55"/>
      <c r="GI234" s="55"/>
      <c r="GJ234" s="55"/>
      <c r="GK234" s="55"/>
      <c r="GL234" s="55"/>
      <c r="GM234" s="55"/>
      <c r="GN234" s="55"/>
      <c r="GO234" s="55"/>
      <c r="GP234" s="55"/>
      <c r="GQ234" s="55"/>
      <c r="GR234" s="55"/>
      <c r="GS234" s="55"/>
      <c r="GT234" s="55"/>
      <c r="GU234" s="55"/>
      <c r="GV234" s="55"/>
      <c r="GW234" s="55"/>
      <c r="GX234" s="55"/>
      <c r="GY234" s="55"/>
      <c r="GZ234" s="55"/>
      <c r="HA234" s="55"/>
      <c r="HB234" s="55"/>
      <c r="HC234" s="55"/>
      <c r="HD234" s="55"/>
      <c r="HE234" s="55"/>
      <c r="HF234" s="55"/>
      <c r="HG234" s="55"/>
      <c r="HH234" s="55"/>
      <c r="HI234" s="55"/>
      <c r="HJ234" s="55"/>
      <c r="HK234" s="55"/>
      <c r="HL234" s="55"/>
      <c r="HM234" s="55"/>
      <c r="HN234" s="55"/>
      <c r="HO234" s="55"/>
      <c r="HP234" s="55"/>
      <c r="HQ234" s="55"/>
      <c r="HR234" s="55"/>
      <c r="HS234" s="55"/>
      <c r="HT234" s="55"/>
      <c r="HU234" s="55"/>
      <c r="HV234" s="55"/>
      <c r="HW234" s="55"/>
      <c r="HX234" s="55"/>
      <c r="HY234" s="55"/>
      <c r="HZ234" s="55"/>
      <c r="IA234" s="55"/>
      <c r="IB234" s="55"/>
      <c r="IC234" s="55"/>
      <c r="ID234" s="55"/>
      <c r="IE234" s="55"/>
      <c r="IF234" s="55"/>
      <c r="IG234" s="55"/>
      <c r="IH234" s="55"/>
      <c r="II234" s="55"/>
      <c r="IJ234" s="55"/>
      <c r="IK234" s="55"/>
      <c r="IL234" s="55"/>
      <c r="IM234" s="55"/>
      <c r="IN234" s="55"/>
      <c r="IO234" s="55"/>
      <c r="IP234" s="55"/>
      <c r="IQ234" s="55"/>
      <c r="IR234" s="55"/>
      <c r="IS234" s="55"/>
      <c r="IT234" s="55"/>
      <c r="IU234" s="55"/>
      <c r="IV234" s="55"/>
      <c r="IW234" s="55"/>
      <c r="IX234" s="55"/>
      <c r="IY234" s="55"/>
      <c r="IZ234" s="55"/>
      <c r="JA234" s="55"/>
      <c r="JB234" s="55"/>
      <c r="JC234" s="55"/>
      <c r="JD234" s="55"/>
      <c r="JE234" s="55"/>
      <c r="JF234" s="55"/>
      <c r="JG234" s="55"/>
      <c r="JH234" s="55"/>
      <c r="JI234" s="55"/>
      <c r="JJ234" s="55"/>
      <c r="JK234" s="55"/>
      <c r="JL234" s="55"/>
      <c r="JM234" s="55"/>
      <c r="JN234" s="55"/>
      <c r="JO234" s="55"/>
      <c r="JP234" s="55"/>
      <c r="JQ234" s="55"/>
      <c r="JR234" s="55"/>
      <c r="JS234" s="55"/>
      <c r="JT234" s="55"/>
      <c r="JU234" s="55"/>
      <c r="JV234" s="55"/>
      <c r="JW234" s="55"/>
      <c r="JX234" s="55"/>
      <c r="JY234" s="55"/>
      <c r="JZ234" s="55"/>
      <c r="KA234" s="55"/>
      <c r="KB234" s="55"/>
      <c r="KC234" s="55"/>
      <c r="KD234" s="55"/>
      <c r="KE234" s="55"/>
      <c r="KF234" s="55"/>
      <c r="KG234" s="55"/>
      <c r="KH234" s="55"/>
      <c r="KI234" s="55"/>
      <c r="KJ234" s="55"/>
      <c r="KK234" s="55"/>
      <c r="KL234" s="55"/>
      <c r="KM234" s="55"/>
      <c r="KN234" s="55"/>
      <c r="KO234" s="55"/>
      <c r="KP234" s="55"/>
      <c r="KQ234" s="55"/>
      <c r="KR234" s="55"/>
      <c r="KS234" s="55"/>
      <c r="KT234" s="55"/>
      <c r="KU234" s="55"/>
      <c r="KV234" s="55"/>
      <c r="KW234" s="55"/>
      <c r="KX234" s="55"/>
      <c r="KY234" s="55"/>
      <c r="KZ234" s="55"/>
      <c r="LA234" s="55"/>
      <c r="LB234" s="55"/>
      <c r="LC234" s="55"/>
      <c r="LD234" s="55"/>
      <c r="LE234" s="55"/>
      <c r="LF234" s="55"/>
      <c r="LG234" s="55"/>
      <c r="LH234" s="55"/>
      <c r="LI234" s="55"/>
      <c r="LJ234" s="55"/>
      <c r="LK234" s="55"/>
      <c r="LL234" s="55"/>
    </row>
    <row r="235" spans="1:324" ht="11.25" customHeight="1">
      <c r="A235" s="45"/>
      <c r="B235" s="45"/>
      <c r="C235" s="45"/>
      <c r="D235" s="45"/>
      <c r="E235" s="45"/>
      <c r="F235" s="1650"/>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c r="ER235" s="55"/>
      <c r="ES235" s="55"/>
      <c r="ET235" s="55"/>
      <c r="EU235" s="55"/>
      <c r="EV235" s="55"/>
      <c r="EW235" s="55"/>
      <c r="EX235" s="55"/>
      <c r="EY235" s="55"/>
      <c r="EZ235" s="55"/>
      <c r="FA235" s="55"/>
      <c r="FB235" s="55"/>
      <c r="FC235" s="55"/>
      <c r="FD235" s="55"/>
      <c r="FE235" s="55"/>
      <c r="FF235" s="55"/>
      <c r="FG235" s="55"/>
      <c r="FH235" s="55"/>
      <c r="FI235" s="55"/>
      <c r="FJ235" s="55"/>
      <c r="FK235" s="55"/>
      <c r="FL235" s="55"/>
      <c r="FM235" s="55"/>
      <c r="FN235" s="55"/>
      <c r="FO235" s="55"/>
      <c r="FP235" s="55"/>
      <c r="FQ235" s="55"/>
      <c r="FR235" s="55"/>
      <c r="FS235" s="55"/>
      <c r="FT235" s="55"/>
      <c r="FU235" s="55"/>
      <c r="FV235" s="55"/>
      <c r="FW235" s="55"/>
      <c r="FX235" s="55"/>
      <c r="FY235" s="55"/>
      <c r="FZ235" s="55"/>
      <c r="GA235" s="55"/>
      <c r="GB235" s="55"/>
      <c r="GC235" s="55"/>
      <c r="GD235" s="55"/>
      <c r="GE235" s="55"/>
      <c r="GF235" s="55"/>
      <c r="GG235" s="55"/>
      <c r="GH235" s="55"/>
      <c r="GI235" s="55"/>
      <c r="GJ235" s="55"/>
      <c r="GK235" s="55"/>
      <c r="GL235" s="55"/>
      <c r="GM235" s="55"/>
      <c r="GN235" s="55"/>
      <c r="GO235" s="55"/>
      <c r="GP235" s="55"/>
      <c r="GQ235" s="55"/>
      <c r="GR235" s="55"/>
      <c r="GS235" s="55"/>
      <c r="GT235" s="55"/>
      <c r="GU235" s="55"/>
      <c r="GV235" s="55"/>
      <c r="GW235" s="55"/>
      <c r="GX235" s="55"/>
      <c r="GY235" s="55"/>
      <c r="GZ235" s="55"/>
      <c r="HA235" s="55"/>
      <c r="HB235" s="55"/>
      <c r="HC235" s="55"/>
      <c r="HD235" s="55"/>
      <c r="HE235" s="55"/>
      <c r="HF235" s="55"/>
      <c r="HG235" s="55"/>
      <c r="HH235" s="55"/>
      <c r="HI235" s="55"/>
      <c r="HJ235" s="55"/>
      <c r="HK235" s="55"/>
      <c r="HL235" s="55"/>
      <c r="HM235" s="55"/>
      <c r="HN235" s="55"/>
      <c r="HO235" s="55"/>
      <c r="HP235" s="55"/>
      <c r="HQ235" s="55"/>
      <c r="HR235" s="55"/>
      <c r="HS235" s="55"/>
      <c r="HT235" s="55"/>
      <c r="HU235" s="55"/>
      <c r="HV235" s="55"/>
      <c r="HW235" s="55"/>
      <c r="HX235" s="55"/>
      <c r="HY235" s="55"/>
      <c r="HZ235" s="55"/>
      <c r="IA235" s="55"/>
      <c r="IB235" s="55"/>
      <c r="IC235" s="55"/>
      <c r="ID235" s="55"/>
      <c r="IE235" s="55"/>
      <c r="IF235" s="55"/>
      <c r="IG235" s="55"/>
      <c r="IH235" s="55"/>
      <c r="II235" s="55"/>
      <c r="IJ235" s="55"/>
      <c r="IK235" s="55"/>
      <c r="IL235" s="55"/>
      <c r="IM235" s="55"/>
      <c r="IN235" s="55"/>
      <c r="IO235" s="55"/>
      <c r="IP235" s="55"/>
      <c r="IQ235" s="55"/>
      <c r="IR235" s="55"/>
      <c r="IS235" s="55"/>
      <c r="IT235" s="55"/>
      <c r="IU235" s="55"/>
      <c r="IV235" s="55"/>
      <c r="IW235" s="55"/>
      <c r="IX235" s="55"/>
      <c r="IY235" s="55"/>
      <c r="IZ235" s="55"/>
      <c r="JA235" s="55"/>
      <c r="JB235" s="55"/>
      <c r="JC235" s="55"/>
      <c r="JD235" s="55"/>
      <c r="JE235" s="55"/>
      <c r="JF235" s="55"/>
      <c r="JG235" s="55"/>
      <c r="JH235" s="55"/>
      <c r="JI235" s="55"/>
      <c r="JJ235" s="55"/>
      <c r="JK235" s="55"/>
      <c r="JL235" s="55"/>
      <c r="JM235" s="55"/>
      <c r="JN235" s="55"/>
      <c r="JO235" s="55"/>
      <c r="JP235" s="55"/>
      <c r="JQ235" s="55"/>
      <c r="JR235" s="55"/>
      <c r="JS235" s="55"/>
      <c r="JT235" s="55"/>
      <c r="JU235" s="55"/>
      <c r="JV235" s="55"/>
      <c r="JW235" s="55"/>
      <c r="JX235" s="55"/>
      <c r="JY235" s="55"/>
      <c r="JZ235" s="55"/>
      <c r="KA235" s="55"/>
      <c r="KB235" s="55"/>
      <c r="KC235" s="55"/>
      <c r="KD235" s="55"/>
      <c r="KE235" s="55"/>
      <c r="KF235" s="55"/>
      <c r="KG235" s="55"/>
      <c r="KH235" s="55"/>
      <c r="KI235" s="55"/>
      <c r="KJ235" s="55"/>
      <c r="KK235" s="55"/>
      <c r="KL235" s="55"/>
      <c r="KM235" s="55"/>
      <c r="KN235" s="55"/>
      <c r="KO235" s="55"/>
      <c r="KP235" s="55"/>
      <c r="KQ235" s="55"/>
      <c r="KR235" s="55"/>
      <c r="KS235" s="55"/>
      <c r="KT235" s="55"/>
      <c r="KU235" s="55"/>
      <c r="KV235" s="55"/>
      <c r="KW235" s="55"/>
      <c r="KX235" s="55"/>
      <c r="KY235" s="55"/>
      <c r="KZ235" s="55"/>
      <c r="LA235" s="55"/>
      <c r="LB235" s="55"/>
      <c r="LC235" s="55"/>
      <c r="LD235" s="55"/>
      <c r="LE235" s="55"/>
      <c r="LF235" s="55"/>
      <c r="LG235" s="55"/>
      <c r="LH235" s="55"/>
      <c r="LI235" s="55"/>
      <c r="LJ235" s="55"/>
      <c r="LK235" s="55"/>
      <c r="LL235" s="55"/>
    </row>
    <row r="236" spans="1:324" ht="11.25" customHeight="1">
      <c r="A236" s="45"/>
      <c r="B236" s="45"/>
      <c r="C236" s="45"/>
      <c r="D236" s="45"/>
      <c r="E236" s="45"/>
      <c r="F236" s="1650"/>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c r="IS236" s="55"/>
      <c r="IT236" s="55"/>
      <c r="IU236" s="55"/>
      <c r="IV236" s="55"/>
      <c r="IW236" s="55"/>
      <c r="IX236" s="55"/>
      <c r="IY236" s="55"/>
      <c r="IZ236" s="55"/>
      <c r="JA236" s="55"/>
      <c r="JB236" s="55"/>
      <c r="JC236" s="55"/>
      <c r="JD236" s="55"/>
      <c r="JE236" s="55"/>
      <c r="JF236" s="55"/>
      <c r="JG236" s="55"/>
      <c r="JH236" s="55"/>
      <c r="JI236" s="55"/>
      <c r="JJ236" s="55"/>
      <c r="JK236" s="55"/>
      <c r="JL236" s="55"/>
      <c r="JM236" s="55"/>
      <c r="JN236" s="55"/>
      <c r="JO236" s="55"/>
      <c r="JP236" s="55"/>
      <c r="JQ236" s="55"/>
      <c r="JR236" s="55"/>
      <c r="JS236" s="55"/>
      <c r="JT236" s="55"/>
      <c r="JU236" s="55"/>
      <c r="JV236" s="55"/>
      <c r="JW236" s="55"/>
      <c r="JX236" s="55"/>
      <c r="JY236" s="55"/>
      <c r="JZ236" s="55"/>
      <c r="KA236" s="55"/>
      <c r="KB236" s="55"/>
      <c r="KC236" s="55"/>
      <c r="KD236" s="55"/>
      <c r="KE236" s="55"/>
      <c r="KF236" s="55"/>
      <c r="KG236" s="55"/>
      <c r="KH236" s="55"/>
      <c r="KI236" s="55"/>
      <c r="KJ236" s="55"/>
      <c r="KK236" s="55"/>
      <c r="KL236" s="55"/>
      <c r="KM236" s="55"/>
      <c r="KN236" s="55"/>
      <c r="KO236" s="55"/>
      <c r="KP236" s="55"/>
      <c r="KQ236" s="55"/>
      <c r="KR236" s="55"/>
      <c r="KS236" s="55"/>
      <c r="KT236" s="55"/>
      <c r="KU236" s="55"/>
      <c r="KV236" s="55"/>
      <c r="KW236" s="55"/>
      <c r="KX236" s="55"/>
      <c r="KY236" s="55"/>
      <c r="KZ236" s="55"/>
      <c r="LA236" s="55"/>
      <c r="LB236" s="55"/>
      <c r="LC236" s="55"/>
      <c r="LD236" s="55"/>
      <c r="LE236" s="55"/>
      <c r="LF236" s="55"/>
      <c r="LG236" s="55"/>
      <c r="LH236" s="55"/>
      <c r="LI236" s="55"/>
      <c r="LJ236" s="55"/>
      <c r="LK236" s="55"/>
      <c r="LL236" s="55"/>
    </row>
    <row r="237" spans="1:324" ht="11.25" customHeight="1">
      <c r="A237" s="45"/>
      <c r="B237" s="45"/>
      <c r="C237" s="45"/>
      <c r="D237" s="45"/>
      <c r="E237" s="45"/>
      <c r="F237" s="1650"/>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55"/>
      <c r="DM237" s="55"/>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c r="ER237" s="55"/>
      <c r="ES237" s="55"/>
      <c r="ET237" s="55"/>
      <c r="EU237" s="55"/>
      <c r="EV237" s="55"/>
      <c r="EW237" s="55"/>
      <c r="EX237" s="55"/>
      <c r="EY237" s="55"/>
      <c r="EZ237" s="55"/>
      <c r="FA237" s="55"/>
      <c r="FB237" s="55"/>
      <c r="FC237" s="55"/>
      <c r="FD237" s="55"/>
      <c r="FE237" s="55"/>
      <c r="FF237" s="55"/>
      <c r="FG237" s="55"/>
      <c r="FH237" s="55"/>
      <c r="FI237" s="55"/>
      <c r="FJ237" s="55"/>
      <c r="FK237" s="55"/>
      <c r="FL237" s="55"/>
      <c r="FM237" s="55"/>
      <c r="FN237" s="55"/>
      <c r="FO237" s="55"/>
      <c r="FP237" s="55"/>
      <c r="FQ237" s="55"/>
      <c r="FR237" s="55"/>
      <c r="FS237" s="55"/>
      <c r="FT237" s="55"/>
      <c r="FU237" s="55"/>
      <c r="FV237" s="55"/>
      <c r="FW237" s="55"/>
      <c r="FX237" s="55"/>
      <c r="FY237" s="55"/>
      <c r="FZ237" s="55"/>
      <c r="GA237" s="55"/>
      <c r="GB237" s="55"/>
      <c r="GC237" s="55"/>
      <c r="GD237" s="55"/>
      <c r="GE237" s="55"/>
      <c r="GF237" s="55"/>
      <c r="GG237" s="55"/>
      <c r="GH237" s="55"/>
      <c r="GI237" s="55"/>
      <c r="GJ237" s="55"/>
      <c r="GK237" s="55"/>
      <c r="GL237" s="55"/>
      <c r="GM237" s="55"/>
      <c r="GN237" s="55"/>
      <c r="GO237" s="55"/>
      <c r="GP237" s="55"/>
      <c r="GQ237" s="55"/>
      <c r="GR237" s="55"/>
      <c r="GS237" s="55"/>
      <c r="GT237" s="55"/>
      <c r="GU237" s="55"/>
      <c r="GV237" s="55"/>
      <c r="GW237" s="55"/>
      <c r="GX237" s="55"/>
      <c r="GY237" s="55"/>
      <c r="GZ237" s="55"/>
      <c r="HA237" s="55"/>
      <c r="HB237" s="55"/>
      <c r="HC237" s="55"/>
      <c r="HD237" s="55"/>
      <c r="HE237" s="55"/>
      <c r="HF237" s="55"/>
      <c r="HG237" s="55"/>
      <c r="HH237" s="55"/>
      <c r="HI237" s="55"/>
      <c r="HJ237" s="55"/>
      <c r="HK237" s="55"/>
      <c r="HL237" s="55"/>
      <c r="HM237" s="55"/>
      <c r="HN237" s="55"/>
      <c r="HO237" s="55"/>
      <c r="HP237" s="55"/>
      <c r="HQ237" s="55"/>
      <c r="HR237" s="55"/>
      <c r="HS237" s="55"/>
      <c r="HT237" s="55"/>
      <c r="HU237" s="55"/>
      <c r="HV237" s="55"/>
      <c r="HW237" s="55"/>
      <c r="HX237" s="55"/>
      <c r="HY237" s="55"/>
      <c r="HZ237" s="55"/>
      <c r="IA237" s="55"/>
      <c r="IB237" s="55"/>
      <c r="IC237" s="55"/>
      <c r="ID237" s="55"/>
      <c r="IE237" s="55"/>
      <c r="IF237" s="55"/>
      <c r="IG237" s="55"/>
      <c r="IH237" s="55"/>
      <c r="II237" s="55"/>
      <c r="IJ237" s="55"/>
      <c r="IK237" s="55"/>
      <c r="IL237" s="55"/>
      <c r="IM237" s="55"/>
      <c r="IN237" s="55"/>
      <c r="IO237" s="55"/>
      <c r="IP237" s="55"/>
      <c r="IQ237" s="55"/>
      <c r="IR237" s="55"/>
      <c r="IS237" s="55"/>
      <c r="IT237" s="55"/>
      <c r="IU237" s="55"/>
      <c r="IV237" s="55"/>
      <c r="IW237" s="55"/>
      <c r="IX237" s="55"/>
      <c r="IY237" s="55"/>
      <c r="IZ237" s="55"/>
      <c r="JA237" s="55"/>
      <c r="JB237" s="55"/>
      <c r="JC237" s="55"/>
      <c r="JD237" s="55"/>
      <c r="JE237" s="55"/>
      <c r="JF237" s="55"/>
      <c r="JG237" s="55"/>
      <c r="JH237" s="55"/>
      <c r="JI237" s="55"/>
      <c r="JJ237" s="55"/>
      <c r="JK237" s="55"/>
      <c r="JL237" s="55"/>
      <c r="JM237" s="55"/>
      <c r="JN237" s="55"/>
      <c r="JO237" s="55"/>
      <c r="JP237" s="55"/>
      <c r="JQ237" s="55"/>
      <c r="JR237" s="55"/>
      <c r="JS237" s="55"/>
      <c r="JT237" s="55"/>
      <c r="JU237" s="55"/>
      <c r="JV237" s="55"/>
      <c r="JW237" s="55"/>
      <c r="JX237" s="55"/>
      <c r="JY237" s="55"/>
      <c r="JZ237" s="55"/>
      <c r="KA237" s="55"/>
      <c r="KB237" s="55"/>
      <c r="KC237" s="55"/>
      <c r="KD237" s="55"/>
      <c r="KE237" s="55"/>
      <c r="KF237" s="55"/>
      <c r="KG237" s="55"/>
      <c r="KH237" s="55"/>
      <c r="KI237" s="55"/>
      <c r="KJ237" s="55"/>
      <c r="KK237" s="55"/>
      <c r="KL237" s="55"/>
      <c r="KM237" s="55"/>
      <c r="KN237" s="55"/>
      <c r="KO237" s="55"/>
      <c r="KP237" s="55"/>
      <c r="KQ237" s="55"/>
      <c r="KR237" s="55"/>
      <c r="KS237" s="55"/>
      <c r="KT237" s="55"/>
      <c r="KU237" s="55"/>
      <c r="KV237" s="55"/>
      <c r="KW237" s="55"/>
      <c r="KX237" s="55"/>
      <c r="KY237" s="55"/>
      <c r="KZ237" s="55"/>
      <c r="LA237" s="55"/>
      <c r="LB237" s="55"/>
      <c r="LC237" s="55"/>
      <c r="LD237" s="55"/>
      <c r="LE237" s="55"/>
      <c r="LF237" s="55"/>
      <c r="LG237" s="55"/>
      <c r="LH237" s="55"/>
      <c r="LI237" s="55"/>
      <c r="LJ237" s="55"/>
      <c r="LK237" s="55"/>
      <c r="LL237" s="55"/>
    </row>
    <row r="238" spans="1:324">
      <c r="A238" s="45"/>
      <c r="B238" s="45"/>
      <c r="C238" s="45"/>
      <c r="D238" s="45"/>
      <c r="E238" s="45"/>
      <c r="F238" s="1650"/>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5"/>
      <c r="DM238" s="55"/>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c r="ER238" s="55"/>
      <c r="ES238" s="55"/>
      <c r="ET238" s="55"/>
      <c r="EU238" s="55"/>
      <c r="EV238" s="55"/>
      <c r="EW238" s="55"/>
      <c r="EX238" s="55"/>
      <c r="EY238" s="55"/>
      <c r="EZ238" s="55"/>
      <c r="FA238" s="55"/>
      <c r="FB238" s="55"/>
      <c r="FC238" s="55"/>
      <c r="FD238" s="55"/>
      <c r="FE238" s="55"/>
      <c r="FF238" s="55"/>
      <c r="FG238" s="55"/>
      <c r="FH238" s="55"/>
      <c r="FI238" s="55"/>
      <c r="FJ238" s="55"/>
      <c r="FK238" s="55"/>
      <c r="FL238" s="55"/>
      <c r="FM238" s="55"/>
      <c r="FN238" s="55"/>
      <c r="FO238" s="55"/>
      <c r="FP238" s="55"/>
      <c r="FQ238" s="55"/>
      <c r="FR238" s="55"/>
      <c r="FS238" s="55"/>
      <c r="FT238" s="55"/>
      <c r="FU238" s="55"/>
      <c r="FV238" s="55"/>
      <c r="FW238" s="55"/>
      <c r="FX238" s="55"/>
      <c r="FY238" s="55"/>
      <c r="FZ238" s="55"/>
      <c r="GA238" s="55"/>
      <c r="GB238" s="55"/>
      <c r="GC238" s="55"/>
      <c r="GD238" s="55"/>
      <c r="GE238" s="55"/>
      <c r="GF238" s="55"/>
      <c r="GG238" s="55"/>
      <c r="GH238" s="55"/>
      <c r="GI238" s="55"/>
      <c r="GJ238" s="55"/>
      <c r="GK238" s="55"/>
      <c r="GL238" s="55"/>
      <c r="GM238" s="55"/>
      <c r="GN238" s="55"/>
      <c r="GO238" s="55"/>
      <c r="GP238" s="55"/>
      <c r="GQ238" s="55"/>
      <c r="GR238" s="55"/>
      <c r="GS238" s="55"/>
      <c r="GT238" s="55"/>
      <c r="GU238" s="55"/>
      <c r="GV238" s="55"/>
      <c r="GW238" s="55"/>
      <c r="GX238" s="55"/>
      <c r="GY238" s="55"/>
      <c r="GZ238" s="55"/>
      <c r="HA238" s="55"/>
      <c r="HB238" s="55"/>
      <c r="HC238" s="55"/>
      <c r="HD238" s="55"/>
      <c r="HE238" s="55"/>
      <c r="HF238" s="55"/>
      <c r="HG238" s="55"/>
      <c r="HH238" s="55"/>
      <c r="HI238" s="55"/>
      <c r="HJ238" s="55"/>
      <c r="HK238" s="55"/>
      <c r="HL238" s="55"/>
      <c r="HM238" s="55"/>
      <c r="HN238" s="55"/>
      <c r="HO238" s="55"/>
      <c r="HP238" s="55"/>
      <c r="HQ238" s="55"/>
      <c r="HR238" s="55"/>
      <c r="HS238" s="55"/>
      <c r="HT238" s="55"/>
      <c r="HU238" s="55"/>
      <c r="HV238" s="55"/>
      <c r="HW238" s="55"/>
      <c r="HX238" s="55"/>
      <c r="HY238" s="55"/>
      <c r="HZ238" s="55"/>
      <c r="IA238" s="55"/>
      <c r="IB238" s="55"/>
      <c r="IC238" s="55"/>
      <c r="ID238" s="55"/>
      <c r="IE238" s="55"/>
      <c r="IF238" s="55"/>
      <c r="IG238" s="55"/>
      <c r="IH238" s="55"/>
      <c r="II238" s="55"/>
      <c r="IJ238" s="55"/>
      <c r="IK238" s="55"/>
      <c r="IL238" s="55"/>
      <c r="IM238" s="55"/>
      <c r="IN238" s="55"/>
      <c r="IO238" s="55"/>
      <c r="IP238" s="55"/>
      <c r="IQ238" s="55"/>
      <c r="IR238" s="55"/>
      <c r="IS238" s="55"/>
      <c r="IT238" s="55"/>
      <c r="IU238" s="55"/>
      <c r="IV238" s="55"/>
      <c r="IW238" s="55"/>
      <c r="IX238" s="55"/>
      <c r="IY238" s="55"/>
      <c r="IZ238" s="55"/>
      <c r="JA238" s="55"/>
      <c r="JB238" s="55"/>
      <c r="JC238" s="55"/>
      <c r="JD238" s="55"/>
      <c r="JE238" s="55"/>
      <c r="JF238" s="55"/>
      <c r="JG238" s="55"/>
      <c r="JH238" s="55"/>
      <c r="JI238" s="55"/>
      <c r="JJ238" s="55"/>
      <c r="JK238" s="55"/>
      <c r="JL238" s="55"/>
      <c r="JM238" s="55"/>
      <c r="JN238" s="55"/>
      <c r="JO238" s="55"/>
      <c r="JP238" s="55"/>
      <c r="JQ238" s="55"/>
      <c r="JR238" s="55"/>
      <c r="JS238" s="55"/>
      <c r="JT238" s="55"/>
      <c r="JU238" s="55"/>
      <c r="JV238" s="55"/>
      <c r="JW238" s="55"/>
      <c r="JX238" s="55"/>
      <c r="JY238" s="55"/>
      <c r="JZ238" s="55"/>
      <c r="KA238" s="55"/>
      <c r="KB238" s="55"/>
      <c r="KC238" s="55"/>
      <c r="KD238" s="55"/>
      <c r="KE238" s="55"/>
      <c r="KF238" s="55"/>
      <c r="KG238" s="55"/>
      <c r="KH238" s="55"/>
      <c r="KI238" s="55"/>
      <c r="KJ238" s="55"/>
      <c r="KK238" s="55"/>
      <c r="KL238" s="55"/>
      <c r="KM238" s="55"/>
      <c r="KN238" s="55"/>
      <c r="KO238" s="55"/>
      <c r="KP238" s="55"/>
      <c r="KQ238" s="55"/>
      <c r="KR238" s="55"/>
      <c r="KS238" s="55"/>
      <c r="KT238" s="55"/>
      <c r="KU238" s="55"/>
      <c r="KV238" s="55"/>
      <c r="KW238" s="55"/>
      <c r="KX238" s="55"/>
      <c r="KY238" s="55"/>
      <c r="KZ238" s="55"/>
      <c r="LA238" s="55"/>
      <c r="LB238" s="55"/>
      <c r="LC238" s="55"/>
      <c r="LD238" s="55"/>
      <c r="LE238" s="55"/>
      <c r="LF238" s="55"/>
      <c r="LG238" s="55"/>
      <c r="LH238" s="55"/>
      <c r="LI238" s="55"/>
      <c r="LJ238" s="55"/>
      <c r="LK238" s="55"/>
      <c r="LL238" s="55"/>
    </row>
    <row r="239" spans="1:324">
      <c r="A239" s="45"/>
      <c r="B239" s="45"/>
      <c r="C239" s="45"/>
      <c r="D239" s="45"/>
      <c r="E239" s="45"/>
      <c r="F239" s="1650"/>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55"/>
      <c r="DM239" s="55"/>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c r="ER239" s="55"/>
      <c r="ES239" s="55"/>
      <c r="ET239" s="55"/>
      <c r="EU239" s="55"/>
      <c r="EV239" s="55"/>
      <c r="EW239" s="55"/>
      <c r="EX239" s="55"/>
      <c r="EY239" s="55"/>
      <c r="EZ239" s="55"/>
      <c r="FA239" s="55"/>
      <c r="FB239" s="55"/>
      <c r="FC239" s="55"/>
      <c r="FD239" s="55"/>
      <c r="FE239" s="55"/>
      <c r="FF239" s="55"/>
      <c r="FG239" s="55"/>
      <c r="FH239" s="55"/>
      <c r="FI239" s="55"/>
      <c r="FJ239" s="55"/>
      <c r="FK239" s="55"/>
      <c r="FL239" s="55"/>
      <c r="FM239" s="55"/>
      <c r="FN239" s="55"/>
      <c r="FO239" s="55"/>
      <c r="FP239" s="55"/>
      <c r="FQ239" s="55"/>
      <c r="FR239" s="55"/>
      <c r="FS239" s="55"/>
      <c r="FT239" s="55"/>
      <c r="FU239" s="55"/>
      <c r="FV239" s="55"/>
      <c r="FW239" s="55"/>
      <c r="FX239" s="55"/>
      <c r="FY239" s="55"/>
      <c r="FZ239" s="55"/>
      <c r="GA239" s="55"/>
      <c r="GB239" s="55"/>
      <c r="GC239" s="55"/>
      <c r="GD239" s="55"/>
      <c r="GE239" s="55"/>
      <c r="GF239" s="55"/>
      <c r="GG239" s="55"/>
      <c r="GH239" s="55"/>
      <c r="GI239" s="55"/>
      <c r="GJ239" s="55"/>
      <c r="GK239" s="55"/>
      <c r="GL239" s="55"/>
      <c r="GM239" s="55"/>
      <c r="GN239" s="55"/>
      <c r="GO239" s="55"/>
      <c r="GP239" s="55"/>
      <c r="GQ239" s="55"/>
      <c r="GR239" s="55"/>
      <c r="GS239" s="55"/>
      <c r="GT239" s="55"/>
      <c r="GU239" s="55"/>
      <c r="GV239" s="55"/>
      <c r="GW239" s="55"/>
      <c r="GX239" s="55"/>
      <c r="GY239" s="55"/>
      <c r="GZ239" s="55"/>
      <c r="HA239" s="55"/>
      <c r="HB239" s="55"/>
      <c r="HC239" s="55"/>
      <c r="HD239" s="55"/>
      <c r="HE239" s="55"/>
      <c r="HF239" s="55"/>
      <c r="HG239" s="55"/>
      <c r="HH239" s="55"/>
      <c r="HI239" s="55"/>
      <c r="HJ239" s="55"/>
      <c r="HK239" s="55"/>
      <c r="HL239" s="55"/>
      <c r="HM239" s="55"/>
      <c r="HN239" s="55"/>
      <c r="HO239" s="55"/>
      <c r="HP239" s="55"/>
      <c r="HQ239" s="55"/>
      <c r="HR239" s="55"/>
      <c r="HS239" s="55"/>
      <c r="HT239" s="55"/>
      <c r="HU239" s="55"/>
      <c r="HV239" s="55"/>
      <c r="HW239" s="55"/>
      <c r="HX239" s="55"/>
      <c r="HY239" s="55"/>
      <c r="HZ239" s="55"/>
      <c r="IA239" s="55"/>
      <c r="IB239" s="55"/>
      <c r="IC239" s="55"/>
      <c r="ID239" s="55"/>
      <c r="IE239" s="55"/>
      <c r="IF239" s="55"/>
      <c r="IG239" s="55"/>
      <c r="IH239" s="55"/>
      <c r="II239" s="55"/>
      <c r="IJ239" s="55"/>
      <c r="IK239" s="55"/>
      <c r="IL239" s="55"/>
      <c r="IM239" s="55"/>
      <c r="IN239" s="55"/>
      <c r="IO239" s="55"/>
      <c r="IP239" s="55"/>
      <c r="IQ239" s="55"/>
      <c r="IR239" s="55"/>
      <c r="IS239" s="55"/>
      <c r="IT239" s="55"/>
      <c r="IU239" s="55"/>
      <c r="IV239" s="55"/>
      <c r="IW239" s="55"/>
      <c r="IX239" s="55"/>
      <c r="IY239" s="55"/>
      <c r="IZ239" s="55"/>
      <c r="JA239" s="55"/>
      <c r="JB239" s="55"/>
      <c r="JC239" s="55"/>
      <c r="JD239" s="55"/>
      <c r="JE239" s="55"/>
      <c r="JF239" s="55"/>
      <c r="JG239" s="55"/>
      <c r="JH239" s="55"/>
      <c r="JI239" s="55"/>
      <c r="JJ239" s="55"/>
      <c r="JK239" s="55"/>
      <c r="JL239" s="55"/>
      <c r="JM239" s="55"/>
      <c r="JN239" s="55"/>
      <c r="JO239" s="55"/>
      <c r="JP239" s="55"/>
      <c r="JQ239" s="55"/>
      <c r="JR239" s="55"/>
      <c r="JS239" s="55"/>
      <c r="JT239" s="55"/>
      <c r="JU239" s="55"/>
      <c r="JV239" s="55"/>
      <c r="JW239" s="55"/>
      <c r="JX239" s="55"/>
      <c r="JY239" s="55"/>
      <c r="JZ239" s="55"/>
      <c r="KA239" s="55"/>
      <c r="KB239" s="55"/>
      <c r="KC239" s="55"/>
      <c r="KD239" s="55"/>
      <c r="KE239" s="55"/>
      <c r="KF239" s="55"/>
      <c r="KG239" s="55"/>
      <c r="KH239" s="55"/>
      <c r="KI239" s="55"/>
      <c r="KJ239" s="55"/>
      <c r="KK239" s="55"/>
      <c r="KL239" s="55"/>
      <c r="KM239" s="55"/>
      <c r="KN239" s="55"/>
      <c r="KO239" s="55"/>
      <c r="KP239" s="55"/>
      <c r="KQ239" s="55"/>
      <c r="KR239" s="55"/>
      <c r="KS239" s="55"/>
      <c r="KT239" s="55"/>
      <c r="KU239" s="55"/>
      <c r="KV239" s="55"/>
      <c r="KW239" s="55"/>
      <c r="KX239" s="55"/>
      <c r="KY239" s="55"/>
      <c r="KZ239" s="55"/>
      <c r="LA239" s="55"/>
      <c r="LB239" s="55"/>
      <c r="LC239" s="55"/>
      <c r="LD239" s="55"/>
      <c r="LE239" s="55"/>
      <c r="LF239" s="55"/>
      <c r="LG239" s="55"/>
      <c r="LH239" s="55"/>
      <c r="LI239" s="55"/>
      <c r="LJ239" s="55"/>
      <c r="LK239" s="55"/>
      <c r="LL239" s="55"/>
    </row>
    <row r="240" spans="1:324">
      <c r="A240" s="45"/>
      <c r="B240" s="45"/>
      <c r="C240" s="45"/>
      <c r="D240" s="45"/>
      <c r="E240" s="45"/>
      <c r="F240" s="1650"/>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c r="ER240" s="55"/>
      <c r="ES240" s="55"/>
      <c r="ET240" s="55"/>
      <c r="EU240" s="55"/>
      <c r="EV240" s="55"/>
      <c r="EW240" s="55"/>
      <c r="EX240" s="55"/>
      <c r="EY240" s="55"/>
      <c r="EZ240" s="55"/>
      <c r="FA240" s="55"/>
      <c r="FB240" s="55"/>
      <c r="FC240" s="55"/>
      <c r="FD240" s="55"/>
      <c r="FE240" s="55"/>
      <c r="FF240" s="55"/>
      <c r="FG240" s="55"/>
      <c r="FH240" s="55"/>
      <c r="FI240" s="55"/>
      <c r="FJ240" s="55"/>
      <c r="FK240" s="55"/>
      <c r="FL240" s="55"/>
      <c r="FM240" s="55"/>
      <c r="FN240" s="55"/>
      <c r="FO240" s="55"/>
      <c r="FP240" s="55"/>
      <c r="FQ240" s="55"/>
      <c r="FR240" s="55"/>
      <c r="FS240" s="55"/>
      <c r="FT240" s="55"/>
      <c r="FU240" s="55"/>
      <c r="FV240" s="55"/>
      <c r="FW240" s="55"/>
      <c r="FX240" s="55"/>
      <c r="FY240" s="55"/>
      <c r="FZ240" s="55"/>
      <c r="GA240" s="55"/>
      <c r="GB240" s="55"/>
      <c r="GC240" s="55"/>
      <c r="GD240" s="55"/>
      <c r="GE240" s="55"/>
      <c r="GF240" s="55"/>
      <c r="GG240" s="55"/>
      <c r="GH240" s="55"/>
      <c r="GI240" s="55"/>
      <c r="GJ240" s="55"/>
      <c r="GK240" s="55"/>
      <c r="GL240" s="55"/>
      <c r="GM240" s="55"/>
      <c r="GN240" s="55"/>
      <c r="GO240" s="55"/>
      <c r="GP240" s="55"/>
      <c r="GQ240" s="55"/>
      <c r="GR240" s="55"/>
      <c r="GS240" s="55"/>
      <c r="GT240" s="55"/>
      <c r="GU240" s="55"/>
      <c r="GV240" s="55"/>
      <c r="GW240" s="55"/>
      <c r="GX240" s="55"/>
      <c r="GY240" s="55"/>
      <c r="GZ240" s="55"/>
      <c r="HA240" s="55"/>
      <c r="HB240" s="55"/>
      <c r="HC240" s="55"/>
      <c r="HD240" s="55"/>
      <c r="HE240" s="55"/>
      <c r="HF240" s="55"/>
      <c r="HG240" s="55"/>
      <c r="HH240" s="55"/>
      <c r="HI240" s="55"/>
      <c r="HJ240" s="55"/>
      <c r="HK240" s="55"/>
      <c r="HL240" s="55"/>
      <c r="HM240" s="55"/>
      <c r="HN240" s="55"/>
      <c r="HO240" s="55"/>
      <c r="HP240" s="55"/>
      <c r="HQ240" s="55"/>
      <c r="HR240" s="55"/>
      <c r="HS240" s="55"/>
      <c r="HT240" s="55"/>
      <c r="HU240" s="55"/>
      <c r="HV240" s="55"/>
      <c r="HW240" s="55"/>
      <c r="HX240" s="55"/>
      <c r="HY240" s="55"/>
      <c r="HZ240" s="55"/>
      <c r="IA240" s="55"/>
      <c r="IB240" s="55"/>
      <c r="IC240" s="55"/>
      <c r="ID240" s="55"/>
      <c r="IE240" s="55"/>
      <c r="IF240" s="55"/>
      <c r="IG240" s="55"/>
      <c r="IH240" s="55"/>
      <c r="II240" s="55"/>
      <c r="IJ240" s="55"/>
      <c r="IK240" s="55"/>
      <c r="IL240" s="55"/>
      <c r="IM240" s="55"/>
      <c r="IN240" s="55"/>
      <c r="IO240" s="55"/>
      <c r="IP240" s="55"/>
      <c r="IQ240" s="55"/>
      <c r="IR240" s="55"/>
      <c r="IS240" s="55"/>
      <c r="IT240" s="55"/>
      <c r="IU240" s="55"/>
      <c r="IV240" s="55"/>
      <c r="IW240" s="55"/>
      <c r="IX240" s="55"/>
      <c r="IY240" s="55"/>
      <c r="IZ240" s="55"/>
      <c r="JA240" s="55"/>
      <c r="JB240" s="55"/>
      <c r="JC240" s="55"/>
      <c r="JD240" s="55"/>
      <c r="JE240" s="55"/>
      <c r="JF240" s="55"/>
      <c r="JG240" s="55"/>
      <c r="JH240" s="55"/>
      <c r="JI240" s="55"/>
      <c r="JJ240" s="55"/>
      <c r="JK240" s="55"/>
      <c r="JL240" s="55"/>
      <c r="JM240" s="55"/>
      <c r="JN240" s="55"/>
      <c r="JO240" s="55"/>
      <c r="JP240" s="55"/>
      <c r="JQ240" s="55"/>
      <c r="JR240" s="55"/>
      <c r="JS240" s="55"/>
      <c r="JT240" s="55"/>
      <c r="JU240" s="55"/>
      <c r="JV240" s="55"/>
      <c r="JW240" s="55"/>
      <c r="JX240" s="55"/>
      <c r="JY240" s="55"/>
      <c r="JZ240" s="55"/>
      <c r="KA240" s="55"/>
      <c r="KB240" s="55"/>
      <c r="KC240" s="55"/>
      <c r="KD240" s="55"/>
      <c r="KE240" s="55"/>
      <c r="KF240" s="55"/>
      <c r="KG240" s="55"/>
      <c r="KH240" s="55"/>
      <c r="KI240" s="55"/>
      <c r="KJ240" s="55"/>
      <c r="KK240" s="55"/>
      <c r="KL240" s="55"/>
      <c r="KM240" s="55"/>
      <c r="KN240" s="55"/>
      <c r="KO240" s="55"/>
      <c r="KP240" s="55"/>
      <c r="KQ240" s="55"/>
      <c r="KR240" s="55"/>
      <c r="KS240" s="55"/>
      <c r="KT240" s="55"/>
      <c r="KU240" s="55"/>
      <c r="KV240" s="55"/>
      <c r="KW240" s="55"/>
      <c r="KX240" s="55"/>
      <c r="KY240" s="55"/>
      <c r="KZ240" s="55"/>
      <c r="LA240" s="55"/>
      <c r="LB240" s="55"/>
      <c r="LC240" s="55"/>
      <c r="LD240" s="55"/>
      <c r="LE240" s="55"/>
      <c r="LF240" s="55"/>
      <c r="LG240" s="55"/>
      <c r="LH240" s="55"/>
      <c r="LI240" s="55"/>
      <c r="LJ240" s="55"/>
      <c r="LK240" s="55"/>
      <c r="LL240" s="55"/>
    </row>
    <row r="241" spans="1:324">
      <c r="A241" s="45"/>
      <c r="B241" s="45"/>
      <c r="C241" s="45"/>
      <c r="D241" s="45"/>
      <c r="E241" s="45"/>
      <c r="F241" s="1650"/>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55"/>
      <c r="FD241" s="55"/>
      <c r="FE241" s="55"/>
      <c r="FF241" s="55"/>
      <c r="FG241" s="55"/>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55"/>
      <c r="GX241" s="55"/>
      <c r="GY241" s="55"/>
      <c r="GZ241" s="55"/>
      <c r="HA241" s="55"/>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55"/>
      <c r="IQ241" s="55"/>
      <c r="IR241" s="55"/>
      <c r="IS241" s="55"/>
      <c r="IT241" s="55"/>
      <c r="IU241" s="55"/>
      <c r="IV241" s="55"/>
      <c r="IW241" s="55"/>
      <c r="IX241" s="55"/>
      <c r="IY241" s="55"/>
      <c r="IZ241" s="55"/>
      <c r="JA241" s="55"/>
      <c r="JB241" s="55"/>
      <c r="JC241" s="55"/>
      <c r="JD241" s="55"/>
      <c r="JE241" s="55"/>
      <c r="JF241" s="55"/>
      <c r="JG241" s="55"/>
      <c r="JH241" s="55"/>
      <c r="JI241" s="55"/>
      <c r="JJ241" s="55"/>
      <c r="JK241" s="55"/>
      <c r="JL241" s="55"/>
      <c r="JM241" s="55"/>
      <c r="JN241" s="55"/>
      <c r="JO241" s="55"/>
      <c r="JP241" s="55"/>
      <c r="JQ241" s="55"/>
      <c r="JR241" s="55"/>
      <c r="JS241" s="55"/>
      <c r="JT241" s="55"/>
      <c r="JU241" s="55"/>
      <c r="JV241" s="55"/>
      <c r="JW241" s="55"/>
      <c r="JX241" s="55"/>
      <c r="JY241" s="55"/>
      <c r="JZ241" s="55"/>
      <c r="KA241" s="55"/>
      <c r="KB241" s="55"/>
      <c r="KC241" s="55"/>
      <c r="KD241" s="55"/>
      <c r="KE241" s="55"/>
      <c r="KF241" s="55"/>
      <c r="KG241" s="55"/>
      <c r="KH241" s="55"/>
      <c r="KI241" s="55"/>
      <c r="KJ241" s="55"/>
      <c r="KK241" s="55"/>
      <c r="KL241" s="55"/>
      <c r="KM241" s="55"/>
      <c r="KN241" s="55"/>
      <c r="KO241" s="55"/>
      <c r="KP241" s="55"/>
      <c r="KQ241" s="55"/>
      <c r="KR241" s="55"/>
      <c r="KS241" s="55"/>
      <c r="KT241" s="55"/>
      <c r="KU241" s="55"/>
      <c r="KV241" s="55"/>
      <c r="KW241" s="55"/>
      <c r="KX241" s="55"/>
      <c r="KY241" s="55"/>
      <c r="KZ241" s="55"/>
      <c r="LA241" s="55"/>
      <c r="LB241" s="55"/>
      <c r="LC241" s="55"/>
      <c r="LD241" s="55"/>
      <c r="LE241" s="55"/>
      <c r="LF241" s="55"/>
      <c r="LG241" s="55"/>
      <c r="LH241" s="55"/>
      <c r="LI241" s="55"/>
      <c r="LJ241" s="55"/>
      <c r="LK241" s="55"/>
      <c r="LL241" s="55"/>
    </row>
    <row r="242" spans="1:324">
      <c r="A242" s="45"/>
      <c r="B242" s="45"/>
      <c r="C242" s="45"/>
      <c r="D242" s="45"/>
      <c r="E242" s="45"/>
      <c r="F242" s="1650"/>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c r="ER242" s="55"/>
      <c r="ES242" s="55"/>
      <c r="ET242" s="55"/>
      <c r="EU242" s="55"/>
      <c r="EV242" s="55"/>
      <c r="EW242" s="55"/>
      <c r="EX242" s="55"/>
      <c r="EY242" s="55"/>
      <c r="EZ242" s="55"/>
      <c r="FA242" s="55"/>
      <c r="FB242" s="55"/>
      <c r="FC242" s="55"/>
      <c r="FD242" s="55"/>
      <c r="FE242" s="55"/>
      <c r="FF242" s="55"/>
      <c r="FG242" s="55"/>
      <c r="FH242" s="55"/>
      <c r="FI242" s="55"/>
      <c r="FJ242" s="55"/>
      <c r="FK242" s="55"/>
      <c r="FL242" s="55"/>
      <c r="FM242" s="55"/>
      <c r="FN242" s="55"/>
      <c r="FO242" s="55"/>
      <c r="FP242" s="55"/>
      <c r="FQ242" s="55"/>
      <c r="FR242" s="55"/>
      <c r="FS242" s="55"/>
      <c r="FT242" s="55"/>
      <c r="FU242" s="55"/>
      <c r="FV242" s="55"/>
      <c r="FW242" s="55"/>
      <c r="FX242" s="55"/>
      <c r="FY242" s="55"/>
      <c r="FZ242" s="55"/>
      <c r="GA242" s="55"/>
      <c r="GB242" s="55"/>
      <c r="GC242" s="55"/>
      <c r="GD242" s="55"/>
      <c r="GE242" s="55"/>
      <c r="GF242" s="55"/>
      <c r="GG242" s="55"/>
      <c r="GH242" s="55"/>
      <c r="GI242" s="55"/>
      <c r="GJ242" s="55"/>
      <c r="GK242" s="55"/>
      <c r="GL242" s="55"/>
      <c r="GM242" s="55"/>
      <c r="GN242" s="55"/>
      <c r="GO242" s="55"/>
      <c r="GP242" s="55"/>
      <c r="GQ242" s="55"/>
      <c r="GR242" s="55"/>
      <c r="GS242" s="55"/>
      <c r="GT242" s="55"/>
      <c r="GU242" s="55"/>
      <c r="GV242" s="55"/>
      <c r="GW242" s="55"/>
      <c r="GX242" s="55"/>
      <c r="GY242" s="55"/>
      <c r="GZ242" s="55"/>
      <c r="HA242" s="55"/>
      <c r="HB242" s="55"/>
      <c r="HC242" s="55"/>
      <c r="HD242" s="55"/>
      <c r="HE242" s="55"/>
      <c r="HF242" s="55"/>
      <c r="HG242" s="55"/>
      <c r="HH242" s="55"/>
      <c r="HI242" s="55"/>
      <c r="HJ242" s="55"/>
      <c r="HK242" s="55"/>
      <c r="HL242" s="55"/>
      <c r="HM242" s="55"/>
      <c r="HN242" s="55"/>
      <c r="HO242" s="55"/>
      <c r="HP242" s="55"/>
      <c r="HQ242" s="55"/>
      <c r="HR242" s="55"/>
      <c r="HS242" s="55"/>
      <c r="HT242" s="55"/>
      <c r="HU242" s="55"/>
      <c r="HV242" s="55"/>
      <c r="HW242" s="55"/>
      <c r="HX242" s="55"/>
      <c r="HY242" s="55"/>
      <c r="HZ242" s="55"/>
      <c r="IA242" s="55"/>
      <c r="IB242" s="55"/>
      <c r="IC242" s="55"/>
      <c r="ID242" s="55"/>
      <c r="IE242" s="55"/>
      <c r="IF242" s="55"/>
      <c r="IG242" s="55"/>
      <c r="IH242" s="55"/>
      <c r="II242" s="55"/>
      <c r="IJ242" s="55"/>
      <c r="IK242" s="55"/>
      <c r="IL242" s="55"/>
      <c r="IM242" s="55"/>
      <c r="IN242" s="55"/>
      <c r="IO242" s="55"/>
      <c r="IP242" s="55"/>
      <c r="IQ242" s="55"/>
      <c r="IR242" s="55"/>
      <c r="IS242" s="55"/>
      <c r="IT242" s="55"/>
      <c r="IU242" s="55"/>
      <c r="IV242" s="55"/>
      <c r="IW242" s="55"/>
      <c r="IX242" s="55"/>
      <c r="IY242" s="55"/>
      <c r="IZ242" s="55"/>
      <c r="JA242" s="55"/>
      <c r="JB242" s="55"/>
      <c r="JC242" s="55"/>
      <c r="JD242" s="55"/>
      <c r="JE242" s="55"/>
      <c r="JF242" s="55"/>
      <c r="JG242" s="55"/>
      <c r="JH242" s="55"/>
      <c r="JI242" s="55"/>
      <c r="JJ242" s="55"/>
      <c r="JK242" s="55"/>
      <c r="JL242" s="55"/>
      <c r="JM242" s="55"/>
      <c r="JN242" s="55"/>
      <c r="JO242" s="55"/>
      <c r="JP242" s="55"/>
      <c r="JQ242" s="55"/>
      <c r="JR242" s="55"/>
      <c r="JS242" s="55"/>
      <c r="JT242" s="55"/>
      <c r="JU242" s="55"/>
      <c r="JV242" s="55"/>
      <c r="JW242" s="55"/>
      <c r="JX242" s="55"/>
      <c r="JY242" s="55"/>
      <c r="JZ242" s="55"/>
      <c r="KA242" s="55"/>
      <c r="KB242" s="55"/>
      <c r="KC242" s="55"/>
      <c r="KD242" s="55"/>
      <c r="KE242" s="55"/>
      <c r="KF242" s="55"/>
      <c r="KG242" s="55"/>
      <c r="KH242" s="55"/>
      <c r="KI242" s="55"/>
      <c r="KJ242" s="55"/>
      <c r="KK242" s="55"/>
      <c r="KL242" s="55"/>
      <c r="KM242" s="55"/>
      <c r="KN242" s="55"/>
      <c r="KO242" s="55"/>
      <c r="KP242" s="55"/>
      <c r="KQ242" s="55"/>
      <c r="KR242" s="55"/>
      <c r="KS242" s="55"/>
      <c r="KT242" s="55"/>
      <c r="KU242" s="55"/>
      <c r="KV242" s="55"/>
      <c r="KW242" s="55"/>
      <c r="KX242" s="55"/>
      <c r="KY242" s="55"/>
      <c r="KZ242" s="55"/>
      <c r="LA242" s="55"/>
      <c r="LB242" s="55"/>
      <c r="LC242" s="55"/>
      <c r="LD242" s="55"/>
      <c r="LE242" s="55"/>
      <c r="LF242" s="55"/>
      <c r="LG242" s="55"/>
      <c r="LH242" s="55"/>
      <c r="LI242" s="55"/>
      <c r="LJ242" s="55"/>
      <c r="LK242" s="55"/>
      <c r="LL242" s="55"/>
    </row>
    <row r="243" spans="1:324">
      <c r="A243" s="45"/>
      <c r="B243" s="45"/>
      <c r="C243" s="45"/>
      <c r="D243" s="45"/>
      <c r="E243" s="45"/>
      <c r="F243" s="1650"/>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c r="IS243" s="55"/>
      <c r="IT243" s="55"/>
      <c r="IU243" s="55"/>
      <c r="IV243" s="55"/>
      <c r="IW243" s="55"/>
      <c r="IX243" s="55"/>
      <c r="IY243" s="55"/>
      <c r="IZ243" s="55"/>
      <c r="JA243" s="55"/>
      <c r="JB243" s="55"/>
      <c r="JC243" s="55"/>
      <c r="JD243" s="55"/>
      <c r="JE243" s="55"/>
      <c r="JF243" s="55"/>
      <c r="JG243" s="55"/>
      <c r="JH243" s="55"/>
      <c r="JI243" s="55"/>
      <c r="JJ243" s="55"/>
      <c r="JK243" s="55"/>
      <c r="JL243" s="55"/>
      <c r="JM243" s="55"/>
      <c r="JN243" s="55"/>
      <c r="JO243" s="55"/>
      <c r="JP243" s="55"/>
      <c r="JQ243" s="55"/>
      <c r="JR243" s="55"/>
      <c r="JS243" s="55"/>
      <c r="JT243" s="55"/>
      <c r="JU243" s="55"/>
      <c r="JV243" s="55"/>
      <c r="JW243" s="55"/>
      <c r="JX243" s="55"/>
      <c r="JY243" s="55"/>
      <c r="JZ243" s="55"/>
      <c r="KA243" s="55"/>
      <c r="KB243" s="55"/>
      <c r="KC243" s="55"/>
      <c r="KD243" s="55"/>
      <c r="KE243" s="55"/>
      <c r="KF243" s="55"/>
      <c r="KG243" s="55"/>
      <c r="KH243" s="55"/>
      <c r="KI243" s="55"/>
      <c r="KJ243" s="55"/>
      <c r="KK243" s="55"/>
      <c r="KL243" s="55"/>
      <c r="KM243" s="55"/>
      <c r="KN243" s="55"/>
      <c r="KO243" s="55"/>
      <c r="KP243" s="55"/>
      <c r="KQ243" s="55"/>
      <c r="KR243" s="55"/>
      <c r="KS243" s="55"/>
      <c r="KT243" s="55"/>
      <c r="KU243" s="55"/>
      <c r="KV243" s="55"/>
      <c r="KW243" s="55"/>
      <c r="KX243" s="55"/>
      <c r="KY243" s="55"/>
      <c r="KZ243" s="55"/>
      <c r="LA243" s="55"/>
      <c r="LB243" s="55"/>
      <c r="LC243" s="55"/>
      <c r="LD243" s="55"/>
      <c r="LE243" s="55"/>
      <c r="LF243" s="55"/>
      <c r="LG243" s="55"/>
      <c r="LH243" s="55"/>
      <c r="LI243" s="55"/>
      <c r="LJ243" s="55"/>
      <c r="LK243" s="55"/>
      <c r="LL243" s="55"/>
    </row>
    <row r="244" spans="1:324">
      <c r="A244" s="45"/>
      <c r="B244" s="45"/>
      <c r="C244" s="45"/>
      <c r="D244" s="45"/>
      <c r="E244" s="45"/>
      <c r="F244" s="1650"/>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c r="ER244" s="55"/>
      <c r="ES244" s="55"/>
      <c r="ET244" s="55"/>
      <c r="EU244" s="55"/>
      <c r="EV244" s="55"/>
      <c r="EW244" s="55"/>
      <c r="EX244" s="55"/>
      <c r="EY244" s="55"/>
      <c r="EZ244" s="55"/>
      <c r="FA244" s="55"/>
      <c r="FB244" s="55"/>
      <c r="FC244" s="55"/>
      <c r="FD244" s="55"/>
      <c r="FE244" s="55"/>
      <c r="FF244" s="55"/>
      <c r="FG244" s="55"/>
      <c r="FH244" s="55"/>
      <c r="FI244" s="55"/>
      <c r="FJ244" s="55"/>
      <c r="FK244" s="55"/>
      <c r="FL244" s="55"/>
      <c r="FM244" s="55"/>
      <c r="FN244" s="55"/>
      <c r="FO244" s="55"/>
      <c r="FP244" s="55"/>
      <c r="FQ244" s="55"/>
      <c r="FR244" s="55"/>
      <c r="FS244" s="55"/>
      <c r="FT244" s="55"/>
      <c r="FU244" s="55"/>
      <c r="FV244" s="55"/>
      <c r="FW244" s="55"/>
      <c r="FX244" s="55"/>
      <c r="FY244" s="55"/>
      <c r="FZ244" s="55"/>
      <c r="GA244" s="55"/>
      <c r="GB244" s="55"/>
      <c r="GC244" s="55"/>
      <c r="GD244" s="55"/>
      <c r="GE244" s="55"/>
      <c r="GF244" s="55"/>
      <c r="GG244" s="55"/>
      <c r="GH244" s="55"/>
      <c r="GI244" s="55"/>
      <c r="GJ244" s="55"/>
      <c r="GK244" s="55"/>
      <c r="GL244" s="55"/>
      <c r="GM244" s="55"/>
      <c r="GN244" s="55"/>
      <c r="GO244" s="55"/>
      <c r="GP244" s="55"/>
      <c r="GQ244" s="55"/>
      <c r="GR244" s="55"/>
      <c r="GS244" s="55"/>
      <c r="GT244" s="55"/>
      <c r="GU244" s="55"/>
      <c r="GV244" s="55"/>
      <c r="GW244" s="55"/>
      <c r="GX244" s="55"/>
      <c r="GY244" s="55"/>
      <c r="GZ244" s="55"/>
      <c r="HA244" s="55"/>
      <c r="HB244" s="55"/>
      <c r="HC244" s="55"/>
      <c r="HD244" s="55"/>
      <c r="HE244" s="55"/>
      <c r="HF244" s="55"/>
      <c r="HG244" s="55"/>
      <c r="HH244" s="55"/>
      <c r="HI244" s="55"/>
      <c r="HJ244" s="55"/>
      <c r="HK244" s="55"/>
      <c r="HL244" s="55"/>
      <c r="HM244" s="55"/>
      <c r="HN244" s="55"/>
      <c r="HO244" s="55"/>
      <c r="HP244" s="55"/>
      <c r="HQ244" s="55"/>
      <c r="HR244" s="55"/>
      <c r="HS244" s="55"/>
      <c r="HT244" s="55"/>
      <c r="HU244" s="55"/>
      <c r="HV244" s="55"/>
      <c r="HW244" s="55"/>
      <c r="HX244" s="55"/>
      <c r="HY244" s="55"/>
      <c r="HZ244" s="55"/>
      <c r="IA244" s="55"/>
      <c r="IB244" s="55"/>
      <c r="IC244" s="55"/>
      <c r="ID244" s="55"/>
      <c r="IE244" s="55"/>
      <c r="IF244" s="55"/>
      <c r="IG244" s="55"/>
      <c r="IH244" s="55"/>
      <c r="II244" s="55"/>
      <c r="IJ244" s="55"/>
      <c r="IK244" s="55"/>
      <c r="IL244" s="55"/>
      <c r="IM244" s="55"/>
      <c r="IN244" s="55"/>
      <c r="IO244" s="55"/>
      <c r="IP244" s="55"/>
      <c r="IQ244" s="55"/>
      <c r="IR244" s="55"/>
      <c r="IS244" s="55"/>
      <c r="IT244" s="55"/>
      <c r="IU244" s="55"/>
      <c r="IV244" s="55"/>
      <c r="IW244" s="55"/>
      <c r="IX244" s="55"/>
      <c r="IY244" s="55"/>
      <c r="IZ244" s="55"/>
      <c r="JA244" s="55"/>
      <c r="JB244" s="55"/>
      <c r="JC244" s="55"/>
      <c r="JD244" s="55"/>
      <c r="JE244" s="55"/>
      <c r="JF244" s="55"/>
      <c r="JG244" s="55"/>
      <c r="JH244" s="55"/>
      <c r="JI244" s="55"/>
      <c r="JJ244" s="55"/>
      <c r="JK244" s="55"/>
      <c r="JL244" s="55"/>
      <c r="JM244" s="55"/>
      <c r="JN244" s="55"/>
      <c r="JO244" s="55"/>
      <c r="JP244" s="55"/>
      <c r="JQ244" s="55"/>
      <c r="JR244" s="55"/>
      <c r="JS244" s="55"/>
      <c r="JT244" s="55"/>
      <c r="JU244" s="55"/>
      <c r="JV244" s="55"/>
      <c r="JW244" s="55"/>
      <c r="JX244" s="55"/>
      <c r="JY244" s="55"/>
      <c r="JZ244" s="55"/>
      <c r="KA244" s="55"/>
      <c r="KB244" s="55"/>
      <c r="KC244" s="55"/>
      <c r="KD244" s="55"/>
      <c r="KE244" s="55"/>
      <c r="KF244" s="55"/>
      <c r="KG244" s="55"/>
      <c r="KH244" s="55"/>
      <c r="KI244" s="55"/>
      <c r="KJ244" s="55"/>
      <c r="KK244" s="55"/>
      <c r="KL244" s="55"/>
      <c r="KM244" s="55"/>
      <c r="KN244" s="55"/>
      <c r="KO244" s="55"/>
      <c r="KP244" s="55"/>
      <c r="KQ244" s="55"/>
      <c r="KR244" s="55"/>
      <c r="KS244" s="55"/>
      <c r="KT244" s="55"/>
      <c r="KU244" s="55"/>
      <c r="KV244" s="55"/>
      <c r="KW244" s="55"/>
      <c r="KX244" s="55"/>
      <c r="KY244" s="55"/>
      <c r="KZ244" s="55"/>
      <c r="LA244" s="55"/>
      <c r="LB244" s="55"/>
      <c r="LC244" s="55"/>
      <c r="LD244" s="55"/>
      <c r="LE244" s="55"/>
      <c r="LF244" s="55"/>
      <c r="LG244" s="55"/>
      <c r="LH244" s="55"/>
      <c r="LI244" s="55"/>
      <c r="LJ244" s="55"/>
      <c r="LK244" s="55"/>
      <c r="LL244" s="55"/>
    </row>
    <row r="245" spans="1:324">
      <c r="A245" s="45"/>
      <c r="B245" s="45"/>
      <c r="C245" s="45"/>
      <c r="D245" s="45"/>
      <c r="E245" s="45"/>
      <c r="F245" s="1650"/>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c r="ER245" s="55"/>
      <c r="ES245" s="55"/>
      <c r="ET245" s="55"/>
      <c r="EU245" s="55"/>
      <c r="EV245" s="55"/>
      <c r="EW245" s="55"/>
      <c r="EX245" s="55"/>
      <c r="EY245" s="55"/>
      <c r="EZ245" s="55"/>
      <c r="FA245" s="55"/>
      <c r="FB245" s="55"/>
      <c r="FC245" s="55"/>
      <c r="FD245" s="55"/>
      <c r="FE245" s="55"/>
      <c r="FF245" s="55"/>
      <c r="FG245" s="55"/>
      <c r="FH245" s="55"/>
      <c r="FI245" s="55"/>
      <c r="FJ245" s="55"/>
      <c r="FK245" s="55"/>
      <c r="FL245" s="55"/>
      <c r="FM245" s="55"/>
      <c r="FN245" s="55"/>
      <c r="FO245" s="55"/>
      <c r="FP245" s="55"/>
      <c r="FQ245" s="55"/>
      <c r="FR245" s="55"/>
      <c r="FS245" s="55"/>
      <c r="FT245" s="55"/>
      <c r="FU245" s="55"/>
      <c r="FV245" s="55"/>
      <c r="FW245" s="55"/>
      <c r="FX245" s="55"/>
      <c r="FY245" s="55"/>
      <c r="FZ245" s="55"/>
      <c r="GA245" s="55"/>
      <c r="GB245" s="55"/>
      <c r="GC245" s="55"/>
      <c r="GD245" s="55"/>
      <c r="GE245" s="55"/>
      <c r="GF245" s="55"/>
      <c r="GG245" s="55"/>
      <c r="GH245" s="55"/>
      <c r="GI245" s="55"/>
      <c r="GJ245" s="55"/>
      <c r="GK245" s="55"/>
      <c r="GL245" s="55"/>
      <c r="GM245" s="55"/>
      <c r="GN245" s="55"/>
      <c r="GO245" s="55"/>
      <c r="GP245" s="55"/>
      <c r="GQ245" s="55"/>
      <c r="GR245" s="55"/>
      <c r="GS245" s="55"/>
      <c r="GT245" s="55"/>
      <c r="GU245" s="55"/>
      <c r="GV245" s="55"/>
      <c r="GW245" s="55"/>
      <c r="GX245" s="55"/>
      <c r="GY245" s="55"/>
      <c r="GZ245" s="55"/>
      <c r="HA245" s="55"/>
      <c r="HB245" s="55"/>
      <c r="HC245" s="55"/>
      <c r="HD245" s="55"/>
      <c r="HE245" s="55"/>
      <c r="HF245" s="55"/>
      <c r="HG245" s="55"/>
      <c r="HH245" s="55"/>
      <c r="HI245" s="55"/>
      <c r="HJ245" s="55"/>
      <c r="HK245" s="55"/>
      <c r="HL245" s="55"/>
      <c r="HM245" s="55"/>
      <c r="HN245" s="55"/>
      <c r="HO245" s="55"/>
      <c r="HP245" s="55"/>
      <c r="HQ245" s="55"/>
      <c r="HR245" s="55"/>
      <c r="HS245" s="55"/>
      <c r="HT245" s="55"/>
      <c r="HU245" s="55"/>
      <c r="HV245" s="55"/>
      <c r="HW245" s="55"/>
      <c r="HX245" s="55"/>
      <c r="HY245" s="55"/>
      <c r="HZ245" s="55"/>
      <c r="IA245" s="55"/>
      <c r="IB245" s="55"/>
      <c r="IC245" s="55"/>
      <c r="ID245" s="55"/>
      <c r="IE245" s="55"/>
      <c r="IF245" s="55"/>
      <c r="IG245" s="55"/>
      <c r="IH245" s="55"/>
      <c r="II245" s="55"/>
      <c r="IJ245" s="55"/>
      <c r="IK245" s="55"/>
      <c r="IL245" s="55"/>
      <c r="IM245" s="55"/>
      <c r="IN245" s="55"/>
      <c r="IO245" s="55"/>
      <c r="IP245" s="55"/>
      <c r="IQ245" s="55"/>
      <c r="IR245" s="55"/>
      <c r="IS245" s="55"/>
      <c r="IT245" s="55"/>
      <c r="IU245" s="55"/>
      <c r="IV245" s="55"/>
      <c r="IW245" s="55"/>
      <c r="IX245" s="55"/>
      <c r="IY245" s="55"/>
      <c r="IZ245" s="55"/>
      <c r="JA245" s="55"/>
      <c r="JB245" s="55"/>
      <c r="JC245" s="55"/>
      <c r="JD245" s="55"/>
      <c r="JE245" s="55"/>
      <c r="JF245" s="55"/>
      <c r="JG245" s="55"/>
      <c r="JH245" s="55"/>
      <c r="JI245" s="55"/>
      <c r="JJ245" s="55"/>
      <c r="JK245" s="55"/>
      <c r="JL245" s="55"/>
      <c r="JM245" s="55"/>
      <c r="JN245" s="55"/>
      <c r="JO245" s="55"/>
      <c r="JP245" s="55"/>
      <c r="JQ245" s="55"/>
      <c r="JR245" s="55"/>
      <c r="JS245" s="55"/>
      <c r="JT245" s="55"/>
      <c r="JU245" s="55"/>
      <c r="JV245" s="55"/>
      <c r="JW245" s="55"/>
      <c r="JX245" s="55"/>
      <c r="JY245" s="55"/>
      <c r="JZ245" s="55"/>
      <c r="KA245" s="55"/>
      <c r="KB245" s="55"/>
      <c r="KC245" s="55"/>
      <c r="KD245" s="55"/>
      <c r="KE245" s="55"/>
      <c r="KF245" s="55"/>
      <c r="KG245" s="55"/>
      <c r="KH245" s="55"/>
      <c r="KI245" s="55"/>
      <c r="KJ245" s="55"/>
      <c r="KK245" s="55"/>
      <c r="KL245" s="55"/>
      <c r="KM245" s="55"/>
      <c r="KN245" s="55"/>
      <c r="KO245" s="55"/>
      <c r="KP245" s="55"/>
      <c r="KQ245" s="55"/>
      <c r="KR245" s="55"/>
      <c r="KS245" s="55"/>
      <c r="KT245" s="55"/>
      <c r="KU245" s="55"/>
      <c r="KV245" s="55"/>
      <c r="KW245" s="55"/>
      <c r="KX245" s="55"/>
      <c r="KY245" s="55"/>
      <c r="KZ245" s="55"/>
      <c r="LA245" s="55"/>
      <c r="LB245" s="55"/>
      <c r="LC245" s="55"/>
      <c r="LD245" s="55"/>
      <c r="LE245" s="55"/>
      <c r="LF245" s="55"/>
      <c r="LG245" s="55"/>
      <c r="LH245" s="55"/>
      <c r="LI245" s="55"/>
      <c r="LJ245" s="55"/>
      <c r="LK245" s="55"/>
      <c r="LL245" s="55"/>
    </row>
    <row r="246" spans="1:324">
      <c r="A246" s="45"/>
      <c r="B246" s="45"/>
      <c r="C246" s="45"/>
      <c r="D246" s="45"/>
      <c r="E246" s="45"/>
      <c r="F246" s="1650"/>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c r="ER246" s="55"/>
      <c r="ES246" s="55"/>
      <c r="ET246" s="55"/>
      <c r="EU246" s="55"/>
      <c r="EV246" s="55"/>
      <c r="EW246" s="55"/>
      <c r="EX246" s="55"/>
      <c r="EY246" s="55"/>
      <c r="EZ246" s="55"/>
      <c r="FA246" s="55"/>
      <c r="FB246" s="55"/>
      <c r="FC246" s="55"/>
      <c r="FD246" s="55"/>
      <c r="FE246" s="55"/>
      <c r="FF246" s="55"/>
      <c r="FG246" s="55"/>
      <c r="FH246" s="55"/>
      <c r="FI246" s="55"/>
      <c r="FJ246" s="55"/>
      <c r="FK246" s="55"/>
      <c r="FL246" s="55"/>
      <c r="FM246" s="55"/>
      <c r="FN246" s="55"/>
      <c r="FO246" s="55"/>
      <c r="FP246" s="55"/>
      <c r="FQ246" s="55"/>
      <c r="FR246" s="55"/>
      <c r="FS246" s="55"/>
      <c r="FT246" s="55"/>
      <c r="FU246" s="55"/>
      <c r="FV246" s="55"/>
      <c r="FW246" s="55"/>
      <c r="FX246" s="55"/>
      <c r="FY246" s="55"/>
      <c r="FZ246" s="55"/>
      <c r="GA246" s="55"/>
      <c r="GB246" s="55"/>
      <c r="GC246" s="55"/>
      <c r="GD246" s="55"/>
      <c r="GE246" s="55"/>
      <c r="GF246" s="55"/>
      <c r="GG246" s="55"/>
      <c r="GH246" s="55"/>
      <c r="GI246" s="55"/>
      <c r="GJ246" s="55"/>
      <c r="GK246" s="55"/>
      <c r="GL246" s="55"/>
      <c r="GM246" s="55"/>
      <c r="GN246" s="55"/>
      <c r="GO246" s="55"/>
      <c r="GP246" s="55"/>
      <c r="GQ246" s="55"/>
      <c r="GR246" s="55"/>
      <c r="GS246" s="55"/>
      <c r="GT246" s="55"/>
      <c r="GU246" s="55"/>
      <c r="GV246" s="55"/>
      <c r="GW246" s="55"/>
      <c r="GX246" s="55"/>
      <c r="GY246" s="55"/>
      <c r="GZ246" s="55"/>
      <c r="HA246" s="55"/>
      <c r="HB246" s="55"/>
      <c r="HC246" s="55"/>
      <c r="HD246" s="55"/>
      <c r="HE246" s="55"/>
      <c r="HF246" s="55"/>
      <c r="HG246" s="55"/>
      <c r="HH246" s="55"/>
      <c r="HI246" s="55"/>
      <c r="HJ246" s="55"/>
      <c r="HK246" s="55"/>
      <c r="HL246" s="55"/>
      <c r="HM246" s="55"/>
      <c r="HN246" s="55"/>
      <c r="HO246" s="55"/>
      <c r="HP246" s="55"/>
      <c r="HQ246" s="55"/>
      <c r="HR246" s="55"/>
      <c r="HS246" s="55"/>
      <c r="HT246" s="55"/>
      <c r="HU246" s="55"/>
      <c r="HV246" s="55"/>
      <c r="HW246" s="55"/>
      <c r="HX246" s="55"/>
      <c r="HY246" s="55"/>
      <c r="HZ246" s="55"/>
      <c r="IA246" s="55"/>
      <c r="IB246" s="55"/>
      <c r="IC246" s="55"/>
      <c r="ID246" s="55"/>
      <c r="IE246" s="55"/>
      <c r="IF246" s="55"/>
      <c r="IG246" s="55"/>
      <c r="IH246" s="55"/>
      <c r="II246" s="55"/>
      <c r="IJ246" s="55"/>
      <c r="IK246" s="55"/>
      <c r="IL246" s="55"/>
      <c r="IM246" s="55"/>
      <c r="IN246" s="55"/>
      <c r="IO246" s="55"/>
      <c r="IP246" s="55"/>
      <c r="IQ246" s="55"/>
      <c r="IR246" s="55"/>
      <c r="IS246" s="55"/>
      <c r="IT246" s="55"/>
      <c r="IU246" s="55"/>
      <c r="IV246" s="55"/>
      <c r="IW246" s="55"/>
      <c r="IX246" s="55"/>
      <c r="IY246" s="55"/>
      <c r="IZ246" s="55"/>
      <c r="JA246" s="55"/>
      <c r="JB246" s="55"/>
      <c r="JC246" s="55"/>
      <c r="JD246" s="55"/>
      <c r="JE246" s="55"/>
      <c r="JF246" s="55"/>
      <c r="JG246" s="55"/>
      <c r="JH246" s="55"/>
      <c r="JI246" s="55"/>
      <c r="JJ246" s="55"/>
      <c r="JK246" s="55"/>
      <c r="JL246" s="55"/>
      <c r="JM246" s="55"/>
      <c r="JN246" s="55"/>
      <c r="JO246" s="55"/>
      <c r="JP246" s="55"/>
      <c r="JQ246" s="55"/>
      <c r="JR246" s="55"/>
      <c r="JS246" s="55"/>
      <c r="JT246" s="55"/>
      <c r="JU246" s="55"/>
      <c r="JV246" s="55"/>
      <c r="JW246" s="55"/>
      <c r="JX246" s="55"/>
      <c r="JY246" s="55"/>
      <c r="JZ246" s="55"/>
      <c r="KA246" s="55"/>
      <c r="KB246" s="55"/>
      <c r="KC246" s="55"/>
      <c r="KD246" s="55"/>
      <c r="KE246" s="55"/>
      <c r="KF246" s="55"/>
      <c r="KG246" s="55"/>
      <c r="KH246" s="55"/>
      <c r="KI246" s="55"/>
      <c r="KJ246" s="55"/>
      <c r="KK246" s="55"/>
      <c r="KL246" s="55"/>
      <c r="KM246" s="55"/>
      <c r="KN246" s="55"/>
      <c r="KO246" s="55"/>
      <c r="KP246" s="55"/>
      <c r="KQ246" s="55"/>
      <c r="KR246" s="55"/>
      <c r="KS246" s="55"/>
      <c r="KT246" s="55"/>
      <c r="KU246" s="55"/>
      <c r="KV246" s="55"/>
      <c r="KW246" s="55"/>
      <c r="KX246" s="55"/>
      <c r="KY246" s="55"/>
      <c r="KZ246" s="55"/>
      <c r="LA246" s="55"/>
      <c r="LB246" s="55"/>
      <c r="LC246" s="55"/>
      <c r="LD246" s="55"/>
      <c r="LE246" s="55"/>
      <c r="LF246" s="55"/>
      <c r="LG246" s="55"/>
      <c r="LH246" s="55"/>
      <c r="LI246" s="55"/>
      <c r="LJ246" s="55"/>
      <c r="LK246" s="55"/>
      <c r="LL246" s="55"/>
    </row>
    <row r="247" spans="1:324">
      <c r="A247" s="45"/>
      <c r="B247" s="45"/>
      <c r="C247" s="45"/>
      <c r="D247" s="45"/>
      <c r="E247" s="45"/>
      <c r="F247" s="1650"/>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c r="ER247" s="55"/>
      <c r="ES247" s="55"/>
      <c r="ET247" s="55"/>
      <c r="EU247" s="55"/>
      <c r="EV247" s="55"/>
      <c r="EW247" s="55"/>
      <c r="EX247" s="55"/>
      <c r="EY247" s="55"/>
      <c r="EZ247" s="55"/>
      <c r="FA247" s="55"/>
      <c r="FB247" s="55"/>
      <c r="FC247" s="55"/>
      <c r="FD247" s="55"/>
      <c r="FE247" s="55"/>
      <c r="FF247" s="55"/>
      <c r="FG247" s="55"/>
      <c r="FH247" s="55"/>
      <c r="FI247" s="55"/>
      <c r="FJ247" s="55"/>
      <c r="FK247" s="55"/>
      <c r="FL247" s="55"/>
      <c r="FM247" s="55"/>
      <c r="FN247" s="55"/>
      <c r="FO247" s="55"/>
      <c r="FP247" s="55"/>
      <c r="FQ247" s="55"/>
      <c r="FR247" s="55"/>
      <c r="FS247" s="55"/>
      <c r="FT247" s="55"/>
      <c r="FU247" s="55"/>
      <c r="FV247" s="55"/>
      <c r="FW247" s="55"/>
      <c r="FX247" s="55"/>
      <c r="FY247" s="55"/>
      <c r="FZ247" s="55"/>
      <c r="GA247" s="55"/>
      <c r="GB247" s="55"/>
      <c r="GC247" s="55"/>
      <c r="GD247" s="55"/>
      <c r="GE247" s="55"/>
      <c r="GF247" s="55"/>
      <c r="GG247" s="55"/>
      <c r="GH247" s="55"/>
      <c r="GI247" s="55"/>
      <c r="GJ247" s="55"/>
      <c r="GK247" s="55"/>
      <c r="GL247" s="55"/>
      <c r="GM247" s="55"/>
      <c r="GN247" s="55"/>
      <c r="GO247" s="55"/>
      <c r="GP247" s="55"/>
      <c r="GQ247" s="55"/>
      <c r="GR247" s="55"/>
      <c r="GS247" s="55"/>
      <c r="GT247" s="55"/>
      <c r="GU247" s="55"/>
      <c r="GV247" s="55"/>
      <c r="GW247" s="55"/>
      <c r="GX247" s="55"/>
      <c r="GY247" s="55"/>
      <c r="GZ247" s="55"/>
      <c r="HA247" s="55"/>
      <c r="HB247" s="55"/>
      <c r="HC247" s="55"/>
      <c r="HD247" s="55"/>
      <c r="HE247" s="55"/>
      <c r="HF247" s="55"/>
      <c r="HG247" s="55"/>
      <c r="HH247" s="55"/>
      <c r="HI247" s="55"/>
      <c r="HJ247" s="55"/>
      <c r="HK247" s="55"/>
      <c r="HL247" s="55"/>
      <c r="HM247" s="55"/>
      <c r="HN247" s="55"/>
      <c r="HO247" s="55"/>
      <c r="HP247" s="55"/>
      <c r="HQ247" s="55"/>
      <c r="HR247" s="55"/>
      <c r="HS247" s="55"/>
      <c r="HT247" s="55"/>
      <c r="HU247" s="55"/>
      <c r="HV247" s="55"/>
      <c r="HW247" s="55"/>
      <c r="HX247" s="55"/>
      <c r="HY247" s="55"/>
      <c r="HZ247" s="55"/>
      <c r="IA247" s="55"/>
      <c r="IB247" s="55"/>
      <c r="IC247" s="55"/>
      <c r="ID247" s="55"/>
      <c r="IE247" s="55"/>
      <c r="IF247" s="55"/>
      <c r="IG247" s="55"/>
      <c r="IH247" s="55"/>
      <c r="II247" s="55"/>
      <c r="IJ247" s="55"/>
      <c r="IK247" s="55"/>
      <c r="IL247" s="55"/>
      <c r="IM247" s="55"/>
      <c r="IN247" s="55"/>
      <c r="IO247" s="55"/>
      <c r="IP247" s="55"/>
      <c r="IQ247" s="55"/>
      <c r="IR247" s="55"/>
      <c r="IS247" s="55"/>
      <c r="IT247" s="55"/>
      <c r="IU247" s="55"/>
      <c r="IV247" s="55"/>
      <c r="IW247" s="55"/>
      <c r="IX247" s="55"/>
      <c r="IY247" s="55"/>
      <c r="IZ247" s="55"/>
      <c r="JA247" s="55"/>
      <c r="JB247" s="55"/>
      <c r="JC247" s="55"/>
      <c r="JD247" s="55"/>
      <c r="JE247" s="55"/>
      <c r="JF247" s="55"/>
      <c r="JG247" s="55"/>
      <c r="JH247" s="55"/>
      <c r="JI247" s="55"/>
      <c r="JJ247" s="55"/>
      <c r="JK247" s="55"/>
      <c r="JL247" s="55"/>
      <c r="JM247" s="55"/>
      <c r="JN247" s="55"/>
      <c r="JO247" s="55"/>
      <c r="JP247" s="55"/>
      <c r="JQ247" s="55"/>
      <c r="JR247" s="55"/>
      <c r="JS247" s="55"/>
      <c r="JT247" s="55"/>
      <c r="JU247" s="55"/>
      <c r="JV247" s="55"/>
      <c r="JW247" s="55"/>
      <c r="JX247" s="55"/>
      <c r="JY247" s="55"/>
      <c r="JZ247" s="55"/>
      <c r="KA247" s="55"/>
      <c r="KB247" s="55"/>
      <c r="KC247" s="55"/>
      <c r="KD247" s="55"/>
      <c r="KE247" s="55"/>
      <c r="KF247" s="55"/>
      <c r="KG247" s="55"/>
      <c r="KH247" s="55"/>
      <c r="KI247" s="55"/>
      <c r="KJ247" s="55"/>
      <c r="KK247" s="55"/>
      <c r="KL247" s="55"/>
      <c r="KM247" s="55"/>
      <c r="KN247" s="55"/>
      <c r="KO247" s="55"/>
      <c r="KP247" s="55"/>
      <c r="KQ247" s="55"/>
      <c r="KR247" s="55"/>
      <c r="KS247" s="55"/>
      <c r="KT247" s="55"/>
      <c r="KU247" s="55"/>
      <c r="KV247" s="55"/>
      <c r="KW247" s="55"/>
      <c r="KX247" s="55"/>
      <c r="KY247" s="55"/>
      <c r="KZ247" s="55"/>
      <c r="LA247" s="55"/>
      <c r="LB247" s="55"/>
      <c r="LC247" s="55"/>
      <c r="LD247" s="55"/>
      <c r="LE247" s="55"/>
      <c r="LF247" s="55"/>
      <c r="LG247" s="55"/>
      <c r="LH247" s="55"/>
      <c r="LI247" s="55"/>
      <c r="LJ247" s="55"/>
      <c r="LK247" s="55"/>
      <c r="LL247" s="55"/>
    </row>
    <row r="248" spans="1:324">
      <c r="A248" s="45"/>
      <c r="B248" s="45"/>
      <c r="C248" s="45"/>
      <c r="D248" s="45"/>
      <c r="E248" s="45"/>
      <c r="F248" s="1650"/>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55"/>
      <c r="DM248" s="55"/>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c r="ER248" s="55"/>
      <c r="ES248" s="55"/>
      <c r="ET248" s="55"/>
      <c r="EU248" s="55"/>
      <c r="EV248" s="55"/>
      <c r="EW248" s="55"/>
      <c r="EX248" s="55"/>
      <c r="EY248" s="55"/>
      <c r="EZ248" s="55"/>
      <c r="FA248" s="55"/>
      <c r="FB248" s="55"/>
      <c r="FC248" s="55"/>
      <c r="FD248" s="55"/>
      <c r="FE248" s="55"/>
      <c r="FF248" s="55"/>
      <c r="FG248" s="55"/>
      <c r="FH248" s="55"/>
      <c r="FI248" s="55"/>
      <c r="FJ248" s="55"/>
      <c r="FK248" s="55"/>
      <c r="FL248" s="55"/>
      <c r="FM248" s="55"/>
      <c r="FN248" s="55"/>
      <c r="FO248" s="55"/>
      <c r="FP248" s="55"/>
      <c r="FQ248" s="55"/>
      <c r="FR248" s="55"/>
      <c r="FS248" s="55"/>
      <c r="FT248" s="55"/>
      <c r="FU248" s="55"/>
      <c r="FV248" s="55"/>
      <c r="FW248" s="55"/>
      <c r="FX248" s="55"/>
      <c r="FY248" s="55"/>
      <c r="FZ248" s="55"/>
      <c r="GA248" s="55"/>
      <c r="GB248" s="55"/>
      <c r="GC248" s="55"/>
      <c r="GD248" s="55"/>
      <c r="GE248" s="55"/>
      <c r="GF248" s="55"/>
      <c r="GG248" s="55"/>
      <c r="GH248" s="55"/>
      <c r="GI248" s="55"/>
      <c r="GJ248" s="55"/>
      <c r="GK248" s="55"/>
      <c r="GL248" s="55"/>
      <c r="GM248" s="55"/>
      <c r="GN248" s="55"/>
      <c r="GO248" s="55"/>
      <c r="GP248" s="55"/>
      <c r="GQ248" s="55"/>
      <c r="GR248" s="55"/>
      <c r="GS248" s="55"/>
      <c r="GT248" s="55"/>
      <c r="GU248" s="55"/>
      <c r="GV248" s="55"/>
      <c r="GW248" s="55"/>
      <c r="GX248" s="55"/>
      <c r="GY248" s="55"/>
      <c r="GZ248" s="55"/>
      <c r="HA248" s="55"/>
      <c r="HB248" s="55"/>
      <c r="HC248" s="55"/>
      <c r="HD248" s="55"/>
      <c r="HE248" s="55"/>
      <c r="HF248" s="55"/>
      <c r="HG248" s="55"/>
      <c r="HH248" s="55"/>
      <c r="HI248" s="55"/>
      <c r="HJ248" s="55"/>
      <c r="HK248" s="55"/>
      <c r="HL248" s="55"/>
      <c r="HM248" s="55"/>
      <c r="HN248" s="55"/>
      <c r="HO248" s="55"/>
      <c r="HP248" s="55"/>
      <c r="HQ248" s="55"/>
      <c r="HR248" s="55"/>
      <c r="HS248" s="55"/>
      <c r="HT248" s="55"/>
      <c r="HU248" s="55"/>
      <c r="HV248" s="55"/>
      <c r="HW248" s="55"/>
      <c r="HX248" s="55"/>
      <c r="HY248" s="55"/>
      <c r="HZ248" s="55"/>
      <c r="IA248" s="55"/>
      <c r="IB248" s="55"/>
      <c r="IC248" s="55"/>
      <c r="ID248" s="55"/>
      <c r="IE248" s="55"/>
      <c r="IF248" s="55"/>
      <c r="IG248" s="55"/>
      <c r="IH248" s="55"/>
      <c r="II248" s="55"/>
      <c r="IJ248" s="55"/>
      <c r="IK248" s="55"/>
      <c r="IL248" s="55"/>
      <c r="IM248" s="55"/>
      <c r="IN248" s="55"/>
      <c r="IO248" s="55"/>
      <c r="IP248" s="55"/>
      <c r="IQ248" s="55"/>
      <c r="IR248" s="55"/>
      <c r="IS248" s="55"/>
      <c r="IT248" s="55"/>
      <c r="IU248" s="55"/>
      <c r="IV248" s="55"/>
      <c r="IW248" s="55"/>
      <c r="IX248" s="55"/>
      <c r="IY248" s="55"/>
      <c r="IZ248" s="55"/>
      <c r="JA248" s="55"/>
      <c r="JB248" s="55"/>
      <c r="JC248" s="55"/>
      <c r="JD248" s="55"/>
      <c r="JE248" s="55"/>
      <c r="JF248" s="55"/>
      <c r="JG248" s="55"/>
      <c r="JH248" s="55"/>
      <c r="JI248" s="55"/>
      <c r="JJ248" s="55"/>
      <c r="JK248" s="55"/>
      <c r="JL248" s="55"/>
      <c r="JM248" s="55"/>
      <c r="JN248" s="55"/>
      <c r="JO248" s="55"/>
      <c r="JP248" s="55"/>
      <c r="JQ248" s="55"/>
      <c r="JR248" s="55"/>
      <c r="JS248" s="55"/>
      <c r="JT248" s="55"/>
      <c r="JU248" s="55"/>
      <c r="JV248" s="55"/>
      <c r="JW248" s="55"/>
      <c r="JX248" s="55"/>
      <c r="JY248" s="55"/>
      <c r="JZ248" s="55"/>
      <c r="KA248" s="55"/>
      <c r="KB248" s="55"/>
      <c r="KC248" s="55"/>
      <c r="KD248" s="55"/>
      <c r="KE248" s="55"/>
      <c r="KF248" s="55"/>
      <c r="KG248" s="55"/>
      <c r="KH248" s="55"/>
      <c r="KI248" s="55"/>
      <c r="KJ248" s="55"/>
      <c r="KK248" s="55"/>
      <c r="KL248" s="55"/>
      <c r="KM248" s="55"/>
      <c r="KN248" s="55"/>
      <c r="KO248" s="55"/>
      <c r="KP248" s="55"/>
      <c r="KQ248" s="55"/>
      <c r="KR248" s="55"/>
      <c r="KS248" s="55"/>
      <c r="KT248" s="55"/>
      <c r="KU248" s="55"/>
      <c r="KV248" s="55"/>
      <c r="KW248" s="55"/>
      <c r="KX248" s="55"/>
      <c r="KY248" s="55"/>
      <c r="KZ248" s="55"/>
      <c r="LA248" s="55"/>
      <c r="LB248" s="55"/>
      <c r="LC248" s="55"/>
      <c r="LD248" s="55"/>
      <c r="LE248" s="55"/>
      <c r="LF248" s="55"/>
      <c r="LG248" s="55"/>
      <c r="LH248" s="55"/>
      <c r="LI248" s="55"/>
      <c r="LJ248" s="55"/>
      <c r="LK248" s="55"/>
      <c r="LL248" s="55"/>
    </row>
    <row r="249" spans="1:324">
      <c r="A249" s="45"/>
      <c r="B249" s="45"/>
      <c r="C249" s="45"/>
      <c r="D249" s="45"/>
      <c r="E249" s="45"/>
      <c r="F249" s="1650"/>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55"/>
      <c r="DM249" s="55"/>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c r="ER249" s="55"/>
      <c r="ES249" s="55"/>
      <c r="ET249" s="55"/>
      <c r="EU249" s="55"/>
      <c r="EV249" s="55"/>
      <c r="EW249" s="55"/>
      <c r="EX249" s="55"/>
      <c r="EY249" s="55"/>
      <c r="EZ249" s="55"/>
      <c r="FA249" s="55"/>
      <c r="FB249" s="55"/>
      <c r="FC249" s="55"/>
      <c r="FD249" s="55"/>
      <c r="FE249" s="55"/>
      <c r="FF249" s="55"/>
      <c r="FG249" s="55"/>
      <c r="FH249" s="55"/>
      <c r="FI249" s="55"/>
      <c r="FJ249" s="55"/>
      <c r="FK249" s="55"/>
      <c r="FL249" s="55"/>
      <c r="FM249" s="55"/>
      <c r="FN249" s="55"/>
      <c r="FO249" s="55"/>
      <c r="FP249" s="55"/>
      <c r="FQ249" s="55"/>
      <c r="FR249" s="55"/>
      <c r="FS249" s="55"/>
      <c r="FT249" s="55"/>
      <c r="FU249" s="55"/>
      <c r="FV249" s="55"/>
      <c r="FW249" s="55"/>
      <c r="FX249" s="55"/>
      <c r="FY249" s="55"/>
      <c r="FZ249" s="55"/>
      <c r="GA249" s="55"/>
      <c r="GB249" s="55"/>
      <c r="GC249" s="55"/>
      <c r="GD249" s="55"/>
      <c r="GE249" s="55"/>
      <c r="GF249" s="55"/>
      <c r="GG249" s="55"/>
      <c r="GH249" s="55"/>
      <c r="GI249" s="55"/>
      <c r="GJ249" s="55"/>
      <c r="GK249" s="55"/>
      <c r="GL249" s="55"/>
      <c r="GM249" s="55"/>
      <c r="GN249" s="55"/>
      <c r="GO249" s="55"/>
      <c r="GP249" s="55"/>
      <c r="GQ249" s="55"/>
      <c r="GR249" s="55"/>
      <c r="GS249" s="55"/>
      <c r="GT249" s="55"/>
      <c r="GU249" s="55"/>
      <c r="GV249" s="55"/>
      <c r="GW249" s="55"/>
      <c r="GX249" s="55"/>
      <c r="GY249" s="55"/>
      <c r="GZ249" s="55"/>
      <c r="HA249" s="55"/>
      <c r="HB249" s="55"/>
      <c r="HC249" s="55"/>
      <c r="HD249" s="55"/>
      <c r="HE249" s="55"/>
      <c r="HF249" s="55"/>
      <c r="HG249" s="55"/>
      <c r="HH249" s="55"/>
      <c r="HI249" s="55"/>
      <c r="HJ249" s="55"/>
      <c r="HK249" s="55"/>
      <c r="HL249" s="55"/>
      <c r="HM249" s="55"/>
      <c r="HN249" s="55"/>
      <c r="HO249" s="55"/>
      <c r="HP249" s="55"/>
      <c r="HQ249" s="55"/>
      <c r="HR249" s="55"/>
      <c r="HS249" s="55"/>
      <c r="HT249" s="55"/>
      <c r="HU249" s="55"/>
      <c r="HV249" s="55"/>
      <c r="HW249" s="55"/>
      <c r="HX249" s="55"/>
      <c r="HY249" s="55"/>
      <c r="HZ249" s="55"/>
      <c r="IA249" s="55"/>
      <c r="IB249" s="55"/>
      <c r="IC249" s="55"/>
      <c r="ID249" s="55"/>
      <c r="IE249" s="55"/>
      <c r="IF249" s="55"/>
      <c r="IG249" s="55"/>
      <c r="IH249" s="55"/>
      <c r="II249" s="55"/>
      <c r="IJ249" s="55"/>
      <c r="IK249" s="55"/>
      <c r="IL249" s="55"/>
      <c r="IM249" s="55"/>
      <c r="IN249" s="55"/>
      <c r="IO249" s="55"/>
      <c r="IP249" s="55"/>
      <c r="IQ249" s="55"/>
      <c r="IR249" s="55"/>
      <c r="IS249" s="55"/>
      <c r="IT249" s="55"/>
      <c r="IU249" s="55"/>
      <c r="IV249" s="55"/>
      <c r="IW249" s="55"/>
      <c r="IX249" s="55"/>
      <c r="IY249" s="55"/>
      <c r="IZ249" s="55"/>
      <c r="JA249" s="55"/>
      <c r="JB249" s="55"/>
      <c r="JC249" s="55"/>
      <c r="JD249" s="55"/>
      <c r="JE249" s="55"/>
      <c r="JF249" s="55"/>
      <c r="JG249" s="55"/>
      <c r="JH249" s="55"/>
      <c r="JI249" s="55"/>
      <c r="JJ249" s="55"/>
      <c r="JK249" s="55"/>
      <c r="JL249" s="55"/>
      <c r="JM249" s="55"/>
      <c r="JN249" s="55"/>
      <c r="JO249" s="55"/>
      <c r="JP249" s="55"/>
      <c r="JQ249" s="55"/>
      <c r="JR249" s="55"/>
      <c r="JS249" s="55"/>
      <c r="JT249" s="55"/>
      <c r="JU249" s="55"/>
      <c r="JV249" s="55"/>
      <c r="JW249" s="55"/>
      <c r="JX249" s="55"/>
      <c r="JY249" s="55"/>
      <c r="JZ249" s="55"/>
      <c r="KA249" s="55"/>
      <c r="KB249" s="55"/>
      <c r="KC249" s="55"/>
      <c r="KD249" s="55"/>
      <c r="KE249" s="55"/>
      <c r="KF249" s="55"/>
      <c r="KG249" s="55"/>
      <c r="KH249" s="55"/>
      <c r="KI249" s="55"/>
      <c r="KJ249" s="55"/>
      <c r="KK249" s="55"/>
      <c r="KL249" s="55"/>
      <c r="KM249" s="55"/>
      <c r="KN249" s="55"/>
      <c r="KO249" s="55"/>
      <c r="KP249" s="55"/>
      <c r="KQ249" s="55"/>
      <c r="KR249" s="55"/>
      <c r="KS249" s="55"/>
      <c r="KT249" s="55"/>
      <c r="KU249" s="55"/>
      <c r="KV249" s="55"/>
      <c r="KW249" s="55"/>
      <c r="KX249" s="55"/>
      <c r="KY249" s="55"/>
      <c r="KZ249" s="55"/>
      <c r="LA249" s="55"/>
      <c r="LB249" s="55"/>
      <c r="LC249" s="55"/>
      <c r="LD249" s="55"/>
      <c r="LE249" s="55"/>
      <c r="LF249" s="55"/>
      <c r="LG249" s="55"/>
      <c r="LH249" s="55"/>
      <c r="LI249" s="55"/>
      <c r="LJ249" s="55"/>
      <c r="LK249" s="55"/>
      <c r="LL249" s="55"/>
    </row>
    <row r="250" spans="1:324">
      <c r="A250" s="45"/>
      <c r="B250" s="45"/>
      <c r="C250" s="45"/>
      <c r="D250" s="45"/>
      <c r="E250" s="45"/>
      <c r="F250" s="1650"/>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55"/>
      <c r="DM250" s="55"/>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c r="ER250" s="55"/>
      <c r="ES250" s="55"/>
      <c r="ET250" s="55"/>
      <c r="EU250" s="55"/>
      <c r="EV250" s="55"/>
      <c r="EW250" s="55"/>
      <c r="EX250" s="55"/>
      <c r="EY250" s="55"/>
      <c r="EZ250" s="55"/>
      <c r="FA250" s="55"/>
      <c r="FB250" s="55"/>
      <c r="FC250" s="55"/>
      <c r="FD250" s="55"/>
      <c r="FE250" s="55"/>
      <c r="FF250" s="55"/>
      <c r="FG250" s="55"/>
      <c r="FH250" s="55"/>
      <c r="FI250" s="55"/>
      <c r="FJ250" s="55"/>
      <c r="FK250" s="55"/>
      <c r="FL250" s="55"/>
      <c r="FM250" s="55"/>
      <c r="FN250" s="55"/>
      <c r="FO250" s="55"/>
      <c r="FP250" s="55"/>
      <c r="FQ250" s="55"/>
      <c r="FR250" s="55"/>
      <c r="FS250" s="55"/>
      <c r="FT250" s="55"/>
      <c r="FU250" s="55"/>
      <c r="FV250" s="55"/>
      <c r="FW250" s="55"/>
      <c r="FX250" s="55"/>
      <c r="FY250" s="55"/>
      <c r="FZ250" s="55"/>
      <c r="GA250" s="55"/>
      <c r="GB250" s="55"/>
      <c r="GC250" s="55"/>
      <c r="GD250" s="55"/>
      <c r="GE250" s="55"/>
      <c r="GF250" s="55"/>
      <c r="GG250" s="55"/>
      <c r="GH250" s="55"/>
      <c r="GI250" s="55"/>
      <c r="GJ250" s="55"/>
      <c r="GK250" s="55"/>
      <c r="GL250" s="55"/>
      <c r="GM250" s="55"/>
      <c r="GN250" s="55"/>
      <c r="GO250" s="55"/>
      <c r="GP250" s="55"/>
      <c r="GQ250" s="55"/>
      <c r="GR250" s="55"/>
      <c r="GS250" s="55"/>
      <c r="GT250" s="55"/>
      <c r="GU250" s="55"/>
      <c r="GV250" s="55"/>
      <c r="GW250" s="55"/>
      <c r="GX250" s="55"/>
      <c r="GY250" s="55"/>
      <c r="GZ250" s="55"/>
      <c r="HA250" s="55"/>
      <c r="HB250" s="55"/>
      <c r="HC250" s="55"/>
      <c r="HD250" s="55"/>
      <c r="HE250" s="55"/>
      <c r="HF250" s="55"/>
      <c r="HG250" s="55"/>
      <c r="HH250" s="55"/>
      <c r="HI250" s="55"/>
      <c r="HJ250" s="55"/>
      <c r="HK250" s="55"/>
      <c r="HL250" s="55"/>
      <c r="HM250" s="55"/>
      <c r="HN250" s="55"/>
      <c r="HO250" s="55"/>
      <c r="HP250" s="55"/>
      <c r="HQ250" s="55"/>
      <c r="HR250" s="55"/>
      <c r="HS250" s="55"/>
      <c r="HT250" s="55"/>
      <c r="HU250" s="55"/>
      <c r="HV250" s="55"/>
      <c r="HW250" s="55"/>
      <c r="HX250" s="55"/>
      <c r="HY250" s="55"/>
      <c r="HZ250" s="55"/>
      <c r="IA250" s="55"/>
      <c r="IB250" s="55"/>
      <c r="IC250" s="55"/>
      <c r="ID250" s="55"/>
      <c r="IE250" s="55"/>
      <c r="IF250" s="55"/>
      <c r="IG250" s="55"/>
      <c r="IH250" s="55"/>
      <c r="II250" s="55"/>
      <c r="IJ250" s="55"/>
      <c r="IK250" s="55"/>
      <c r="IL250" s="55"/>
      <c r="IM250" s="55"/>
      <c r="IN250" s="55"/>
      <c r="IO250" s="55"/>
      <c r="IP250" s="55"/>
      <c r="IQ250" s="55"/>
      <c r="IR250" s="55"/>
      <c r="IS250" s="55"/>
      <c r="IT250" s="55"/>
      <c r="IU250" s="55"/>
      <c r="IV250" s="55"/>
      <c r="IW250" s="55"/>
      <c r="IX250" s="55"/>
      <c r="IY250" s="55"/>
      <c r="IZ250" s="55"/>
      <c r="JA250" s="55"/>
      <c r="JB250" s="55"/>
      <c r="JC250" s="55"/>
      <c r="JD250" s="55"/>
      <c r="JE250" s="55"/>
      <c r="JF250" s="55"/>
      <c r="JG250" s="55"/>
      <c r="JH250" s="55"/>
      <c r="JI250" s="55"/>
      <c r="JJ250" s="55"/>
      <c r="JK250" s="55"/>
      <c r="JL250" s="55"/>
      <c r="JM250" s="55"/>
      <c r="JN250" s="55"/>
      <c r="JO250" s="55"/>
      <c r="JP250" s="55"/>
      <c r="JQ250" s="55"/>
      <c r="JR250" s="55"/>
      <c r="JS250" s="55"/>
      <c r="JT250" s="55"/>
      <c r="JU250" s="55"/>
      <c r="JV250" s="55"/>
      <c r="JW250" s="55"/>
      <c r="JX250" s="55"/>
      <c r="JY250" s="55"/>
      <c r="JZ250" s="55"/>
      <c r="KA250" s="55"/>
      <c r="KB250" s="55"/>
      <c r="KC250" s="55"/>
      <c r="KD250" s="55"/>
      <c r="KE250" s="55"/>
      <c r="KF250" s="55"/>
      <c r="KG250" s="55"/>
      <c r="KH250" s="55"/>
      <c r="KI250" s="55"/>
      <c r="KJ250" s="55"/>
      <c r="KK250" s="55"/>
      <c r="KL250" s="55"/>
      <c r="KM250" s="55"/>
      <c r="KN250" s="55"/>
      <c r="KO250" s="55"/>
      <c r="KP250" s="55"/>
      <c r="KQ250" s="55"/>
      <c r="KR250" s="55"/>
      <c r="KS250" s="55"/>
      <c r="KT250" s="55"/>
      <c r="KU250" s="55"/>
      <c r="KV250" s="55"/>
      <c r="KW250" s="55"/>
      <c r="KX250" s="55"/>
      <c r="KY250" s="55"/>
      <c r="KZ250" s="55"/>
      <c r="LA250" s="55"/>
      <c r="LB250" s="55"/>
      <c r="LC250" s="55"/>
      <c r="LD250" s="55"/>
      <c r="LE250" s="55"/>
      <c r="LF250" s="55"/>
      <c r="LG250" s="55"/>
      <c r="LH250" s="55"/>
      <c r="LI250" s="55"/>
      <c r="LJ250" s="55"/>
      <c r="LK250" s="55"/>
      <c r="LL250" s="55"/>
    </row>
    <row r="251" spans="1:324">
      <c r="A251" s="45"/>
      <c r="B251" s="45"/>
      <c r="C251" s="45"/>
      <c r="D251" s="45"/>
      <c r="E251" s="45"/>
      <c r="F251" s="1650"/>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55"/>
      <c r="DM251" s="55"/>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c r="ER251" s="55"/>
      <c r="ES251" s="55"/>
      <c r="ET251" s="55"/>
      <c r="EU251" s="55"/>
      <c r="EV251" s="55"/>
      <c r="EW251" s="55"/>
      <c r="EX251" s="55"/>
      <c r="EY251" s="55"/>
      <c r="EZ251" s="55"/>
      <c r="FA251" s="55"/>
      <c r="FB251" s="55"/>
      <c r="FC251" s="55"/>
      <c r="FD251" s="55"/>
      <c r="FE251" s="55"/>
      <c r="FF251" s="55"/>
      <c r="FG251" s="55"/>
      <c r="FH251" s="55"/>
      <c r="FI251" s="55"/>
      <c r="FJ251" s="55"/>
      <c r="FK251" s="55"/>
      <c r="FL251" s="55"/>
      <c r="FM251" s="55"/>
      <c r="FN251" s="55"/>
      <c r="FO251" s="55"/>
      <c r="FP251" s="55"/>
      <c r="FQ251" s="55"/>
      <c r="FR251" s="55"/>
      <c r="FS251" s="55"/>
      <c r="FT251" s="55"/>
      <c r="FU251" s="55"/>
      <c r="FV251" s="55"/>
      <c r="FW251" s="55"/>
      <c r="FX251" s="55"/>
      <c r="FY251" s="55"/>
      <c r="FZ251" s="55"/>
      <c r="GA251" s="55"/>
      <c r="GB251" s="55"/>
      <c r="GC251" s="55"/>
      <c r="GD251" s="55"/>
      <c r="GE251" s="55"/>
      <c r="GF251" s="55"/>
      <c r="GG251" s="55"/>
      <c r="GH251" s="55"/>
      <c r="GI251" s="55"/>
      <c r="GJ251" s="55"/>
      <c r="GK251" s="55"/>
      <c r="GL251" s="55"/>
      <c r="GM251" s="55"/>
      <c r="GN251" s="55"/>
      <c r="GO251" s="55"/>
      <c r="GP251" s="55"/>
      <c r="GQ251" s="55"/>
      <c r="GR251" s="55"/>
      <c r="GS251" s="55"/>
      <c r="GT251" s="55"/>
      <c r="GU251" s="55"/>
      <c r="GV251" s="55"/>
      <c r="GW251" s="55"/>
      <c r="GX251" s="55"/>
      <c r="GY251" s="55"/>
      <c r="GZ251" s="55"/>
      <c r="HA251" s="55"/>
      <c r="HB251" s="55"/>
      <c r="HC251" s="55"/>
      <c r="HD251" s="55"/>
      <c r="HE251" s="55"/>
      <c r="HF251" s="55"/>
      <c r="HG251" s="55"/>
      <c r="HH251" s="55"/>
      <c r="HI251" s="55"/>
      <c r="HJ251" s="55"/>
      <c r="HK251" s="55"/>
      <c r="HL251" s="55"/>
      <c r="HM251" s="55"/>
      <c r="HN251" s="55"/>
      <c r="HO251" s="55"/>
      <c r="HP251" s="55"/>
      <c r="HQ251" s="55"/>
      <c r="HR251" s="55"/>
      <c r="HS251" s="55"/>
      <c r="HT251" s="55"/>
      <c r="HU251" s="55"/>
      <c r="HV251" s="55"/>
      <c r="HW251" s="55"/>
      <c r="HX251" s="55"/>
      <c r="HY251" s="55"/>
      <c r="HZ251" s="55"/>
      <c r="IA251" s="55"/>
      <c r="IB251" s="55"/>
      <c r="IC251" s="55"/>
      <c r="ID251" s="55"/>
      <c r="IE251" s="55"/>
      <c r="IF251" s="55"/>
      <c r="IG251" s="55"/>
      <c r="IH251" s="55"/>
      <c r="II251" s="55"/>
      <c r="IJ251" s="55"/>
      <c r="IK251" s="55"/>
      <c r="IL251" s="55"/>
      <c r="IM251" s="55"/>
      <c r="IN251" s="55"/>
      <c r="IO251" s="55"/>
      <c r="IP251" s="55"/>
      <c r="IQ251" s="55"/>
      <c r="IR251" s="55"/>
      <c r="IS251" s="55"/>
      <c r="IT251" s="55"/>
      <c r="IU251" s="55"/>
      <c r="IV251" s="55"/>
      <c r="IW251" s="55"/>
      <c r="IX251" s="55"/>
      <c r="IY251" s="55"/>
      <c r="IZ251" s="55"/>
      <c r="JA251" s="55"/>
      <c r="JB251" s="55"/>
      <c r="JC251" s="55"/>
      <c r="JD251" s="55"/>
      <c r="JE251" s="55"/>
      <c r="JF251" s="55"/>
      <c r="JG251" s="55"/>
      <c r="JH251" s="55"/>
      <c r="JI251" s="55"/>
      <c r="JJ251" s="55"/>
      <c r="JK251" s="55"/>
      <c r="JL251" s="55"/>
      <c r="JM251" s="55"/>
      <c r="JN251" s="55"/>
      <c r="JO251" s="55"/>
      <c r="JP251" s="55"/>
      <c r="JQ251" s="55"/>
      <c r="JR251" s="55"/>
      <c r="JS251" s="55"/>
      <c r="JT251" s="55"/>
      <c r="JU251" s="55"/>
      <c r="JV251" s="55"/>
      <c r="JW251" s="55"/>
      <c r="JX251" s="55"/>
      <c r="JY251" s="55"/>
      <c r="JZ251" s="55"/>
      <c r="KA251" s="55"/>
      <c r="KB251" s="55"/>
      <c r="KC251" s="55"/>
      <c r="KD251" s="55"/>
      <c r="KE251" s="55"/>
      <c r="KF251" s="55"/>
      <c r="KG251" s="55"/>
      <c r="KH251" s="55"/>
      <c r="KI251" s="55"/>
      <c r="KJ251" s="55"/>
      <c r="KK251" s="55"/>
      <c r="KL251" s="55"/>
      <c r="KM251" s="55"/>
      <c r="KN251" s="55"/>
      <c r="KO251" s="55"/>
      <c r="KP251" s="55"/>
      <c r="KQ251" s="55"/>
      <c r="KR251" s="55"/>
      <c r="KS251" s="55"/>
      <c r="KT251" s="55"/>
      <c r="KU251" s="55"/>
      <c r="KV251" s="55"/>
      <c r="KW251" s="55"/>
      <c r="KX251" s="55"/>
      <c r="KY251" s="55"/>
      <c r="KZ251" s="55"/>
      <c r="LA251" s="55"/>
      <c r="LB251" s="55"/>
      <c r="LC251" s="55"/>
      <c r="LD251" s="55"/>
      <c r="LE251" s="55"/>
      <c r="LF251" s="55"/>
      <c r="LG251" s="55"/>
      <c r="LH251" s="55"/>
      <c r="LI251" s="55"/>
      <c r="LJ251" s="55"/>
      <c r="LK251" s="55"/>
      <c r="LL251" s="55"/>
    </row>
    <row r="252" spans="1:324">
      <c r="A252" s="45"/>
      <c r="B252" s="45"/>
      <c r="C252" s="45"/>
      <c r="D252" s="45"/>
      <c r="E252" s="45"/>
      <c r="F252" s="1650"/>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55"/>
      <c r="DM252" s="55"/>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c r="ER252" s="55"/>
      <c r="ES252" s="55"/>
      <c r="ET252" s="55"/>
      <c r="EU252" s="55"/>
      <c r="EV252" s="55"/>
      <c r="EW252" s="55"/>
      <c r="EX252" s="55"/>
      <c r="EY252" s="55"/>
      <c r="EZ252" s="55"/>
      <c r="FA252" s="55"/>
      <c r="FB252" s="55"/>
      <c r="FC252" s="55"/>
      <c r="FD252" s="55"/>
      <c r="FE252" s="55"/>
      <c r="FF252" s="55"/>
      <c r="FG252" s="55"/>
      <c r="FH252" s="55"/>
      <c r="FI252" s="55"/>
      <c r="FJ252" s="55"/>
      <c r="FK252" s="55"/>
      <c r="FL252" s="55"/>
      <c r="FM252" s="55"/>
      <c r="FN252" s="55"/>
      <c r="FO252" s="55"/>
      <c r="FP252" s="55"/>
      <c r="FQ252" s="55"/>
      <c r="FR252" s="55"/>
      <c r="FS252" s="55"/>
      <c r="FT252" s="55"/>
      <c r="FU252" s="55"/>
      <c r="FV252" s="55"/>
      <c r="FW252" s="55"/>
      <c r="FX252" s="55"/>
      <c r="FY252" s="55"/>
      <c r="FZ252" s="55"/>
      <c r="GA252" s="55"/>
      <c r="GB252" s="55"/>
      <c r="GC252" s="55"/>
      <c r="GD252" s="55"/>
      <c r="GE252" s="55"/>
      <c r="GF252" s="55"/>
      <c r="GG252" s="55"/>
      <c r="GH252" s="55"/>
      <c r="GI252" s="55"/>
      <c r="GJ252" s="55"/>
      <c r="GK252" s="55"/>
      <c r="GL252" s="55"/>
      <c r="GM252" s="55"/>
      <c r="GN252" s="55"/>
      <c r="GO252" s="55"/>
      <c r="GP252" s="55"/>
      <c r="GQ252" s="55"/>
      <c r="GR252" s="55"/>
      <c r="GS252" s="55"/>
      <c r="GT252" s="55"/>
      <c r="GU252" s="55"/>
      <c r="GV252" s="55"/>
      <c r="GW252" s="55"/>
      <c r="GX252" s="55"/>
      <c r="GY252" s="55"/>
      <c r="GZ252" s="55"/>
      <c r="HA252" s="55"/>
      <c r="HB252" s="55"/>
      <c r="HC252" s="55"/>
      <c r="HD252" s="55"/>
      <c r="HE252" s="55"/>
      <c r="HF252" s="55"/>
      <c r="HG252" s="55"/>
      <c r="HH252" s="55"/>
      <c r="HI252" s="55"/>
      <c r="HJ252" s="55"/>
      <c r="HK252" s="55"/>
      <c r="HL252" s="55"/>
      <c r="HM252" s="55"/>
      <c r="HN252" s="55"/>
      <c r="HO252" s="55"/>
      <c r="HP252" s="55"/>
      <c r="HQ252" s="55"/>
      <c r="HR252" s="55"/>
      <c r="HS252" s="55"/>
      <c r="HT252" s="55"/>
      <c r="HU252" s="55"/>
      <c r="HV252" s="55"/>
      <c r="HW252" s="55"/>
      <c r="HX252" s="55"/>
      <c r="HY252" s="55"/>
      <c r="HZ252" s="55"/>
      <c r="IA252" s="55"/>
      <c r="IB252" s="55"/>
      <c r="IC252" s="55"/>
      <c r="ID252" s="55"/>
      <c r="IE252" s="55"/>
      <c r="IF252" s="55"/>
      <c r="IG252" s="55"/>
      <c r="IH252" s="55"/>
      <c r="II252" s="55"/>
      <c r="IJ252" s="55"/>
      <c r="IK252" s="55"/>
      <c r="IL252" s="55"/>
      <c r="IM252" s="55"/>
      <c r="IN252" s="55"/>
      <c r="IO252" s="55"/>
      <c r="IP252" s="55"/>
      <c r="IQ252" s="55"/>
      <c r="IR252" s="55"/>
      <c r="IS252" s="55"/>
      <c r="IT252" s="55"/>
      <c r="IU252" s="55"/>
      <c r="IV252" s="55"/>
      <c r="IW252" s="55"/>
      <c r="IX252" s="55"/>
      <c r="IY252" s="55"/>
      <c r="IZ252" s="55"/>
      <c r="JA252" s="55"/>
      <c r="JB252" s="55"/>
      <c r="JC252" s="55"/>
      <c r="JD252" s="55"/>
      <c r="JE252" s="55"/>
      <c r="JF252" s="55"/>
      <c r="JG252" s="55"/>
      <c r="JH252" s="55"/>
      <c r="JI252" s="55"/>
      <c r="JJ252" s="55"/>
      <c r="JK252" s="55"/>
      <c r="JL252" s="55"/>
      <c r="JM252" s="55"/>
      <c r="JN252" s="55"/>
      <c r="JO252" s="55"/>
      <c r="JP252" s="55"/>
      <c r="JQ252" s="55"/>
      <c r="JR252" s="55"/>
      <c r="JS252" s="55"/>
      <c r="JT252" s="55"/>
      <c r="JU252" s="55"/>
      <c r="JV252" s="55"/>
      <c r="JW252" s="55"/>
      <c r="JX252" s="55"/>
      <c r="JY252" s="55"/>
      <c r="JZ252" s="55"/>
      <c r="KA252" s="55"/>
      <c r="KB252" s="55"/>
      <c r="KC252" s="55"/>
      <c r="KD252" s="55"/>
      <c r="KE252" s="55"/>
      <c r="KF252" s="55"/>
      <c r="KG252" s="55"/>
      <c r="KH252" s="55"/>
      <c r="KI252" s="55"/>
      <c r="KJ252" s="55"/>
      <c r="KK252" s="55"/>
      <c r="KL252" s="55"/>
      <c r="KM252" s="55"/>
      <c r="KN252" s="55"/>
      <c r="KO252" s="55"/>
      <c r="KP252" s="55"/>
      <c r="KQ252" s="55"/>
      <c r="KR252" s="55"/>
      <c r="KS252" s="55"/>
      <c r="KT252" s="55"/>
      <c r="KU252" s="55"/>
      <c r="KV252" s="55"/>
      <c r="KW252" s="55"/>
      <c r="KX252" s="55"/>
      <c r="KY252" s="55"/>
      <c r="KZ252" s="55"/>
      <c r="LA252" s="55"/>
      <c r="LB252" s="55"/>
      <c r="LC252" s="55"/>
      <c r="LD252" s="55"/>
      <c r="LE252" s="55"/>
      <c r="LF252" s="55"/>
      <c r="LG252" s="55"/>
      <c r="LH252" s="55"/>
      <c r="LI252" s="55"/>
      <c r="LJ252" s="55"/>
      <c r="LK252" s="55"/>
      <c r="LL252" s="55"/>
    </row>
    <row r="253" spans="1:324">
      <c r="A253" s="45"/>
      <c r="B253" s="45"/>
      <c r="C253" s="45"/>
      <c r="D253" s="45"/>
      <c r="E253" s="45"/>
      <c r="F253" s="1650"/>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55"/>
      <c r="DM253" s="55"/>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c r="ER253" s="55"/>
      <c r="ES253" s="55"/>
      <c r="ET253" s="55"/>
      <c r="EU253" s="55"/>
      <c r="EV253" s="55"/>
      <c r="EW253" s="55"/>
      <c r="EX253" s="55"/>
      <c r="EY253" s="55"/>
      <c r="EZ253" s="55"/>
      <c r="FA253" s="55"/>
      <c r="FB253" s="55"/>
      <c r="FC253" s="55"/>
      <c r="FD253" s="55"/>
      <c r="FE253" s="55"/>
      <c r="FF253" s="55"/>
      <c r="FG253" s="55"/>
      <c r="FH253" s="55"/>
      <c r="FI253" s="55"/>
      <c r="FJ253" s="55"/>
      <c r="FK253" s="55"/>
      <c r="FL253" s="55"/>
      <c r="FM253" s="55"/>
      <c r="FN253" s="55"/>
      <c r="FO253" s="55"/>
      <c r="FP253" s="55"/>
      <c r="FQ253" s="55"/>
      <c r="FR253" s="55"/>
      <c r="FS253" s="55"/>
      <c r="FT253" s="55"/>
      <c r="FU253" s="55"/>
      <c r="FV253" s="55"/>
      <c r="FW253" s="55"/>
      <c r="FX253" s="55"/>
      <c r="FY253" s="55"/>
      <c r="FZ253" s="55"/>
      <c r="GA253" s="55"/>
      <c r="GB253" s="55"/>
      <c r="GC253" s="55"/>
      <c r="GD253" s="55"/>
      <c r="GE253" s="55"/>
      <c r="GF253" s="55"/>
      <c r="GG253" s="55"/>
      <c r="GH253" s="55"/>
      <c r="GI253" s="55"/>
      <c r="GJ253" s="55"/>
      <c r="GK253" s="55"/>
      <c r="GL253" s="55"/>
      <c r="GM253" s="55"/>
      <c r="GN253" s="55"/>
      <c r="GO253" s="55"/>
      <c r="GP253" s="55"/>
      <c r="GQ253" s="55"/>
      <c r="GR253" s="55"/>
      <c r="GS253" s="55"/>
      <c r="GT253" s="55"/>
      <c r="GU253" s="55"/>
      <c r="GV253" s="55"/>
      <c r="GW253" s="55"/>
      <c r="GX253" s="55"/>
      <c r="GY253" s="55"/>
      <c r="GZ253" s="55"/>
      <c r="HA253" s="55"/>
      <c r="HB253" s="55"/>
      <c r="HC253" s="55"/>
      <c r="HD253" s="55"/>
      <c r="HE253" s="55"/>
      <c r="HF253" s="55"/>
      <c r="HG253" s="55"/>
      <c r="HH253" s="55"/>
      <c r="HI253" s="55"/>
      <c r="HJ253" s="55"/>
      <c r="HK253" s="55"/>
      <c r="HL253" s="55"/>
      <c r="HM253" s="55"/>
      <c r="HN253" s="55"/>
      <c r="HO253" s="55"/>
      <c r="HP253" s="55"/>
      <c r="HQ253" s="55"/>
      <c r="HR253" s="55"/>
      <c r="HS253" s="55"/>
      <c r="HT253" s="55"/>
      <c r="HU253" s="55"/>
      <c r="HV253" s="55"/>
      <c r="HW253" s="55"/>
      <c r="HX253" s="55"/>
      <c r="HY253" s="55"/>
      <c r="HZ253" s="55"/>
      <c r="IA253" s="55"/>
      <c r="IB253" s="55"/>
      <c r="IC253" s="55"/>
      <c r="ID253" s="55"/>
      <c r="IE253" s="55"/>
      <c r="IF253" s="55"/>
      <c r="IG253" s="55"/>
      <c r="IH253" s="55"/>
      <c r="II253" s="55"/>
      <c r="IJ253" s="55"/>
      <c r="IK253" s="55"/>
      <c r="IL253" s="55"/>
      <c r="IM253" s="55"/>
      <c r="IN253" s="55"/>
      <c r="IO253" s="55"/>
      <c r="IP253" s="55"/>
      <c r="IQ253" s="55"/>
      <c r="IR253" s="55"/>
      <c r="IS253" s="55"/>
      <c r="IT253" s="55"/>
      <c r="IU253" s="55"/>
      <c r="IV253" s="55"/>
      <c r="IW253" s="55"/>
      <c r="IX253" s="55"/>
      <c r="IY253" s="55"/>
      <c r="IZ253" s="55"/>
      <c r="JA253" s="55"/>
      <c r="JB253" s="55"/>
      <c r="JC253" s="55"/>
      <c r="JD253" s="55"/>
      <c r="JE253" s="55"/>
      <c r="JF253" s="55"/>
      <c r="JG253" s="55"/>
      <c r="JH253" s="55"/>
      <c r="JI253" s="55"/>
      <c r="JJ253" s="55"/>
      <c r="JK253" s="55"/>
      <c r="JL253" s="55"/>
      <c r="JM253" s="55"/>
      <c r="JN253" s="55"/>
      <c r="JO253" s="55"/>
      <c r="JP253" s="55"/>
      <c r="JQ253" s="55"/>
      <c r="JR253" s="55"/>
      <c r="JS253" s="55"/>
      <c r="JT253" s="55"/>
      <c r="JU253" s="55"/>
      <c r="JV253" s="55"/>
      <c r="JW253" s="55"/>
      <c r="JX253" s="55"/>
      <c r="JY253" s="55"/>
      <c r="JZ253" s="55"/>
      <c r="KA253" s="55"/>
      <c r="KB253" s="55"/>
      <c r="KC253" s="55"/>
      <c r="KD253" s="55"/>
      <c r="KE253" s="55"/>
      <c r="KF253" s="55"/>
      <c r="KG253" s="55"/>
      <c r="KH253" s="55"/>
      <c r="KI253" s="55"/>
      <c r="KJ253" s="55"/>
      <c r="KK253" s="55"/>
      <c r="KL253" s="55"/>
      <c r="KM253" s="55"/>
      <c r="KN253" s="55"/>
      <c r="KO253" s="55"/>
      <c r="KP253" s="55"/>
      <c r="KQ253" s="55"/>
      <c r="KR253" s="55"/>
      <c r="KS253" s="55"/>
      <c r="KT253" s="55"/>
      <c r="KU253" s="55"/>
      <c r="KV253" s="55"/>
      <c r="KW253" s="55"/>
      <c r="KX253" s="55"/>
      <c r="KY253" s="55"/>
      <c r="KZ253" s="55"/>
      <c r="LA253" s="55"/>
      <c r="LB253" s="55"/>
      <c r="LC253" s="55"/>
      <c r="LD253" s="55"/>
      <c r="LE253" s="55"/>
      <c r="LF253" s="55"/>
      <c r="LG253" s="55"/>
      <c r="LH253" s="55"/>
      <c r="LI253" s="55"/>
      <c r="LJ253" s="55"/>
      <c r="LK253" s="55"/>
      <c r="LL253" s="55"/>
    </row>
    <row r="254" spans="1:324">
      <c r="A254" s="45"/>
      <c r="B254" s="45"/>
      <c r="C254" s="45"/>
      <c r="D254" s="45"/>
      <c r="E254" s="45"/>
      <c r="F254" s="1650"/>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55"/>
      <c r="DM254" s="55"/>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c r="ER254" s="55"/>
      <c r="ES254" s="55"/>
      <c r="ET254" s="55"/>
      <c r="EU254" s="55"/>
      <c r="EV254" s="55"/>
      <c r="EW254" s="55"/>
      <c r="EX254" s="55"/>
      <c r="EY254" s="55"/>
      <c r="EZ254" s="55"/>
      <c r="FA254" s="55"/>
      <c r="FB254" s="55"/>
      <c r="FC254" s="55"/>
      <c r="FD254" s="55"/>
      <c r="FE254" s="55"/>
      <c r="FF254" s="55"/>
      <c r="FG254" s="55"/>
      <c r="FH254" s="55"/>
      <c r="FI254" s="55"/>
      <c r="FJ254" s="55"/>
      <c r="FK254" s="55"/>
      <c r="FL254" s="55"/>
      <c r="FM254" s="55"/>
      <c r="FN254" s="55"/>
      <c r="FO254" s="55"/>
      <c r="FP254" s="55"/>
      <c r="FQ254" s="55"/>
      <c r="FR254" s="55"/>
      <c r="FS254" s="55"/>
      <c r="FT254" s="55"/>
      <c r="FU254" s="55"/>
      <c r="FV254" s="55"/>
      <c r="FW254" s="55"/>
      <c r="FX254" s="55"/>
      <c r="FY254" s="55"/>
      <c r="FZ254" s="55"/>
      <c r="GA254" s="55"/>
      <c r="GB254" s="55"/>
      <c r="GC254" s="55"/>
      <c r="GD254" s="55"/>
      <c r="GE254" s="55"/>
      <c r="GF254" s="55"/>
      <c r="GG254" s="55"/>
      <c r="GH254" s="55"/>
      <c r="GI254" s="55"/>
      <c r="GJ254" s="55"/>
      <c r="GK254" s="55"/>
      <c r="GL254" s="55"/>
      <c r="GM254" s="55"/>
      <c r="GN254" s="55"/>
      <c r="GO254" s="55"/>
      <c r="GP254" s="55"/>
      <c r="GQ254" s="55"/>
      <c r="GR254" s="55"/>
      <c r="GS254" s="55"/>
      <c r="GT254" s="55"/>
      <c r="GU254" s="55"/>
      <c r="GV254" s="55"/>
      <c r="GW254" s="55"/>
      <c r="GX254" s="55"/>
      <c r="GY254" s="55"/>
      <c r="GZ254" s="55"/>
      <c r="HA254" s="55"/>
      <c r="HB254" s="55"/>
      <c r="HC254" s="55"/>
      <c r="HD254" s="55"/>
      <c r="HE254" s="55"/>
      <c r="HF254" s="55"/>
      <c r="HG254" s="55"/>
      <c r="HH254" s="55"/>
      <c r="HI254" s="55"/>
      <c r="HJ254" s="55"/>
      <c r="HK254" s="55"/>
      <c r="HL254" s="55"/>
      <c r="HM254" s="55"/>
      <c r="HN254" s="55"/>
      <c r="HO254" s="55"/>
      <c r="HP254" s="55"/>
      <c r="HQ254" s="55"/>
      <c r="HR254" s="55"/>
      <c r="HS254" s="55"/>
      <c r="HT254" s="55"/>
      <c r="HU254" s="55"/>
      <c r="HV254" s="55"/>
      <c r="HW254" s="55"/>
      <c r="HX254" s="55"/>
      <c r="HY254" s="55"/>
      <c r="HZ254" s="55"/>
      <c r="IA254" s="55"/>
      <c r="IB254" s="55"/>
      <c r="IC254" s="55"/>
      <c r="ID254" s="55"/>
      <c r="IE254" s="55"/>
      <c r="IF254" s="55"/>
      <c r="IG254" s="55"/>
      <c r="IH254" s="55"/>
      <c r="II254" s="55"/>
      <c r="IJ254" s="55"/>
      <c r="IK254" s="55"/>
      <c r="IL254" s="55"/>
      <c r="IM254" s="55"/>
      <c r="IN254" s="55"/>
      <c r="IO254" s="55"/>
      <c r="IP254" s="55"/>
      <c r="IQ254" s="55"/>
      <c r="IR254" s="55"/>
      <c r="IS254" s="55"/>
      <c r="IT254" s="55"/>
      <c r="IU254" s="55"/>
      <c r="IV254" s="55"/>
      <c r="IW254" s="55"/>
      <c r="IX254" s="55"/>
      <c r="IY254" s="55"/>
      <c r="IZ254" s="55"/>
      <c r="JA254" s="55"/>
      <c r="JB254" s="55"/>
      <c r="JC254" s="55"/>
      <c r="JD254" s="55"/>
      <c r="JE254" s="55"/>
      <c r="JF254" s="55"/>
      <c r="JG254" s="55"/>
      <c r="JH254" s="55"/>
      <c r="JI254" s="55"/>
      <c r="JJ254" s="55"/>
      <c r="JK254" s="55"/>
      <c r="JL254" s="55"/>
      <c r="JM254" s="55"/>
      <c r="JN254" s="55"/>
      <c r="JO254" s="55"/>
      <c r="JP254" s="55"/>
      <c r="JQ254" s="55"/>
      <c r="JR254" s="55"/>
      <c r="JS254" s="55"/>
      <c r="JT254" s="55"/>
      <c r="JU254" s="55"/>
      <c r="JV254" s="55"/>
      <c r="JW254" s="55"/>
      <c r="JX254" s="55"/>
      <c r="JY254" s="55"/>
      <c r="JZ254" s="55"/>
      <c r="KA254" s="55"/>
      <c r="KB254" s="55"/>
      <c r="KC254" s="55"/>
      <c r="KD254" s="55"/>
      <c r="KE254" s="55"/>
      <c r="KF254" s="55"/>
      <c r="KG254" s="55"/>
      <c r="KH254" s="55"/>
      <c r="KI254" s="55"/>
      <c r="KJ254" s="55"/>
      <c r="KK254" s="55"/>
      <c r="KL254" s="55"/>
      <c r="KM254" s="55"/>
      <c r="KN254" s="55"/>
      <c r="KO254" s="55"/>
      <c r="KP254" s="55"/>
      <c r="KQ254" s="55"/>
      <c r="KR254" s="55"/>
      <c r="KS254" s="55"/>
      <c r="KT254" s="55"/>
      <c r="KU254" s="55"/>
      <c r="KV254" s="55"/>
      <c r="KW254" s="55"/>
      <c r="KX254" s="55"/>
      <c r="KY254" s="55"/>
      <c r="KZ254" s="55"/>
      <c r="LA254" s="55"/>
      <c r="LB254" s="55"/>
      <c r="LC254" s="55"/>
      <c r="LD254" s="55"/>
      <c r="LE254" s="55"/>
      <c r="LF254" s="55"/>
      <c r="LG254" s="55"/>
      <c r="LH254" s="55"/>
      <c r="LI254" s="55"/>
      <c r="LJ254" s="55"/>
      <c r="LK254" s="55"/>
      <c r="LL254" s="55"/>
    </row>
    <row r="255" spans="1:324">
      <c r="A255" s="45"/>
      <c r="B255" s="45"/>
      <c r="C255" s="45"/>
      <c r="D255" s="45"/>
      <c r="E255" s="45"/>
      <c r="F255" s="1650"/>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55"/>
      <c r="DM255" s="55"/>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c r="ER255" s="55"/>
      <c r="ES255" s="55"/>
      <c r="ET255" s="55"/>
      <c r="EU255" s="55"/>
      <c r="EV255" s="55"/>
      <c r="EW255" s="55"/>
      <c r="EX255" s="55"/>
      <c r="EY255" s="55"/>
      <c r="EZ255" s="55"/>
      <c r="FA255" s="55"/>
      <c r="FB255" s="55"/>
      <c r="FC255" s="55"/>
      <c r="FD255" s="55"/>
      <c r="FE255" s="55"/>
      <c r="FF255" s="55"/>
      <c r="FG255" s="55"/>
      <c r="FH255" s="55"/>
      <c r="FI255" s="55"/>
      <c r="FJ255" s="55"/>
      <c r="FK255" s="55"/>
      <c r="FL255" s="55"/>
      <c r="FM255" s="55"/>
      <c r="FN255" s="55"/>
      <c r="FO255" s="55"/>
      <c r="FP255" s="55"/>
      <c r="FQ255" s="55"/>
      <c r="FR255" s="55"/>
      <c r="FS255" s="55"/>
      <c r="FT255" s="55"/>
      <c r="FU255" s="55"/>
      <c r="FV255" s="55"/>
      <c r="FW255" s="55"/>
      <c r="FX255" s="55"/>
      <c r="FY255" s="55"/>
      <c r="FZ255" s="55"/>
      <c r="GA255" s="55"/>
      <c r="GB255" s="55"/>
      <c r="GC255" s="55"/>
      <c r="GD255" s="55"/>
      <c r="GE255" s="55"/>
      <c r="GF255" s="55"/>
      <c r="GG255" s="55"/>
      <c r="GH255" s="55"/>
      <c r="GI255" s="55"/>
      <c r="GJ255" s="55"/>
      <c r="GK255" s="55"/>
      <c r="GL255" s="55"/>
      <c r="GM255" s="55"/>
      <c r="GN255" s="55"/>
      <c r="GO255" s="55"/>
      <c r="GP255" s="55"/>
      <c r="GQ255" s="55"/>
      <c r="GR255" s="55"/>
      <c r="GS255" s="55"/>
      <c r="GT255" s="55"/>
      <c r="GU255" s="55"/>
      <c r="GV255" s="55"/>
      <c r="GW255" s="55"/>
      <c r="GX255" s="55"/>
      <c r="GY255" s="55"/>
      <c r="GZ255" s="55"/>
      <c r="HA255" s="55"/>
      <c r="HB255" s="55"/>
      <c r="HC255" s="55"/>
      <c r="HD255" s="55"/>
      <c r="HE255" s="55"/>
      <c r="HF255" s="55"/>
      <c r="HG255" s="55"/>
      <c r="HH255" s="55"/>
      <c r="HI255" s="55"/>
      <c r="HJ255" s="55"/>
      <c r="HK255" s="55"/>
      <c r="HL255" s="55"/>
      <c r="HM255" s="55"/>
      <c r="HN255" s="55"/>
      <c r="HO255" s="55"/>
      <c r="HP255" s="55"/>
      <c r="HQ255" s="55"/>
      <c r="HR255" s="55"/>
      <c r="HS255" s="55"/>
      <c r="HT255" s="55"/>
      <c r="HU255" s="55"/>
      <c r="HV255" s="55"/>
      <c r="HW255" s="55"/>
      <c r="HX255" s="55"/>
      <c r="HY255" s="55"/>
      <c r="HZ255" s="55"/>
      <c r="IA255" s="55"/>
      <c r="IB255" s="55"/>
      <c r="IC255" s="55"/>
      <c r="ID255" s="55"/>
      <c r="IE255" s="55"/>
      <c r="IF255" s="55"/>
      <c r="IG255" s="55"/>
      <c r="IH255" s="55"/>
      <c r="II255" s="55"/>
      <c r="IJ255" s="55"/>
      <c r="IK255" s="55"/>
      <c r="IL255" s="55"/>
      <c r="IM255" s="55"/>
      <c r="IN255" s="55"/>
      <c r="IO255" s="55"/>
      <c r="IP255" s="55"/>
      <c r="IQ255" s="55"/>
      <c r="IR255" s="55"/>
      <c r="IS255" s="55"/>
      <c r="IT255" s="55"/>
      <c r="IU255" s="55"/>
      <c r="IV255" s="55"/>
      <c r="IW255" s="55"/>
      <c r="IX255" s="55"/>
      <c r="IY255" s="55"/>
      <c r="IZ255" s="55"/>
      <c r="JA255" s="55"/>
      <c r="JB255" s="55"/>
      <c r="JC255" s="55"/>
      <c r="JD255" s="55"/>
      <c r="JE255" s="55"/>
      <c r="JF255" s="55"/>
      <c r="JG255" s="55"/>
      <c r="JH255" s="55"/>
      <c r="JI255" s="55"/>
      <c r="JJ255" s="55"/>
      <c r="JK255" s="55"/>
      <c r="JL255" s="55"/>
      <c r="JM255" s="55"/>
      <c r="JN255" s="55"/>
      <c r="JO255" s="55"/>
      <c r="JP255" s="55"/>
      <c r="JQ255" s="55"/>
      <c r="JR255" s="55"/>
      <c r="JS255" s="55"/>
      <c r="JT255" s="55"/>
      <c r="JU255" s="55"/>
      <c r="JV255" s="55"/>
      <c r="JW255" s="55"/>
      <c r="JX255" s="55"/>
      <c r="JY255" s="55"/>
      <c r="JZ255" s="55"/>
      <c r="KA255" s="55"/>
      <c r="KB255" s="55"/>
      <c r="KC255" s="55"/>
      <c r="KD255" s="55"/>
      <c r="KE255" s="55"/>
      <c r="KF255" s="55"/>
      <c r="KG255" s="55"/>
      <c r="KH255" s="55"/>
      <c r="KI255" s="55"/>
      <c r="KJ255" s="55"/>
      <c r="KK255" s="55"/>
      <c r="KL255" s="55"/>
      <c r="KM255" s="55"/>
      <c r="KN255" s="55"/>
      <c r="KO255" s="55"/>
      <c r="KP255" s="55"/>
      <c r="KQ255" s="55"/>
      <c r="KR255" s="55"/>
      <c r="KS255" s="55"/>
      <c r="KT255" s="55"/>
      <c r="KU255" s="55"/>
      <c r="KV255" s="55"/>
      <c r="KW255" s="55"/>
      <c r="KX255" s="55"/>
      <c r="KY255" s="55"/>
      <c r="KZ255" s="55"/>
      <c r="LA255" s="55"/>
      <c r="LB255" s="55"/>
      <c r="LC255" s="55"/>
      <c r="LD255" s="55"/>
      <c r="LE255" s="55"/>
      <c r="LF255" s="55"/>
      <c r="LG255" s="55"/>
      <c r="LH255" s="55"/>
      <c r="LI255" s="55"/>
      <c r="LJ255" s="55"/>
      <c r="LK255" s="55"/>
      <c r="LL255" s="55"/>
    </row>
    <row r="256" spans="1:324">
      <c r="A256" s="45"/>
      <c r="B256" s="45"/>
      <c r="C256" s="45"/>
      <c r="D256" s="45"/>
      <c r="E256" s="45"/>
      <c r="F256" s="1650"/>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55"/>
      <c r="DM256" s="55"/>
      <c r="DN256" s="55"/>
      <c r="DO256" s="55"/>
      <c r="DP256" s="55"/>
      <c r="DQ256" s="55"/>
      <c r="DR256" s="55"/>
      <c r="DS256" s="55"/>
      <c r="DT256" s="55"/>
      <c r="DU256" s="55"/>
      <c r="DV256" s="55"/>
      <c r="DW256" s="55"/>
      <c r="DX256" s="55"/>
      <c r="DY256" s="55"/>
      <c r="DZ256" s="55"/>
      <c r="EA256" s="55"/>
      <c r="EB256" s="55"/>
      <c r="EC256" s="55"/>
      <c r="ED256" s="55"/>
      <c r="EE256" s="55"/>
      <c r="EF256" s="55"/>
      <c r="EG256" s="55"/>
      <c r="EH256" s="55"/>
      <c r="EI256" s="55"/>
      <c r="EJ256" s="55"/>
      <c r="EK256" s="55"/>
      <c r="EL256" s="55"/>
      <c r="EM256" s="55"/>
      <c r="EN256" s="55"/>
      <c r="EO256" s="55"/>
      <c r="EP256" s="55"/>
      <c r="EQ256" s="55"/>
      <c r="ER256" s="55"/>
      <c r="ES256" s="55"/>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c r="FS256" s="55"/>
      <c r="FT256" s="55"/>
      <c r="FU256" s="55"/>
      <c r="FV256" s="55"/>
      <c r="FW256" s="55"/>
      <c r="FX256" s="55"/>
      <c r="FY256" s="55"/>
      <c r="FZ256" s="55"/>
      <c r="GA256" s="55"/>
      <c r="GB256" s="55"/>
      <c r="GC256" s="55"/>
      <c r="GD256" s="55"/>
      <c r="GE256" s="55"/>
      <c r="GF256" s="55"/>
      <c r="GG256" s="55"/>
      <c r="GH256" s="55"/>
      <c r="GI256" s="55"/>
      <c r="GJ256" s="55"/>
      <c r="GK256" s="55"/>
      <c r="GL256" s="55"/>
      <c r="GM256" s="55"/>
      <c r="GN256" s="55"/>
      <c r="GO256" s="55"/>
      <c r="GP256" s="55"/>
      <c r="GQ256" s="55"/>
      <c r="GR256" s="55"/>
      <c r="GS256" s="55"/>
      <c r="GT256" s="55"/>
      <c r="GU256" s="55"/>
      <c r="GV256" s="55"/>
      <c r="GW256" s="55"/>
      <c r="GX256" s="55"/>
      <c r="GY256" s="55"/>
      <c r="GZ256" s="55"/>
      <c r="HA256" s="55"/>
      <c r="HB256" s="55"/>
      <c r="HC256" s="55"/>
      <c r="HD256" s="55"/>
      <c r="HE256" s="55"/>
      <c r="HF256" s="55"/>
      <c r="HG256" s="55"/>
      <c r="HH256" s="55"/>
      <c r="HI256" s="55"/>
      <c r="HJ256" s="55"/>
      <c r="HK256" s="55"/>
      <c r="HL256" s="55"/>
      <c r="HM256" s="55"/>
      <c r="HN256" s="55"/>
      <c r="HO256" s="55"/>
      <c r="HP256" s="55"/>
      <c r="HQ256" s="55"/>
      <c r="HR256" s="55"/>
      <c r="HS256" s="55"/>
      <c r="HT256" s="55"/>
      <c r="HU256" s="55"/>
      <c r="HV256" s="55"/>
      <c r="HW256" s="55"/>
      <c r="HX256" s="55"/>
      <c r="HY256" s="55"/>
      <c r="HZ256" s="55"/>
      <c r="IA256" s="55"/>
      <c r="IB256" s="55"/>
      <c r="IC256" s="55"/>
      <c r="ID256" s="55"/>
      <c r="IE256" s="55"/>
      <c r="IF256" s="55"/>
      <c r="IG256" s="55"/>
      <c r="IH256" s="55"/>
      <c r="II256" s="55"/>
      <c r="IJ256" s="55"/>
      <c r="IK256" s="55"/>
      <c r="IL256" s="55"/>
      <c r="IM256" s="55"/>
      <c r="IN256" s="55"/>
      <c r="IO256" s="55"/>
      <c r="IP256" s="55"/>
      <c r="IQ256" s="55"/>
      <c r="IR256" s="55"/>
      <c r="IS256" s="55"/>
      <c r="IT256" s="55"/>
      <c r="IU256" s="55"/>
      <c r="IV256" s="55"/>
      <c r="IW256" s="55"/>
      <c r="IX256" s="55"/>
      <c r="IY256" s="55"/>
      <c r="IZ256" s="55"/>
      <c r="JA256" s="55"/>
      <c r="JB256" s="55"/>
      <c r="JC256" s="55"/>
      <c r="JD256" s="55"/>
      <c r="JE256" s="55"/>
      <c r="JF256" s="55"/>
      <c r="JG256" s="55"/>
      <c r="JH256" s="55"/>
      <c r="JI256" s="55"/>
      <c r="JJ256" s="55"/>
      <c r="JK256" s="55"/>
      <c r="JL256" s="55"/>
      <c r="JM256" s="55"/>
      <c r="JN256" s="55"/>
      <c r="JO256" s="55"/>
      <c r="JP256" s="55"/>
      <c r="JQ256" s="55"/>
      <c r="JR256" s="55"/>
      <c r="JS256" s="55"/>
      <c r="JT256" s="55"/>
      <c r="JU256" s="55"/>
      <c r="JV256" s="55"/>
      <c r="JW256" s="55"/>
      <c r="JX256" s="55"/>
      <c r="JY256" s="55"/>
      <c r="JZ256" s="55"/>
      <c r="KA256" s="55"/>
      <c r="KB256" s="55"/>
      <c r="KC256" s="55"/>
      <c r="KD256" s="55"/>
      <c r="KE256" s="55"/>
      <c r="KF256" s="55"/>
      <c r="KG256" s="55"/>
      <c r="KH256" s="55"/>
      <c r="KI256" s="55"/>
      <c r="KJ256" s="55"/>
      <c r="KK256" s="55"/>
      <c r="KL256" s="55"/>
      <c r="KM256" s="55"/>
      <c r="KN256" s="55"/>
      <c r="KO256" s="55"/>
      <c r="KP256" s="55"/>
      <c r="KQ256" s="55"/>
      <c r="KR256" s="55"/>
      <c r="KS256" s="55"/>
      <c r="KT256" s="55"/>
      <c r="KU256" s="55"/>
      <c r="KV256" s="55"/>
      <c r="KW256" s="55"/>
      <c r="KX256" s="55"/>
      <c r="KY256" s="55"/>
      <c r="KZ256" s="55"/>
      <c r="LA256" s="55"/>
      <c r="LB256" s="55"/>
      <c r="LC256" s="55"/>
      <c r="LD256" s="55"/>
      <c r="LE256" s="55"/>
      <c r="LF256" s="55"/>
      <c r="LG256" s="55"/>
      <c r="LH256" s="55"/>
      <c r="LI256" s="55"/>
      <c r="LJ256" s="55"/>
      <c r="LK256" s="55"/>
      <c r="LL256" s="55"/>
    </row>
    <row r="257" spans="1:324">
      <c r="A257" s="45"/>
      <c r="B257" s="45"/>
      <c r="C257" s="45"/>
      <c r="D257" s="45"/>
      <c r="E257" s="45"/>
      <c r="F257" s="1650"/>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55"/>
      <c r="DM257" s="55"/>
      <c r="DN257" s="55"/>
      <c r="DO257" s="55"/>
      <c r="DP257" s="55"/>
      <c r="DQ257" s="55"/>
      <c r="DR257" s="55"/>
      <c r="DS257" s="55"/>
      <c r="DT257" s="55"/>
      <c r="DU257" s="55"/>
      <c r="DV257" s="55"/>
      <c r="DW257" s="55"/>
      <c r="DX257" s="55"/>
      <c r="DY257" s="55"/>
      <c r="DZ257" s="55"/>
      <c r="EA257" s="55"/>
      <c r="EB257" s="55"/>
      <c r="EC257" s="55"/>
      <c r="ED257" s="55"/>
      <c r="EE257" s="55"/>
      <c r="EF257" s="55"/>
      <c r="EG257" s="55"/>
      <c r="EH257" s="55"/>
      <c r="EI257" s="55"/>
      <c r="EJ257" s="55"/>
      <c r="EK257" s="55"/>
      <c r="EL257" s="55"/>
      <c r="EM257" s="55"/>
      <c r="EN257" s="55"/>
      <c r="EO257" s="55"/>
      <c r="EP257" s="55"/>
      <c r="EQ257" s="55"/>
      <c r="ER257" s="55"/>
      <c r="ES257" s="55"/>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c r="FS257" s="55"/>
      <c r="FT257" s="55"/>
      <c r="FU257" s="55"/>
      <c r="FV257" s="55"/>
      <c r="FW257" s="55"/>
      <c r="FX257" s="55"/>
      <c r="FY257" s="55"/>
      <c r="FZ257" s="55"/>
      <c r="GA257" s="55"/>
      <c r="GB257" s="55"/>
      <c r="GC257" s="55"/>
      <c r="GD257" s="55"/>
      <c r="GE257" s="55"/>
      <c r="GF257" s="55"/>
      <c r="GG257" s="55"/>
      <c r="GH257" s="55"/>
      <c r="GI257" s="55"/>
      <c r="GJ257" s="55"/>
      <c r="GK257" s="55"/>
      <c r="GL257" s="55"/>
      <c r="GM257" s="55"/>
      <c r="GN257" s="55"/>
      <c r="GO257" s="55"/>
      <c r="GP257" s="55"/>
      <c r="GQ257" s="55"/>
      <c r="GR257" s="55"/>
      <c r="GS257" s="55"/>
      <c r="GT257" s="55"/>
      <c r="GU257" s="55"/>
      <c r="GV257" s="55"/>
      <c r="GW257" s="55"/>
      <c r="GX257" s="55"/>
      <c r="GY257" s="55"/>
      <c r="GZ257" s="55"/>
      <c r="HA257" s="55"/>
      <c r="HB257" s="55"/>
      <c r="HC257" s="55"/>
      <c r="HD257" s="55"/>
      <c r="HE257" s="55"/>
      <c r="HF257" s="55"/>
      <c r="HG257" s="55"/>
      <c r="HH257" s="55"/>
      <c r="HI257" s="55"/>
      <c r="HJ257" s="55"/>
      <c r="HK257" s="55"/>
      <c r="HL257" s="55"/>
      <c r="HM257" s="55"/>
      <c r="HN257" s="55"/>
      <c r="HO257" s="55"/>
      <c r="HP257" s="55"/>
      <c r="HQ257" s="55"/>
      <c r="HR257" s="55"/>
      <c r="HS257" s="55"/>
      <c r="HT257" s="55"/>
      <c r="HU257" s="55"/>
      <c r="HV257" s="55"/>
      <c r="HW257" s="55"/>
      <c r="HX257" s="55"/>
      <c r="HY257" s="55"/>
      <c r="HZ257" s="55"/>
      <c r="IA257" s="55"/>
      <c r="IB257" s="55"/>
      <c r="IC257" s="55"/>
      <c r="ID257" s="55"/>
      <c r="IE257" s="55"/>
      <c r="IF257" s="55"/>
      <c r="IG257" s="55"/>
      <c r="IH257" s="55"/>
      <c r="II257" s="55"/>
      <c r="IJ257" s="55"/>
      <c r="IK257" s="55"/>
      <c r="IL257" s="55"/>
      <c r="IM257" s="55"/>
      <c r="IN257" s="55"/>
      <c r="IO257" s="55"/>
      <c r="IP257" s="55"/>
      <c r="IQ257" s="55"/>
      <c r="IR257" s="55"/>
      <c r="IS257" s="55"/>
      <c r="IT257" s="55"/>
      <c r="IU257" s="55"/>
      <c r="IV257" s="55"/>
      <c r="IW257" s="55"/>
      <c r="IX257" s="55"/>
      <c r="IY257" s="55"/>
      <c r="IZ257" s="55"/>
      <c r="JA257" s="55"/>
      <c r="JB257" s="55"/>
      <c r="JC257" s="55"/>
      <c r="JD257" s="55"/>
      <c r="JE257" s="55"/>
      <c r="JF257" s="55"/>
      <c r="JG257" s="55"/>
      <c r="JH257" s="55"/>
      <c r="JI257" s="55"/>
      <c r="JJ257" s="55"/>
      <c r="JK257" s="55"/>
      <c r="JL257" s="55"/>
      <c r="JM257" s="55"/>
      <c r="JN257" s="55"/>
      <c r="JO257" s="55"/>
      <c r="JP257" s="55"/>
      <c r="JQ257" s="55"/>
      <c r="JR257" s="55"/>
      <c r="JS257" s="55"/>
      <c r="JT257" s="55"/>
      <c r="JU257" s="55"/>
      <c r="JV257" s="55"/>
      <c r="JW257" s="55"/>
      <c r="JX257" s="55"/>
      <c r="JY257" s="55"/>
      <c r="JZ257" s="55"/>
      <c r="KA257" s="55"/>
      <c r="KB257" s="55"/>
      <c r="KC257" s="55"/>
      <c r="KD257" s="55"/>
      <c r="KE257" s="55"/>
      <c r="KF257" s="55"/>
      <c r="KG257" s="55"/>
      <c r="KH257" s="55"/>
      <c r="KI257" s="55"/>
      <c r="KJ257" s="55"/>
      <c r="KK257" s="55"/>
      <c r="KL257" s="55"/>
      <c r="KM257" s="55"/>
      <c r="KN257" s="55"/>
      <c r="KO257" s="55"/>
      <c r="KP257" s="55"/>
      <c r="KQ257" s="55"/>
      <c r="KR257" s="55"/>
      <c r="KS257" s="55"/>
      <c r="KT257" s="55"/>
      <c r="KU257" s="55"/>
      <c r="KV257" s="55"/>
      <c r="KW257" s="55"/>
      <c r="KX257" s="55"/>
      <c r="KY257" s="55"/>
      <c r="KZ257" s="55"/>
      <c r="LA257" s="55"/>
      <c r="LB257" s="55"/>
      <c r="LC257" s="55"/>
      <c r="LD257" s="55"/>
      <c r="LE257" s="55"/>
      <c r="LF257" s="55"/>
      <c r="LG257" s="55"/>
      <c r="LH257" s="55"/>
      <c r="LI257" s="55"/>
      <c r="LJ257" s="55"/>
      <c r="LK257" s="55"/>
      <c r="LL257" s="55"/>
    </row>
    <row r="258" spans="1:324">
      <c r="A258" s="45"/>
      <c r="B258" s="45"/>
      <c r="C258" s="45"/>
      <c r="D258" s="45"/>
      <c r="E258" s="45"/>
      <c r="F258" s="1650"/>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c r="DB258" s="55"/>
      <c r="DC258" s="55"/>
      <c r="DD258" s="55"/>
      <c r="DE258" s="55"/>
      <c r="DF258" s="55"/>
      <c r="DG258" s="55"/>
      <c r="DH258" s="55"/>
      <c r="DI258" s="55"/>
      <c r="DJ258" s="55"/>
      <c r="DK258" s="55"/>
      <c r="DL258" s="55"/>
      <c r="DM258" s="55"/>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c r="ER258" s="55"/>
      <c r="ES258" s="55"/>
      <c r="ET258" s="55"/>
      <c r="EU258" s="55"/>
      <c r="EV258" s="55"/>
      <c r="EW258" s="55"/>
      <c r="EX258" s="55"/>
      <c r="EY258" s="55"/>
      <c r="EZ258" s="55"/>
      <c r="FA258" s="55"/>
      <c r="FB258" s="55"/>
      <c r="FC258" s="55"/>
      <c r="FD258" s="55"/>
      <c r="FE258" s="55"/>
      <c r="FF258" s="55"/>
      <c r="FG258" s="55"/>
      <c r="FH258" s="55"/>
      <c r="FI258" s="55"/>
      <c r="FJ258" s="55"/>
      <c r="FK258" s="55"/>
      <c r="FL258" s="55"/>
      <c r="FM258" s="55"/>
      <c r="FN258" s="55"/>
      <c r="FO258" s="55"/>
      <c r="FP258" s="55"/>
      <c r="FQ258" s="55"/>
      <c r="FR258" s="55"/>
      <c r="FS258" s="55"/>
      <c r="FT258" s="55"/>
      <c r="FU258" s="55"/>
      <c r="FV258" s="55"/>
      <c r="FW258" s="55"/>
      <c r="FX258" s="55"/>
      <c r="FY258" s="55"/>
      <c r="FZ258" s="55"/>
      <c r="GA258" s="55"/>
      <c r="GB258" s="55"/>
      <c r="GC258" s="55"/>
      <c r="GD258" s="55"/>
      <c r="GE258" s="55"/>
      <c r="GF258" s="55"/>
      <c r="GG258" s="55"/>
      <c r="GH258" s="55"/>
      <c r="GI258" s="55"/>
      <c r="GJ258" s="55"/>
      <c r="GK258" s="55"/>
      <c r="GL258" s="55"/>
      <c r="GM258" s="55"/>
      <c r="GN258" s="55"/>
      <c r="GO258" s="55"/>
      <c r="GP258" s="55"/>
      <c r="GQ258" s="55"/>
      <c r="GR258" s="55"/>
      <c r="GS258" s="55"/>
      <c r="GT258" s="55"/>
      <c r="GU258" s="55"/>
      <c r="GV258" s="55"/>
      <c r="GW258" s="55"/>
      <c r="GX258" s="55"/>
      <c r="GY258" s="55"/>
      <c r="GZ258" s="55"/>
      <c r="HA258" s="55"/>
      <c r="HB258" s="55"/>
      <c r="HC258" s="55"/>
      <c r="HD258" s="55"/>
      <c r="HE258" s="55"/>
      <c r="HF258" s="55"/>
      <c r="HG258" s="55"/>
      <c r="HH258" s="55"/>
      <c r="HI258" s="55"/>
      <c r="HJ258" s="55"/>
      <c r="HK258" s="55"/>
      <c r="HL258" s="55"/>
      <c r="HM258" s="55"/>
      <c r="HN258" s="55"/>
      <c r="HO258" s="55"/>
      <c r="HP258" s="55"/>
      <c r="HQ258" s="55"/>
      <c r="HR258" s="55"/>
      <c r="HS258" s="55"/>
      <c r="HT258" s="55"/>
      <c r="HU258" s="55"/>
      <c r="HV258" s="55"/>
      <c r="HW258" s="55"/>
      <c r="HX258" s="55"/>
      <c r="HY258" s="55"/>
      <c r="HZ258" s="55"/>
      <c r="IA258" s="55"/>
      <c r="IB258" s="55"/>
      <c r="IC258" s="55"/>
      <c r="ID258" s="55"/>
      <c r="IE258" s="55"/>
      <c r="IF258" s="55"/>
      <c r="IG258" s="55"/>
      <c r="IH258" s="55"/>
      <c r="II258" s="55"/>
      <c r="IJ258" s="55"/>
      <c r="IK258" s="55"/>
      <c r="IL258" s="55"/>
      <c r="IM258" s="55"/>
      <c r="IN258" s="55"/>
      <c r="IO258" s="55"/>
      <c r="IP258" s="55"/>
      <c r="IQ258" s="55"/>
      <c r="IR258" s="55"/>
      <c r="IS258" s="55"/>
      <c r="IT258" s="55"/>
      <c r="IU258" s="55"/>
      <c r="IV258" s="55"/>
      <c r="IW258" s="55"/>
      <c r="IX258" s="55"/>
      <c r="IY258" s="55"/>
      <c r="IZ258" s="55"/>
      <c r="JA258" s="55"/>
      <c r="JB258" s="55"/>
      <c r="JC258" s="55"/>
      <c r="JD258" s="55"/>
      <c r="JE258" s="55"/>
      <c r="JF258" s="55"/>
      <c r="JG258" s="55"/>
      <c r="JH258" s="55"/>
      <c r="JI258" s="55"/>
      <c r="JJ258" s="55"/>
      <c r="JK258" s="55"/>
      <c r="JL258" s="55"/>
      <c r="JM258" s="55"/>
      <c r="JN258" s="55"/>
      <c r="JO258" s="55"/>
      <c r="JP258" s="55"/>
      <c r="JQ258" s="55"/>
      <c r="JR258" s="55"/>
      <c r="JS258" s="55"/>
      <c r="JT258" s="55"/>
      <c r="JU258" s="55"/>
      <c r="JV258" s="55"/>
      <c r="JW258" s="55"/>
      <c r="JX258" s="55"/>
      <c r="JY258" s="55"/>
      <c r="JZ258" s="55"/>
      <c r="KA258" s="55"/>
      <c r="KB258" s="55"/>
      <c r="KC258" s="55"/>
      <c r="KD258" s="55"/>
      <c r="KE258" s="55"/>
      <c r="KF258" s="55"/>
      <c r="KG258" s="55"/>
      <c r="KH258" s="55"/>
      <c r="KI258" s="55"/>
      <c r="KJ258" s="55"/>
      <c r="KK258" s="55"/>
      <c r="KL258" s="55"/>
      <c r="KM258" s="55"/>
      <c r="KN258" s="55"/>
      <c r="KO258" s="55"/>
      <c r="KP258" s="55"/>
      <c r="KQ258" s="55"/>
      <c r="KR258" s="55"/>
      <c r="KS258" s="55"/>
      <c r="KT258" s="55"/>
      <c r="KU258" s="55"/>
      <c r="KV258" s="55"/>
      <c r="KW258" s="55"/>
      <c r="KX258" s="55"/>
      <c r="KY258" s="55"/>
      <c r="KZ258" s="55"/>
      <c r="LA258" s="55"/>
      <c r="LB258" s="55"/>
      <c r="LC258" s="55"/>
      <c r="LD258" s="55"/>
      <c r="LE258" s="55"/>
      <c r="LF258" s="55"/>
      <c r="LG258" s="55"/>
      <c r="LH258" s="55"/>
      <c r="LI258" s="55"/>
      <c r="LJ258" s="55"/>
      <c r="LK258" s="55"/>
      <c r="LL258" s="55"/>
    </row>
    <row r="259" spans="1:324">
      <c r="A259" s="45"/>
      <c r="B259" s="45"/>
      <c r="C259" s="45"/>
      <c r="D259" s="45"/>
      <c r="E259" s="45"/>
      <c r="F259" s="1650"/>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55"/>
      <c r="DM259" s="55"/>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c r="ER259" s="55"/>
      <c r="ES259" s="55"/>
      <c r="ET259" s="55"/>
      <c r="EU259" s="55"/>
      <c r="EV259" s="55"/>
      <c r="EW259" s="55"/>
      <c r="EX259" s="55"/>
      <c r="EY259" s="55"/>
      <c r="EZ259" s="55"/>
      <c r="FA259" s="55"/>
      <c r="FB259" s="55"/>
      <c r="FC259" s="55"/>
      <c r="FD259" s="55"/>
      <c r="FE259" s="55"/>
      <c r="FF259" s="55"/>
      <c r="FG259" s="55"/>
      <c r="FH259" s="55"/>
      <c r="FI259" s="55"/>
      <c r="FJ259" s="55"/>
      <c r="FK259" s="55"/>
      <c r="FL259" s="55"/>
      <c r="FM259" s="55"/>
      <c r="FN259" s="55"/>
      <c r="FO259" s="55"/>
      <c r="FP259" s="55"/>
      <c r="FQ259" s="55"/>
      <c r="FR259" s="55"/>
      <c r="FS259" s="55"/>
      <c r="FT259" s="55"/>
      <c r="FU259" s="55"/>
      <c r="FV259" s="55"/>
      <c r="FW259" s="55"/>
      <c r="FX259" s="55"/>
      <c r="FY259" s="55"/>
      <c r="FZ259" s="55"/>
      <c r="GA259" s="55"/>
      <c r="GB259" s="55"/>
      <c r="GC259" s="55"/>
      <c r="GD259" s="55"/>
      <c r="GE259" s="55"/>
      <c r="GF259" s="55"/>
      <c r="GG259" s="55"/>
      <c r="GH259" s="55"/>
      <c r="GI259" s="55"/>
      <c r="GJ259" s="55"/>
      <c r="GK259" s="55"/>
      <c r="GL259" s="55"/>
      <c r="GM259" s="55"/>
      <c r="GN259" s="55"/>
      <c r="GO259" s="55"/>
      <c r="GP259" s="55"/>
      <c r="GQ259" s="55"/>
      <c r="GR259" s="55"/>
      <c r="GS259" s="55"/>
      <c r="GT259" s="55"/>
      <c r="GU259" s="55"/>
      <c r="GV259" s="55"/>
      <c r="GW259" s="55"/>
      <c r="GX259" s="55"/>
      <c r="GY259" s="55"/>
      <c r="GZ259" s="55"/>
      <c r="HA259" s="55"/>
      <c r="HB259" s="55"/>
      <c r="HC259" s="55"/>
      <c r="HD259" s="55"/>
      <c r="HE259" s="55"/>
      <c r="HF259" s="55"/>
      <c r="HG259" s="55"/>
      <c r="HH259" s="55"/>
      <c r="HI259" s="55"/>
      <c r="HJ259" s="55"/>
      <c r="HK259" s="55"/>
      <c r="HL259" s="55"/>
      <c r="HM259" s="55"/>
      <c r="HN259" s="55"/>
      <c r="HO259" s="55"/>
      <c r="HP259" s="55"/>
      <c r="HQ259" s="55"/>
      <c r="HR259" s="55"/>
      <c r="HS259" s="55"/>
      <c r="HT259" s="55"/>
      <c r="HU259" s="55"/>
      <c r="HV259" s="55"/>
      <c r="HW259" s="55"/>
      <c r="HX259" s="55"/>
      <c r="HY259" s="55"/>
      <c r="HZ259" s="55"/>
      <c r="IA259" s="55"/>
      <c r="IB259" s="55"/>
      <c r="IC259" s="55"/>
      <c r="ID259" s="55"/>
      <c r="IE259" s="55"/>
      <c r="IF259" s="55"/>
      <c r="IG259" s="55"/>
      <c r="IH259" s="55"/>
      <c r="II259" s="55"/>
      <c r="IJ259" s="55"/>
      <c r="IK259" s="55"/>
      <c r="IL259" s="55"/>
      <c r="IM259" s="55"/>
      <c r="IN259" s="55"/>
      <c r="IO259" s="55"/>
      <c r="IP259" s="55"/>
      <c r="IQ259" s="55"/>
      <c r="IR259" s="55"/>
      <c r="IS259" s="55"/>
      <c r="IT259" s="55"/>
      <c r="IU259" s="55"/>
      <c r="IV259" s="55"/>
      <c r="IW259" s="55"/>
      <c r="IX259" s="55"/>
      <c r="IY259" s="55"/>
      <c r="IZ259" s="55"/>
      <c r="JA259" s="55"/>
      <c r="JB259" s="55"/>
      <c r="JC259" s="55"/>
      <c r="JD259" s="55"/>
      <c r="JE259" s="55"/>
      <c r="JF259" s="55"/>
      <c r="JG259" s="55"/>
      <c r="JH259" s="55"/>
      <c r="JI259" s="55"/>
      <c r="JJ259" s="55"/>
      <c r="JK259" s="55"/>
      <c r="JL259" s="55"/>
      <c r="JM259" s="55"/>
      <c r="JN259" s="55"/>
      <c r="JO259" s="55"/>
      <c r="JP259" s="55"/>
      <c r="JQ259" s="55"/>
      <c r="JR259" s="55"/>
      <c r="JS259" s="55"/>
      <c r="JT259" s="55"/>
      <c r="JU259" s="55"/>
      <c r="JV259" s="55"/>
      <c r="JW259" s="55"/>
      <c r="JX259" s="55"/>
      <c r="JY259" s="55"/>
      <c r="JZ259" s="55"/>
      <c r="KA259" s="55"/>
      <c r="KB259" s="55"/>
      <c r="KC259" s="55"/>
      <c r="KD259" s="55"/>
      <c r="KE259" s="55"/>
      <c r="KF259" s="55"/>
      <c r="KG259" s="55"/>
      <c r="KH259" s="55"/>
      <c r="KI259" s="55"/>
      <c r="KJ259" s="55"/>
      <c r="KK259" s="55"/>
      <c r="KL259" s="55"/>
      <c r="KM259" s="55"/>
      <c r="KN259" s="55"/>
      <c r="KO259" s="55"/>
      <c r="KP259" s="55"/>
      <c r="KQ259" s="55"/>
      <c r="KR259" s="55"/>
      <c r="KS259" s="55"/>
      <c r="KT259" s="55"/>
      <c r="KU259" s="55"/>
      <c r="KV259" s="55"/>
      <c r="KW259" s="55"/>
      <c r="KX259" s="55"/>
      <c r="KY259" s="55"/>
      <c r="KZ259" s="55"/>
      <c r="LA259" s="55"/>
      <c r="LB259" s="55"/>
      <c r="LC259" s="55"/>
      <c r="LD259" s="55"/>
      <c r="LE259" s="55"/>
      <c r="LF259" s="55"/>
      <c r="LG259" s="55"/>
      <c r="LH259" s="55"/>
      <c r="LI259" s="55"/>
      <c r="LJ259" s="55"/>
      <c r="LK259" s="55"/>
      <c r="LL259" s="55"/>
    </row>
    <row r="260" spans="1:324">
      <c r="A260" s="45"/>
      <c r="B260" s="45"/>
      <c r="C260" s="45"/>
      <c r="D260" s="45"/>
      <c r="E260" s="45"/>
      <c r="F260" s="1650"/>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55"/>
      <c r="DM260" s="55"/>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c r="ER260" s="55"/>
      <c r="ES260" s="55"/>
      <c r="ET260" s="55"/>
      <c r="EU260" s="55"/>
      <c r="EV260" s="55"/>
      <c r="EW260" s="55"/>
      <c r="EX260" s="55"/>
      <c r="EY260" s="55"/>
      <c r="EZ260" s="55"/>
      <c r="FA260" s="55"/>
      <c r="FB260" s="55"/>
      <c r="FC260" s="55"/>
      <c r="FD260" s="55"/>
      <c r="FE260" s="55"/>
      <c r="FF260" s="55"/>
      <c r="FG260" s="55"/>
      <c r="FH260" s="55"/>
      <c r="FI260" s="55"/>
      <c r="FJ260" s="55"/>
      <c r="FK260" s="55"/>
      <c r="FL260" s="55"/>
      <c r="FM260" s="55"/>
      <c r="FN260" s="55"/>
      <c r="FO260" s="55"/>
      <c r="FP260" s="55"/>
      <c r="FQ260" s="55"/>
      <c r="FR260" s="55"/>
      <c r="FS260" s="55"/>
      <c r="FT260" s="55"/>
      <c r="FU260" s="55"/>
      <c r="FV260" s="55"/>
      <c r="FW260" s="55"/>
      <c r="FX260" s="55"/>
      <c r="FY260" s="55"/>
      <c r="FZ260" s="55"/>
      <c r="GA260" s="55"/>
      <c r="GB260" s="55"/>
      <c r="GC260" s="55"/>
      <c r="GD260" s="55"/>
      <c r="GE260" s="55"/>
      <c r="GF260" s="55"/>
      <c r="GG260" s="55"/>
      <c r="GH260" s="55"/>
      <c r="GI260" s="55"/>
      <c r="GJ260" s="55"/>
      <c r="GK260" s="55"/>
      <c r="GL260" s="55"/>
      <c r="GM260" s="55"/>
      <c r="GN260" s="55"/>
      <c r="GO260" s="55"/>
      <c r="GP260" s="55"/>
      <c r="GQ260" s="55"/>
      <c r="GR260" s="55"/>
      <c r="GS260" s="55"/>
      <c r="GT260" s="55"/>
      <c r="GU260" s="55"/>
      <c r="GV260" s="55"/>
      <c r="GW260" s="55"/>
      <c r="GX260" s="55"/>
      <c r="GY260" s="55"/>
      <c r="GZ260" s="55"/>
      <c r="HA260" s="55"/>
      <c r="HB260" s="55"/>
      <c r="HC260" s="55"/>
      <c r="HD260" s="55"/>
      <c r="HE260" s="55"/>
      <c r="HF260" s="55"/>
      <c r="HG260" s="55"/>
      <c r="HH260" s="55"/>
      <c r="HI260" s="55"/>
      <c r="HJ260" s="55"/>
      <c r="HK260" s="55"/>
      <c r="HL260" s="55"/>
      <c r="HM260" s="55"/>
      <c r="HN260" s="55"/>
      <c r="HO260" s="55"/>
      <c r="HP260" s="55"/>
      <c r="HQ260" s="55"/>
      <c r="HR260" s="55"/>
      <c r="HS260" s="55"/>
      <c r="HT260" s="55"/>
      <c r="HU260" s="55"/>
      <c r="HV260" s="55"/>
      <c r="HW260" s="55"/>
      <c r="HX260" s="55"/>
      <c r="HY260" s="55"/>
      <c r="HZ260" s="55"/>
      <c r="IA260" s="55"/>
      <c r="IB260" s="55"/>
      <c r="IC260" s="55"/>
      <c r="ID260" s="55"/>
      <c r="IE260" s="55"/>
      <c r="IF260" s="55"/>
      <c r="IG260" s="55"/>
      <c r="IH260" s="55"/>
      <c r="II260" s="55"/>
      <c r="IJ260" s="55"/>
      <c r="IK260" s="55"/>
      <c r="IL260" s="55"/>
      <c r="IM260" s="55"/>
      <c r="IN260" s="55"/>
      <c r="IO260" s="55"/>
      <c r="IP260" s="55"/>
      <c r="IQ260" s="55"/>
      <c r="IR260" s="55"/>
      <c r="IS260" s="55"/>
      <c r="IT260" s="55"/>
      <c r="IU260" s="55"/>
      <c r="IV260" s="55"/>
      <c r="IW260" s="55"/>
      <c r="IX260" s="55"/>
      <c r="IY260" s="55"/>
      <c r="IZ260" s="55"/>
      <c r="JA260" s="55"/>
      <c r="JB260" s="55"/>
      <c r="JC260" s="55"/>
      <c r="JD260" s="55"/>
      <c r="JE260" s="55"/>
      <c r="JF260" s="55"/>
      <c r="JG260" s="55"/>
      <c r="JH260" s="55"/>
      <c r="JI260" s="55"/>
      <c r="JJ260" s="55"/>
      <c r="JK260" s="55"/>
      <c r="JL260" s="55"/>
      <c r="JM260" s="55"/>
      <c r="JN260" s="55"/>
      <c r="JO260" s="55"/>
      <c r="JP260" s="55"/>
      <c r="JQ260" s="55"/>
      <c r="JR260" s="55"/>
      <c r="JS260" s="55"/>
      <c r="JT260" s="55"/>
      <c r="JU260" s="55"/>
      <c r="JV260" s="55"/>
      <c r="JW260" s="55"/>
      <c r="JX260" s="55"/>
      <c r="JY260" s="55"/>
      <c r="JZ260" s="55"/>
      <c r="KA260" s="55"/>
      <c r="KB260" s="55"/>
      <c r="KC260" s="55"/>
      <c r="KD260" s="55"/>
      <c r="KE260" s="55"/>
      <c r="KF260" s="55"/>
      <c r="KG260" s="55"/>
      <c r="KH260" s="55"/>
      <c r="KI260" s="55"/>
      <c r="KJ260" s="55"/>
      <c r="KK260" s="55"/>
      <c r="KL260" s="55"/>
      <c r="KM260" s="55"/>
      <c r="KN260" s="55"/>
      <c r="KO260" s="55"/>
      <c r="KP260" s="55"/>
      <c r="KQ260" s="55"/>
      <c r="KR260" s="55"/>
      <c r="KS260" s="55"/>
      <c r="KT260" s="55"/>
      <c r="KU260" s="55"/>
      <c r="KV260" s="55"/>
      <c r="KW260" s="55"/>
      <c r="KX260" s="55"/>
      <c r="KY260" s="55"/>
      <c r="KZ260" s="55"/>
      <c r="LA260" s="55"/>
      <c r="LB260" s="55"/>
      <c r="LC260" s="55"/>
      <c r="LD260" s="55"/>
      <c r="LE260" s="55"/>
      <c r="LF260" s="55"/>
      <c r="LG260" s="55"/>
      <c r="LH260" s="55"/>
      <c r="LI260" s="55"/>
      <c r="LJ260" s="55"/>
      <c r="LK260" s="55"/>
      <c r="LL260" s="55"/>
    </row>
    <row r="261" spans="1:324">
      <c r="A261" s="45"/>
      <c r="B261" s="45"/>
      <c r="C261" s="45"/>
      <c r="D261" s="45"/>
      <c r="E261" s="45"/>
      <c r="F261" s="1650"/>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c r="DB261" s="55"/>
      <c r="DC261" s="55"/>
      <c r="DD261" s="55"/>
      <c r="DE261" s="55"/>
      <c r="DF261" s="55"/>
      <c r="DG261" s="55"/>
      <c r="DH261" s="55"/>
      <c r="DI261" s="55"/>
      <c r="DJ261" s="55"/>
      <c r="DK261" s="55"/>
      <c r="DL261" s="55"/>
      <c r="DM261" s="55"/>
      <c r="DN261" s="55"/>
      <c r="DO261" s="55"/>
      <c r="DP261" s="55"/>
      <c r="DQ261" s="55"/>
      <c r="DR261" s="55"/>
      <c r="DS261" s="55"/>
      <c r="DT261" s="55"/>
      <c r="DU261" s="55"/>
      <c r="DV261" s="55"/>
      <c r="DW261" s="55"/>
      <c r="DX261" s="55"/>
      <c r="DY261" s="55"/>
      <c r="DZ261" s="55"/>
      <c r="EA261" s="55"/>
      <c r="EB261" s="55"/>
      <c r="EC261" s="55"/>
      <c r="ED261" s="55"/>
      <c r="EE261" s="55"/>
      <c r="EF261" s="55"/>
      <c r="EG261" s="55"/>
      <c r="EH261" s="55"/>
      <c r="EI261" s="55"/>
      <c r="EJ261" s="55"/>
      <c r="EK261" s="55"/>
      <c r="EL261" s="55"/>
      <c r="EM261" s="55"/>
      <c r="EN261" s="55"/>
      <c r="EO261" s="55"/>
      <c r="EP261" s="55"/>
      <c r="EQ261" s="55"/>
      <c r="ER261" s="55"/>
      <c r="ES261" s="55"/>
      <c r="ET261" s="55"/>
      <c r="EU261" s="55"/>
      <c r="EV261" s="55"/>
      <c r="EW261" s="55"/>
      <c r="EX261" s="55"/>
      <c r="EY261" s="55"/>
      <c r="EZ261" s="55"/>
      <c r="FA261" s="55"/>
      <c r="FB261" s="55"/>
      <c r="FC261" s="55"/>
      <c r="FD261" s="55"/>
      <c r="FE261" s="55"/>
      <c r="FF261" s="55"/>
      <c r="FG261" s="55"/>
      <c r="FH261" s="55"/>
      <c r="FI261" s="55"/>
      <c r="FJ261" s="55"/>
      <c r="FK261" s="55"/>
      <c r="FL261" s="55"/>
      <c r="FM261" s="55"/>
      <c r="FN261" s="55"/>
      <c r="FO261" s="55"/>
      <c r="FP261" s="55"/>
      <c r="FQ261" s="55"/>
      <c r="FR261" s="55"/>
      <c r="FS261" s="55"/>
      <c r="FT261" s="55"/>
      <c r="FU261" s="55"/>
      <c r="FV261" s="55"/>
      <c r="FW261" s="55"/>
      <c r="FX261" s="55"/>
      <c r="FY261" s="55"/>
      <c r="FZ261" s="55"/>
      <c r="GA261" s="55"/>
      <c r="GB261" s="55"/>
      <c r="GC261" s="55"/>
      <c r="GD261" s="55"/>
      <c r="GE261" s="55"/>
      <c r="GF261" s="55"/>
      <c r="GG261" s="55"/>
      <c r="GH261" s="55"/>
      <c r="GI261" s="55"/>
      <c r="GJ261" s="55"/>
      <c r="GK261" s="55"/>
      <c r="GL261" s="55"/>
      <c r="GM261" s="55"/>
      <c r="GN261" s="55"/>
      <c r="GO261" s="55"/>
      <c r="GP261" s="55"/>
      <c r="GQ261" s="55"/>
      <c r="GR261" s="55"/>
      <c r="GS261" s="55"/>
      <c r="GT261" s="55"/>
      <c r="GU261" s="55"/>
      <c r="GV261" s="55"/>
      <c r="GW261" s="55"/>
      <c r="GX261" s="55"/>
      <c r="GY261" s="55"/>
      <c r="GZ261" s="55"/>
      <c r="HA261" s="55"/>
      <c r="HB261" s="55"/>
      <c r="HC261" s="55"/>
      <c r="HD261" s="55"/>
      <c r="HE261" s="55"/>
      <c r="HF261" s="55"/>
      <c r="HG261" s="55"/>
      <c r="HH261" s="55"/>
      <c r="HI261" s="55"/>
      <c r="HJ261" s="55"/>
      <c r="HK261" s="55"/>
      <c r="HL261" s="55"/>
      <c r="HM261" s="55"/>
      <c r="HN261" s="55"/>
      <c r="HO261" s="55"/>
      <c r="HP261" s="55"/>
      <c r="HQ261" s="55"/>
      <c r="HR261" s="55"/>
      <c r="HS261" s="55"/>
      <c r="HT261" s="55"/>
      <c r="HU261" s="55"/>
      <c r="HV261" s="55"/>
      <c r="HW261" s="55"/>
      <c r="HX261" s="55"/>
      <c r="HY261" s="55"/>
      <c r="HZ261" s="55"/>
      <c r="IA261" s="55"/>
      <c r="IB261" s="55"/>
      <c r="IC261" s="55"/>
      <c r="ID261" s="55"/>
      <c r="IE261" s="55"/>
      <c r="IF261" s="55"/>
      <c r="IG261" s="55"/>
      <c r="IH261" s="55"/>
      <c r="II261" s="55"/>
      <c r="IJ261" s="55"/>
      <c r="IK261" s="55"/>
      <c r="IL261" s="55"/>
      <c r="IM261" s="55"/>
      <c r="IN261" s="55"/>
      <c r="IO261" s="55"/>
      <c r="IP261" s="55"/>
      <c r="IQ261" s="55"/>
      <c r="IR261" s="55"/>
      <c r="IS261" s="55"/>
      <c r="IT261" s="55"/>
      <c r="IU261" s="55"/>
      <c r="IV261" s="55"/>
      <c r="IW261" s="55"/>
      <c r="IX261" s="55"/>
      <c r="IY261" s="55"/>
      <c r="IZ261" s="55"/>
      <c r="JA261" s="55"/>
      <c r="JB261" s="55"/>
      <c r="JC261" s="55"/>
      <c r="JD261" s="55"/>
      <c r="JE261" s="55"/>
      <c r="JF261" s="55"/>
      <c r="JG261" s="55"/>
      <c r="JH261" s="55"/>
      <c r="JI261" s="55"/>
      <c r="JJ261" s="55"/>
      <c r="JK261" s="55"/>
      <c r="JL261" s="55"/>
      <c r="JM261" s="55"/>
      <c r="JN261" s="55"/>
      <c r="JO261" s="55"/>
      <c r="JP261" s="55"/>
      <c r="JQ261" s="55"/>
      <c r="JR261" s="55"/>
      <c r="JS261" s="55"/>
      <c r="JT261" s="55"/>
      <c r="JU261" s="55"/>
      <c r="JV261" s="55"/>
      <c r="JW261" s="55"/>
      <c r="JX261" s="55"/>
      <c r="JY261" s="55"/>
      <c r="JZ261" s="55"/>
      <c r="KA261" s="55"/>
      <c r="KB261" s="55"/>
      <c r="KC261" s="55"/>
      <c r="KD261" s="55"/>
      <c r="KE261" s="55"/>
      <c r="KF261" s="55"/>
      <c r="KG261" s="55"/>
      <c r="KH261" s="55"/>
      <c r="KI261" s="55"/>
      <c r="KJ261" s="55"/>
      <c r="KK261" s="55"/>
      <c r="KL261" s="55"/>
      <c r="KM261" s="55"/>
      <c r="KN261" s="55"/>
      <c r="KO261" s="55"/>
      <c r="KP261" s="55"/>
      <c r="KQ261" s="55"/>
      <c r="KR261" s="55"/>
      <c r="KS261" s="55"/>
      <c r="KT261" s="55"/>
      <c r="KU261" s="55"/>
      <c r="KV261" s="55"/>
      <c r="KW261" s="55"/>
      <c r="KX261" s="55"/>
      <c r="KY261" s="55"/>
      <c r="KZ261" s="55"/>
      <c r="LA261" s="55"/>
      <c r="LB261" s="55"/>
      <c r="LC261" s="55"/>
      <c r="LD261" s="55"/>
      <c r="LE261" s="55"/>
      <c r="LF261" s="55"/>
      <c r="LG261" s="55"/>
      <c r="LH261" s="55"/>
      <c r="LI261" s="55"/>
      <c r="LJ261" s="55"/>
      <c r="LK261" s="55"/>
      <c r="LL261" s="55"/>
    </row>
    <row r="262" spans="1:324">
      <c r="A262" s="45"/>
      <c r="B262" s="45"/>
      <c r="C262" s="45"/>
      <c r="D262" s="45"/>
      <c r="E262" s="45"/>
      <c r="F262" s="1650"/>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c r="DB262" s="55"/>
      <c r="DC262" s="55"/>
      <c r="DD262" s="55"/>
      <c r="DE262" s="55"/>
      <c r="DF262" s="55"/>
      <c r="DG262" s="55"/>
      <c r="DH262" s="55"/>
      <c r="DI262" s="55"/>
      <c r="DJ262" s="55"/>
      <c r="DK262" s="55"/>
      <c r="DL262" s="55"/>
      <c r="DM262" s="55"/>
      <c r="DN262" s="55"/>
      <c r="DO262" s="55"/>
      <c r="DP262" s="55"/>
      <c r="DQ262" s="55"/>
      <c r="DR262" s="55"/>
      <c r="DS262" s="55"/>
      <c r="DT262" s="55"/>
      <c r="DU262" s="55"/>
      <c r="DV262" s="55"/>
      <c r="DW262" s="55"/>
      <c r="DX262" s="55"/>
      <c r="DY262" s="55"/>
      <c r="DZ262" s="55"/>
      <c r="EA262" s="55"/>
      <c r="EB262" s="55"/>
      <c r="EC262" s="55"/>
      <c r="ED262" s="55"/>
      <c r="EE262" s="55"/>
      <c r="EF262" s="55"/>
      <c r="EG262" s="55"/>
      <c r="EH262" s="55"/>
      <c r="EI262" s="55"/>
      <c r="EJ262" s="55"/>
      <c r="EK262" s="55"/>
      <c r="EL262" s="55"/>
      <c r="EM262" s="55"/>
      <c r="EN262" s="55"/>
      <c r="EO262" s="55"/>
      <c r="EP262" s="55"/>
      <c r="EQ262" s="55"/>
      <c r="ER262" s="55"/>
      <c r="ES262" s="55"/>
      <c r="ET262" s="55"/>
      <c r="EU262" s="55"/>
      <c r="EV262" s="55"/>
      <c r="EW262" s="55"/>
      <c r="EX262" s="55"/>
      <c r="EY262" s="55"/>
      <c r="EZ262" s="55"/>
      <c r="FA262" s="55"/>
      <c r="FB262" s="55"/>
      <c r="FC262" s="55"/>
      <c r="FD262" s="55"/>
      <c r="FE262" s="55"/>
      <c r="FF262" s="55"/>
      <c r="FG262" s="55"/>
      <c r="FH262" s="55"/>
      <c r="FI262" s="55"/>
      <c r="FJ262" s="55"/>
      <c r="FK262" s="55"/>
      <c r="FL262" s="55"/>
      <c r="FM262" s="55"/>
      <c r="FN262" s="55"/>
      <c r="FO262" s="55"/>
      <c r="FP262" s="55"/>
      <c r="FQ262" s="55"/>
      <c r="FR262" s="55"/>
      <c r="FS262" s="55"/>
      <c r="FT262" s="55"/>
      <c r="FU262" s="55"/>
      <c r="FV262" s="55"/>
      <c r="FW262" s="55"/>
      <c r="FX262" s="55"/>
      <c r="FY262" s="55"/>
      <c r="FZ262" s="55"/>
      <c r="GA262" s="55"/>
      <c r="GB262" s="55"/>
      <c r="GC262" s="55"/>
      <c r="GD262" s="55"/>
      <c r="GE262" s="55"/>
      <c r="GF262" s="55"/>
      <c r="GG262" s="55"/>
      <c r="GH262" s="55"/>
      <c r="GI262" s="55"/>
      <c r="GJ262" s="55"/>
      <c r="GK262" s="55"/>
      <c r="GL262" s="55"/>
      <c r="GM262" s="55"/>
      <c r="GN262" s="55"/>
      <c r="GO262" s="55"/>
      <c r="GP262" s="55"/>
      <c r="GQ262" s="55"/>
      <c r="GR262" s="55"/>
      <c r="GS262" s="55"/>
      <c r="GT262" s="55"/>
      <c r="GU262" s="55"/>
      <c r="GV262" s="55"/>
      <c r="GW262" s="55"/>
      <c r="GX262" s="55"/>
      <c r="GY262" s="55"/>
      <c r="GZ262" s="55"/>
      <c r="HA262" s="55"/>
      <c r="HB262" s="55"/>
      <c r="HC262" s="55"/>
      <c r="HD262" s="55"/>
      <c r="HE262" s="55"/>
      <c r="HF262" s="55"/>
      <c r="HG262" s="55"/>
      <c r="HH262" s="55"/>
      <c r="HI262" s="55"/>
      <c r="HJ262" s="55"/>
      <c r="HK262" s="55"/>
      <c r="HL262" s="55"/>
      <c r="HM262" s="55"/>
      <c r="HN262" s="55"/>
      <c r="HO262" s="55"/>
      <c r="HP262" s="55"/>
      <c r="HQ262" s="55"/>
      <c r="HR262" s="55"/>
      <c r="HS262" s="55"/>
      <c r="HT262" s="55"/>
      <c r="HU262" s="55"/>
      <c r="HV262" s="55"/>
      <c r="HW262" s="55"/>
      <c r="HX262" s="55"/>
      <c r="HY262" s="55"/>
      <c r="HZ262" s="55"/>
      <c r="IA262" s="55"/>
      <c r="IB262" s="55"/>
      <c r="IC262" s="55"/>
      <c r="ID262" s="55"/>
      <c r="IE262" s="55"/>
      <c r="IF262" s="55"/>
      <c r="IG262" s="55"/>
      <c r="IH262" s="55"/>
      <c r="II262" s="55"/>
      <c r="IJ262" s="55"/>
      <c r="IK262" s="55"/>
      <c r="IL262" s="55"/>
      <c r="IM262" s="55"/>
      <c r="IN262" s="55"/>
      <c r="IO262" s="55"/>
      <c r="IP262" s="55"/>
      <c r="IQ262" s="55"/>
      <c r="IR262" s="55"/>
      <c r="IS262" s="55"/>
      <c r="IT262" s="55"/>
      <c r="IU262" s="55"/>
      <c r="IV262" s="55"/>
      <c r="IW262" s="55"/>
      <c r="IX262" s="55"/>
      <c r="IY262" s="55"/>
      <c r="IZ262" s="55"/>
      <c r="JA262" s="55"/>
      <c r="JB262" s="55"/>
      <c r="JC262" s="55"/>
      <c r="JD262" s="55"/>
      <c r="JE262" s="55"/>
      <c r="JF262" s="55"/>
      <c r="JG262" s="55"/>
      <c r="JH262" s="55"/>
      <c r="JI262" s="55"/>
      <c r="JJ262" s="55"/>
      <c r="JK262" s="55"/>
      <c r="JL262" s="55"/>
      <c r="JM262" s="55"/>
      <c r="JN262" s="55"/>
      <c r="JO262" s="55"/>
      <c r="JP262" s="55"/>
      <c r="JQ262" s="55"/>
      <c r="JR262" s="55"/>
      <c r="JS262" s="55"/>
      <c r="JT262" s="55"/>
      <c r="JU262" s="55"/>
      <c r="JV262" s="55"/>
      <c r="JW262" s="55"/>
      <c r="JX262" s="55"/>
      <c r="JY262" s="55"/>
      <c r="JZ262" s="55"/>
      <c r="KA262" s="55"/>
      <c r="KB262" s="55"/>
      <c r="KC262" s="55"/>
      <c r="KD262" s="55"/>
      <c r="KE262" s="55"/>
      <c r="KF262" s="55"/>
      <c r="KG262" s="55"/>
      <c r="KH262" s="55"/>
      <c r="KI262" s="55"/>
      <c r="KJ262" s="55"/>
      <c r="KK262" s="55"/>
      <c r="KL262" s="55"/>
      <c r="KM262" s="55"/>
      <c r="KN262" s="55"/>
      <c r="KO262" s="55"/>
      <c r="KP262" s="55"/>
      <c r="KQ262" s="55"/>
      <c r="KR262" s="55"/>
      <c r="KS262" s="55"/>
      <c r="KT262" s="55"/>
      <c r="KU262" s="55"/>
      <c r="KV262" s="55"/>
      <c r="KW262" s="55"/>
      <c r="KX262" s="55"/>
      <c r="KY262" s="55"/>
      <c r="KZ262" s="55"/>
      <c r="LA262" s="55"/>
      <c r="LB262" s="55"/>
      <c r="LC262" s="55"/>
      <c r="LD262" s="55"/>
      <c r="LE262" s="55"/>
      <c r="LF262" s="55"/>
      <c r="LG262" s="55"/>
      <c r="LH262" s="55"/>
      <c r="LI262" s="55"/>
      <c r="LJ262" s="55"/>
      <c r="LK262" s="55"/>
      <c r="LL262" s="55"/>
    </row>
    <row r="263" spans="1:324">
      <c r="A263" s="45"/>
      <c r="B263" s="45"/>
      <c r="C263" s="45"/>
      <c r="D263" s="45"/>
      <c r="E263" s="45"/>
      <c r="F263" s="1650"/>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c r="DB263" s="55"/>
      <c r="DC263" s="55"/>
      <c r="DD263" s="55"/>
      <c r="DE263" s="55"/>
      <c r="DF263" s="55"/>
      <c r="DG263" s="55"/>
      <c r="DH263" s="55"/>
      <c r="DI263" s="55"/>
      <c r="DJ263" s="55"/>
      <c r="DK263" s="55"/>
      <c r="DL263" s="55"/>
      <c r="DM263" s="55"/>
      <c r="DN263" s="55"/>
      <c r="DO263" s="55"/>
      <c r="DP263" s="55"/>
      <c r="DQ263" s="55"/>
      <c r="DR263" s="55"/>
      <c r="DS263" s="55"/>
      <c r="DT263" s="55"/>
      <c r="DU263" s="55"/>
      <c r="DV263" s="55"/>
      <c r="DW263" s="55"/>
      <c r="DX263" s="55"/>
      <c r="DY263" s="55"/>
      <c r="DZ263" s="55"/>
      <c r="EA263" s="55"/>
      <c r="EB263" s="55"/>
      <c r="EC263" s="55"/>
      <c r="ED263" s="55"/>
      <c r="EE263" s="55"/>
      <c r="EF263" s="55"/>
      <c r="EG263" s="55"/>
      <c r="EH263" s="55"/>
      <c r="EI263" s="55"/>
      <c r="EJ263" s="55"/>
      <c r="EK263" s="55"/>
      <c r="EL263" s="55"/>
      <c r="EM263" s="55"/>
      <c r="EN263" s="55"/>
      <c r="EO263" s="55"/>
      <c r="EP263" s="55"/>
      <c r="EQ263" s="55"/>
      <c r="ER263" s="55"/>
      <c r="ES263" s="55"/>
      <c r="ET263" s="55"/>
      <c r="EU263" s="55"/>
      <c r="EV263" s="55"/>
      <c r="EW263" s="55"/>
      <c r="EX263" s="55"/>
      <c r="EY263" s="55"/>
      <c r="EZ263" s="55"/>
      <c r="FA263" s="55"/>
      <c r="FB263" s="55"/>
      <c r="FC263" s="55"/>
      <c r="FD263" s="55"/>
      <c r="FE263" s="55"/>
      <c r="FF263" s="55"/>
      <c r="FG263" s="55"/>
      <c r="FH263" s="55"/>
      <c r="FI263" s="55"/>
      <c r="FJ263" s="55"/>
      <c r="FK263" s="55"/>
      <c r="FL263" s="55"/>
      <c r="FM263" s="55"/>
      <c r="FN263" s="55"/>
      <c r="FO263" s="55"/>
      <c r="FP263" s="55"/>
      <c r="FQ263" s="55"/>
      <c r="FR263" s="55"/>
      <c r="FS263" s="55"/>
      <c r="FT263" s="55"/>
      <c r="FU263" s="55"/>
      <c r="FV263" s="55"/>
      <c r="FW263" s="55"/>
      <c r="FX263" s="55"/>
      <c r="FY263" s="55"/>
      <c r="FZ263" s="55"/>
      <c r="GA263" s="55"/>
      <c r="GB263" s="55"/>
      <c r="GC263" s="55"/>
      <c r="GD263" s="55"/>
      <c r="GE263" s="55"/>
      <c r="GF263" s="55"/>
      <c r="GG263" s="55"/>
      <c r="GH263" s="55"/>
      <c r="GI263" s="55"/>
      <c r="GJ263" s="55"/>
      <c r="GK263" s="55"/>
      <c r="GL263" s="55"/>
      <c r="GM263" s="55"/>
      <c r="GN263" s="55"/>
      <c r="GO263" s="55"/>
      <c r="GP263" s="55"/>
      <c r="GQ263" s="55"/>
      <c r="GR263" s="55"/>
      <c r="GS263" s="55"/>
      <c r="GT263" s="55"/>
      <c r="GU263" s="55"/>
      <c r="GV263" s="55"/>
      <c r="GW263" s="55"/>
      <c r="GX263" s="55"/>
      <c r="GY263" s="55"/>
      <c r="GZ263" s="55"/>
      <c r="HA263" s="55"/>
      <c r="HB263" s="55"/>
      <c r="HC263" s="55"/>
      <c r="HD263" s="55"/>
      <c r="HE263" s="55"/>
      <c r="HF263" s="55"/>
      <c r="HG263" s="55"/>
      <c r="HH263" s="55"/>
      <c r="HI263" s="55"/>
      <c r="HJ263" s="55"/>
      <c r="HK263" s="55"/>
      <c r="HL263" s="55"/>
      <c r="HM263" s="55"/>
      <c r="HN263" s="55"/>
      <c r="HO263" s="55"/>
      <c r="HP263" s="55"/>
      <c r="HQ263" s="55"/>
      <c r="HR263" s="55"/>
      <c r="HS263" s="55"/>
      <c r="HT263" s="55"/>
      <c r="HU263" s="55"/>
      <c r="HV263" s="55"/>
      <c r="HW263" s="55"/>
      <c r="HX263" s="55"/>
      <c r="HY263" s="55"/>
      <c r="HZ263" s="55"/>
      <c r="IA263" s="55"/>
      <c r="IB263" s="55"/>
      <c r="IC263" s="55"/>
      <c r="ID263" s="55"/>
      <c r="IE263" s="55"/>
      <c r="IF263" s="55"/>
      <c r="IG263" s="55"/>
      <c r="IH263" s="55"/>
      <c r="II263" s="55"/>
      <c r="IJ263" s="55"/>
      <c r="IK263" s="55"/>
      <c r="IL263" s="55"/>
      <c r="IM263" s="55"/>
      <c r="IN263" s="55"/>
      <c r="IO263" s="55"/>
      <c r="IP263" s="55"/>
      <c r="IQ263" s="55"/>
      <c r="IR263" s="55"/>
      <c r="IS263" s="55"/>
      <c r="IT263" s="55"/>
      <c r="IU263" s="55"/>
      <c r="IV263" s="55"/>
      <c r="IW263" s="55"/>
      <c r="IX263" s="55"/>
      <c r="IY263" s="55"/>
      <c r="IZ263" s="55"/>
      <c r="JA263" s="55"/>
      <c r="JB263" s="55"/>
      <c r="JC263" s="55"/>
      <c r="JD263" s="55"/>
      <c r="JE263" s="55"/>
      <c r="JF263" s="55"/>
      <c r="JG263" s="55"/>
      <c r="JH263" s="55"/>
      <c r="JI263" s="55"/>
      <c r="JJ263" s="55"/>
      <c r="JK263" s="55"/>
      <c r="JL263" s="55"/>
      <c r="JM263" s="55"/>
      <c r="JN263" s="55"/>
      <c r="JO263" s="55"/>
      <c r="JP263" s="55"/>
      <c r="JQ263" s="55"/>
      <c r="JR263" s="55"/>
      <c r="JS263" s="55"/>
      <c r="JT263" s="55"/>
      <c r="JU263" s="55"/>
      <c r="JV263" s="55"/>
      <c r="JW263" s="55"/>
      <c r="JX263" s="55"/>
      <c r="JY263" s="55"/>
      <c r="JZ263" s="55"/>
      <c r="KA263" s="55"/>
      <c r="KB263" s="55"/>
      <c r="KC263" s="55"/>
      <c r="KD263" s="55"/>
      <c r="KE263" s="55"/>
      <c r="KF263" s="55"/>
      <c r="KG263" s="55"/>
      <c r="KH263" s="55"/>
      <c r="KI263" s="55"/>
      <c r="KJ263" s="55"/>
      <c r="KK263" s="55"/>
      <c r="KL263" s="55"/>
      <c r="KM263" s="55"/>
      <c r="KN263" s="55"/>
      <c r="KO263" s="55"/>
      <c r="KP263" s="55"/>
      <c r="KQ263" s="55"/>
      <c r="KR263" s="55"/>
      <c r="KS263" s="55"/>
      <c r="KT263" s="55"/>
      <c r="KU263" s="55"/>
      <c r="KV263" s="55"/>
      <c r="KW263" s="55"/>
      <c r="KX263" s="55"/>
      <c r="KY263" s="55"/>
      <c r="KZ263" s="55"/>
      <c r="LA263" s="55"/>
      <c r="LB263" s="55"/>
      <c r="LC263" s="55"/>
      <c r="LD263" s="55"/>
      <c r="LE263" s="55"/>
      <c r="LF263" s="55"/>
      <c r="LG263" s="55"/>
      <c r="LH263" s="55"/>
      <c r="LI263" s="55"/>
      <c r="LJ263" s="55"/>
      <c r="LK263" s="55"/>
      <c r="LL263" s="55"/>
    </row>
    <row r="264" spans="1:324">
      <c r="A264" s="45"/>
      <c r="B264" s="45"/>
      <c r="C264" s="45"/>
      <c r="D264" s="45"/>
      <c r="E264" s="45"/>
      <c r="F264" s="1650"/>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c r="ER264" s="55"/>
      <c r="ES264" s="55"/>
      <c r="ET264" s="55"/>
      <c r="EU264" s="55"/>
      <c r="EV264" s="55"/>
      <c r="EW264" s="55"/>
      <c r="EX264" s="55"/>
      <c r="EY264" s="55"/>
      <c r="EZ264" s="55"/>
      <c r="FA264" s="55"/>
      <c r="FB264" s="55"/>
      <c r="FC264" s="55"/>
      <c r="FD264" s="55"/>
      <c r="FE264" s="55"/>
      <c r="FF264" s="55"/>
      <c r="FG264" s="55"/>
      <c r="FH264" s="55"/>
      <c r="FI264" s="55"/>
      <c r="FJ264" s="55"/>
      <c r="FK264" s="55"/>
      <c r="FL264" s="55"/>
      <c r="FM264" s="55"/>
      <c r="FN264" s="55"/>
      <c r="FO264" s="55"/>
      <c r="FP264" s="55"/>
      <c r="FQ264" s="55"/>
      <c r="FR264" s="55"/>
      <c r="FS264" s="55"/>
      <c r="FT264" s="55"/>
      <c r="FU264" s="55"/>
      <c r="FV264" s="55"/>
      <c r="FW264" s="55"/>
      <c r="FX264" s="55"/>
      <c r="FY264" s="55"/>
      <c r="FZ264" s="55"/>
      <c r="GA264" s="55"/>
      <c r="GB264" s="55"/>
      <c r="GC264" s="55"/>
      <c r="GD264" s="55"/>
      <c r="GE264" s="55"/>
      <c r="GF264" s="55"/>
      <c r="GG264" s="55"/>
      <c r="GH264" s="55"/>
      <c r="GI264" s="55"/>
      <c r="GJ264" s="55"/>
      <c r="GK264" s="55"/>
      <c r="GL264" s="55"/>
      <c r="GM264" s="55"/>
      <c r="GN264" s="55"/>
      <c r="GO264" s="55"/>
      <c r="GP264" s="55"/>
      <c r="GQ264" s="55"/>
      <c r="GR264" s="55"/>
      <c r="GS264" s="55"/>
      <c r="GT264" s="55"/>
      <c r="GU264" s="55"/>
      <c r="GV264" s="55"/>
      <c r="GW264" s="55"/>
      <c r="GX264" s="55"/>
      <c r="GY264" s="55"/>
      <c r="GZ264" s="55"/>
      <c r="HA264" s="55"/>
      <c r="HB264" s="55"/>
      <c r="HC264" s="55"/>
      <c r="HD264" s="55"/>
      <c r="HE264" s="55"/>
      <c r="HF264" s="55"/>
      <c r="HG264" s="55"/>
      <c r="HH264" s="55"/>
      <c r="HI264" s="55"/>
      <c r="HJ264" s="55"/>
      <c r="HK264" s="55"/>
      <c r="HL264" s="55"/>
      <c r="HM264" s="55"/>
      <c r="HN264" s="55"/>
      <c r="HO264" s="55"/>
      <c r="HP264" s="55"/>
      <c r="HQ264" s="55"/>
      <c r="HR264" s="55"/>
      <c r="HS264" s="55"/>
      <c r="HT264" s="55"/>
      <c r="HU264" s="55"/>
      <c r="HV264" s="55"/>
      <c r="HW264" s="55"/>
      <c r="HX264" s="55"/>
      <c r="HY264" s="55"/>
      <c r="HZ264" s="55"/>
      <c r="IA264" s="55"/>
      <c r="IB264" s="55"/>
      <c r="IC264" s="55"/>
      <c r="ID264" s="55"/>
      <c r="IE264" s="55"/>
      <c r="IF264" s="55"/>
      <c r="IG264" s="55"/>
      <c r="IH264" s="55"/>
      <c r="II264" s="55"/>
      <c r="IJ264" s="55"/>
      <c r="IK264" s="55"/>
      <c r="IL264" s="55"/>
      <c r="IM264" s="55"/>
      <c r="IN264" s="55"/>
      <c r="IO264" s="55"/>
      <c r="IP264" s="55"/>
      <c r="IQ264" s="55"/>
      <c r="IR264" s="55"/>
      <c r="IS264" s="55"/>
      <c r="IT264" s="55"/>
      <c r="IU264" s="55"/>
      <c r="IV264" s="55"/>
      <c r="IW264" s="55"/>
      <c r="IX264" s="55"/>
      <c r="IY264" s="55"/>
      <c r="IZ264" s="55"/>
      <c r="JA264" s="55"/>
      <c r="JB264" s="55"/>
      <c r="JC264" s="55"/>
      <c r="JD264" s="55"/>
      <c r="JE264" s="55"/>
      <c r="JF264" s="55"/>
      <c r="JG264" s="55"/>
      <c r="JH264" s="55"/>
      <c r="JI264" s="55"/>
      <c r="JJ264" s="55"/>
      <c r="JK264" s="55"/>
      <c r="JL264" s="55"/>
      <c r="JM264" s="55"/>
      <c r="JN264" s="55"/>
      <c r="JO264" s="55"/>
      <c r="JP264" s="55"/>
      <c r="JQ264" s="55"/>
      <c r="JR264" s="55"/>
      <c r="JS264" s="55"/>
      <c r="JT264" s="55"/>
      <c r="JU264" s="55"/>
      <c r="JV264" s="55"/>
      <c r="JW264" s="55"/>
      <c r="JX264" s="55"/>
      <c r="JY264" s="55"/>
      <c r="JZ264" s="55"/>
      <c r="KA264" s="55"/>
      <c r="KB264" s="55"/>
      <c r="KC264" s="55"/>
      <c r="KD264" s="55"/>
      <c r="KE264" s="55"/>
      <c r="KF264" s="55"/>
      <c r="KG264" s="55"/>
      <c r="KH264" s="55"/>
      <c r="KI264" s="55"/>
      <c r="KJ264" s="55"/>
      <c r="KK264" s="55"/>
      <c r="KL264" s="55"/>
      <c r="KM264" s="55"/>
      <c r="KN264" s="55"/>
      <c r="KO264" s="55"/>
      <c r="KP264" s="55"/>
      <c r="KQ264" s="55"/>
      <c r="KR264" s="55"/>
      <c r="KS264" s="55"/>
      <c r="KT264" s="55"/>
      <c r="KU264" s="55"/>
      <c r="KV264" s="55"/>
      <c r="KW264" s="55"/>
      <c r="KX264" s="55"/>
      <c r="KY264" s="55"/>
      <c r="KZ264" s="55"/>
      <c r="LA264" s="55"/>
      <c r="LB264" s="55"/>
      <c r="LC264" s="55"/>
      <c r="LD264" s="55"/>
      <c r="LE264" s="55"/>
      <c r="LF264" s="55"/>
      <c r="LG264" s="55"/>
      <c r="LH264" s="55"/>
      <c r="LI264" s="55"/>
      <c r="LJ264" s="55"/>
      <c r="LK264" s="55"/>
      <c r="LL264" s="55"/>
    </row>
    <row r="265" spans="1:324">
      <c r="A265" s="45"/>
      <c r="B265" s="45"/>
      <c r="C265" s="45"/>
      <c r="D265" s="45"/>
      <c r="E265" s="45"/>
      <c r="F265" s="1650"/>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c r="ER265" s="55"/>
      <c r="ES265" s="55"/>
      <c r="ET265" s="55"/>
      <c r="EU265" s="55"/>
      <c r="EV265" s="55"/>
      <c r="EW265" s="55"/>
      <c r="EX265" s="55"/>
      <c r="EY265" s="55"/>
      <c r="EZ265" s="55"/>
      <c r="FA265" s="55"/>
      <c r="FB265" s="55"/>
      <c r="FC265" s="55"/>
      <c r="FD265" s="55"/>
      <c r="FE265" s="55"/>
      <c r="FF265" s="55"/>
      <c r="FG265" s="55"/>
      <c r="FH265" s="55"/>
      <c r="FI265" s="55"/>
      <c r="FJ265" s="55"/>
      <c r="FK265" s="55"/>
      <c r="FL265" s="55"/>
      <c r="FM265" s="55"/>
      <c r="FN265" s="55"/>
      <c r="FO265" s="55"/>
      <c r="FP265" s="55"/>
      <c r="FQ265" s="55"/>
      <c r="FR265" s="55"/>
      <c r="FS265" s="55"/>
      <c r="FT265" s="55"/>
      <c r="FU265" s="55"/>
      <c r="FV265" s="55"/>
      <c r="FW265" s="55"/>
      <c r="FX265" s="55"/>
      <c r="FY265" s="55"/>
      <c r="FZ265" s="55"/>
      <c r="GA265" s="55"/>
      <c r="GB265" s="55"/>
      <c r="GC265" s="55"/>
      <c r="GD265" s="55"/>
      <c r="GE265" s="55"/>
      <c r="GF265" s="55"/>
      <c r="GG265" s="55"/>
      <c r="GH265" s="55"/>
      <c r="GI265" s="55"/>
      <c r="GJ265" s="55"/>
      <c r="GK265" s="55"/>
      <c r="GL265" s="55"/>
      <c r="GM265" s="55"/>
      <c r="GN265" s="55"/>
      <c r="GO265" s="55"/>
      <c r="GP265" s="55"/>
      <c r="GQ265" s="55"/>
      <c r="GR265" s="55"/>
      <c r="GS265" s="55"/>
      <c r="GT265" s="55"/>
      <c r="GU265" s="55"/>
      <c r="GV265" s="55"/>
      <c r="GW265" s="55"/>
      <c r="GX265" s="55"/>
      <c r="GY265" s="55"/>
      <c r="GZ265" s="55"/>
      <c r="HA265" s="55"/>
      <c r="HB265" s="55"/>
      <c r="HC265" s="55"/>
      <c r="HD265" s="55"/>
      <c r="HE265" s="55"/>
      <c r="HF265" s="55"/>
      <c r="HG265" s="55"/>
      <c r="HH265" s="55"/>
      <c r="HI265" s="55"/>
      <c r="HJ265" s="55"/>
      <c r="HK265" s="55"/>
      <c r="HL265" s="55"/>
      <c r="HM265" s="55"/>
      <c r="HN265" s="55"/>
      <c r="HO265" s="55"/>
      <c r="HP265" s="55"/>
      <c r="HQ265" s="55"/>
      <c r="HR265" s="55"/>
      <c r="HS265" s="55"/>
      <c r="HT265" s="55"/>
      <c r="HU265" s="55"/>
      <c r="HV265" s="55"/>
      <c r="HW265" s="55"/>
      <c r="HX265" s="55"/>
      <c r="HY265" s="55"/>
      <c r="HZ265" s="55"/>
      <c r="IA265" s="55"/>
      <c r="IB265" s="55"/>
      <c r="IC265" s="55"/>
      <c r="ID265" s="55"/>
      <c r="IE265" s="55"/>
      <c r="IF265" s="55"/>
      <c r="IG265" s="55"/>
      <c r="IH265" s="55"/>
      <c r="II265" s="55"/>
      <c r="IJ265" s="55"/>
      <c r="IK265" s="55"/>
      <c r="IL265" s="55"/>
      <c r="IM265" s="55"/>
      <c r="IN265" s="55"/>
      <c r="IO265" s="55"/>
      <c r="IP265" s="55"/>
      <c r="IQ265" s="55"/>
      <c r="IR265" s="55"/>
      <c r="IS265" s="55"/>
      <c r="IT265" s="55"/>
      <c r="IU265" s="55"/>
      <c r="IV265" s="55"/>
      <c r="IW265" s="55"/>
      <c r="IX265" s="55"/>
      <c r="IY265" s="55"/>
      <c r="IZ265" s="55"/>
      <c r="JA265" s="55"/>
      <c r="JB265" s="55"/>
      <c r="JC265" s="55"/>
      <c r="JD265" s="55"/>
      <c r="JE265" s="55"/>
      <c r="JF265" s="55"/>
      <c r="JG265" s="55"/>
      <c r="JH265" s="55"/>
      <c r="JI265" s="55"/>
      <c r="JJ265" s="55"/>
      <c r="JK265" s="55"/>
      <c r="JL265" s="55"/>
      <c r="JM265" s="55"/>
      <c r="JN265" s="55"/>
      <c r="JO265" s="55"/>
      <c r="JP265" s="55"/>
      <c r="JQ265" s="55"/>
      <c r="JR265" s="55"/>
      <c r="JS265" s="55"/>
      <c r="JT265" s="55"/>
      <c r="JU265" s="55"/>
      <c r="JV265" s="55"/>
      <c r="JW265" s="55"/>
      <c r="JX265" s="55"/>
      <c r="JY265" s="55"/>
      <c r="JZ265" s="55"/>
      <c r="KA265" s="55"/>
      <c r="KB265" s="55"/>
      <c r="KC265" s="55"/>
      <c r="KD265" s="55"/>
      <c r="KE265" s="55"/>
      <c r="KF265" s="55"/>
      <c r="KG265" s="55"/>
      <c r="KH265" s="55"/>
      <c r="KI265" s="55"/>
      <c r="KJ265" s="55"/>
      <c r="KK265" s="55"/>
      <c r="KL265" s="55"/>
      <c r="KM265" s="55"/>
      <c r="KN265" s="55"/>
      <c r="KO265" s="55"/>
      <c r="KP265" s="55"/>
      <c r="KQ265" s="55"/>
      <c r="KR265" s="55"/>
      <c r="KS265" s="55"/>
      <c r="KT265" s="55"/>
      <c r="KU265" s="55"/>
      <c r="KV265" s="55"/>
      <c r="KW265" s="55"/>
      <c r="KX265" s="55"/>
      <c r="KY265" s="55"/>
      <c r="KZ265" s="55"/>
      <c r="LA265" s="55"/>
      <c r="LB265" s="55"/>
      <c r="LC265" s="55"/>
      <c r="LD265" s="55"/>
      <c r="LE265" s="55"/>
      <c r="LF265" s="55"/>
      <c r="LG265" s="55"/>
      <c r="LH265" s="55"/>
      <c r="LI265" s="55"/>
      <c r="LJ265" s="55"/>
      <c r="LK265" s="55"/>
      <c r="LL265" s="55"/>
    </row>
    <row r="266" spans="1:324">
      <c r="A266" s="45"/>
      <c r="B266" s="45"/>
      <c r="C266" s="45"/>
      <c r="D266" s="45"/>
      <c r="E266" s="45"/>
      <c r="F266" s="1650"/>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55"/>
      <c r="FO266" s="55"/>
      <c r="FP266" s="55"/>
      <c r="FQ266" s="55"/>
      <c r="FR266" s="55"/>
      <c r="FS266" s="55"/>
      <c r="FT266" s="55"/>
      <c r="FU266" s="55"/>
      <c r="FV266" s="55"/>
      <c r="FW266" s="55"/>
      <c r="FX266" s="55"/>
      <c r="FY266" s="55"/>
      <c r="FZ266" s="55"/>
      <c r="GA266" s="55"/>
      <c r="GB266" s="55"/>
      <c r="GC266" s="55"/>
      <c r="GD266" s="55"/>
      <c r="GE266" s="55"/>
      <c r="GF266" s="55"/>
      <c r="GG266" s="55"/>
      <c r="GH266" s="55"/>
      <c r="GI266" s="55"/>
      <c r="GJ266" s="55"/>
      <c r="GK266" s="55"/>
      <c r="GL266" s="55"/>
      <c r="GM266" s="55"/>
      <c r="GN266" s="55"/>
      <c r="GO266" s="55"/>
      <c r="GP266" s="55"/>
      <c r="GQ266" s="55"/>
      <c r="GR266" s="55"/>
      <c r="GS266" s="55"/>
      <c r="GT266" s="55"/>
      <c r="GU266" s="55"/>
      <c r="GV266" s="55"/>
      <c r="GW266" s="55"/>
      <c r="GX266" s="55"/>
      <c r="GY266" s="55"/>
      <c r="GZ266" s="55"/>
      <c r="HA266" s="55"/>
      <c r="HB266" s="55"/>
      <c r="HC266" s="55"/>
      <c r="HD266" s="55"/>
      <c r="HE266" s="55"/>
      <c r="HF266" s="55"/>
      <c r="HG266" s="55"/>
      <c r="HH266" s="55"/>
      <c r="HI266" s="55"/>
      <c r="HJ266" s="55"/>
      <c r="HK266" s="55"/>
      <c r="HL266" s="55"/>
      <c r="HM266" s="55"/>
      <c r="HN266" s="55"/>
      <c r="HO266" s="55"/>
      <c r="HP266" s="55"/>
      <c r="HQ266" s="55"/>
      <c r="HR266" s="55"/>
      <c r="HS266" s="55"/>
      <c r="HT266" s="55"/>
      <c r="HU266" s="55"/>
      <c r="HV266" s="55"/>
      <c r="HW266" s="55"/>
      <c r="HX266" s="55"/>
      <c r="HY266" s="55"/>
      <c r="HZ266" s="55"/>
      <c r="IA266" s="55"/>
      <c r="IB266" s="55"/>
      <c r="IC266" s="55"/>
      <c r="ID266" s="55"/>
      <c r="IE266" s="55"/>
      <c r="IF266" s="55"/>
      <c r="IG266" s="55"/>
      <c r="IH266" s="55"/>
      <c r="II266" s="55"/>
      <c r="IJ266" s="55"/>
      <c r="IK266" s="55"/>
      <c r="IL266" s="55"/>
      <c r="IM266" s="55"/>
      <c r="IN266" s="55"/>
      <c r="IO266" s="55"/>
      <c r="IP266" s="55"/>
      <c r="IQ266" s="55"/>
      <c r="IR266" s="55"/>
      <c r="IS266" s="55"/>
      <c r="IT266" s="55"/>
      <c r="IU266" s="55"/>
      <c r="IV266" s="55"/>
      <c r="IW266" s="55"/>
      <c r="IX266" s="55"/>
      <c r="IY266" s="55"/>
      <c r="IZ266" s="55"/>
      <c r="JA266" s="55"/>
      <c r="JB266" s="55"/>
      <c r="JC266" s="55"/>
      <c r="JD266" s="55"/>
      <c r="JE266" s="55"/>
      <c r="JF266" s="55"/>
      <c r="JG266" s="55"/>
      <c r="JH266" s="55"/>
      <c r="JI266" s="55"/>
      <c r="JJ266" s="55"/>
      <c r="JK266" s="55"/>
      <c r="JL266" s="55"/>
      <c r="JM266" s="55"/>
      <c r="JN266" s="55"/>
      <c r="JO266" s="55"/>
      <c r="JP266" s="55"/>
      <c r="JQ266" s="55"/>
      <c r="JR266" s="55"/>
      <c r="JS266" s="55"/>
      <c r="JT266" s="55"/>
      <c r="JU266" s="55"/>
      <c r="JV266" s="55"/>
      <c r="JW266" s="55"/>
      <c r="JX266" s="55"/>
      <c r="JY266" s="55"/>
      <c r="JZ266" s="55"/>
      <c r="KA266" s="55"/>
      <c r="KB266" s="55"/>
      <c r="KC266" s="55"/>
      <c r="KD266" s="55"/>
      <c r="KE266" s="55"/>
      <c r="KF266" s="55"/>
      <c r="KG266" s="55"/>
      <c r="KH266" s="55"/>
      <c r="KI266" s="55"/>
      <c r="KJ266" s="55"/>
      <c r="KK266" s="55"/>
      <c r="KL266" s="55"/>
      <c r="KM266" s="55"/>
      <c r="KN266" s="55"/>
      <c r="KO266" s="55"/>
      <c r="KP266" s="55"/>
      <c r="KQ266" s="55"/>
      <c r="KR266" s="55"/>
      <c r="KS266" s="55"/>
      <c r="KT266" s="55"/>
      <c r="KU266" s="55"/>
      <c r="KV266" s="55"/>
      <c r="KW266" s="55"/>
      <c r="KX266" s="55"/>
      <c r="KY266" s="55"/>
      <c r="KZ266" s="55"/>
      <c r="LA266" s="55"/>
      <c r="LB266" s="55"/>
      <c r="LC266" s="55"/>
      <c r="LD266" s="55"/>
      <c r="LE266" s="55"/>
      <c r="LF266" s="55"/>
      <c r="LG266" s="55"/>
      <c r="LH266" s="55"/>
      <c r="LI266" s="55"/>
      <c r="LJ266" s="55"/>
      <c r="LK266" s="55"/>
      <c r="LL266" s="55"/>
    </row>
    <row r="267" spans="1:324">
      <c r="A267" s="45"/>
      <c r="B267" s="45"/>
      <c r="C267" s="45"/>
      <c r="D267" s="45"/>
      <c r="E267" s="45"/>
      <c r="F267" s="1650"/>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c r="ER267" s="55"/>
      <c r="ES267" s="55"/>
      <c r="ET267" s="55"/>
      <c r="EU267" s="55"/>
      <c r="EV267" s="55"/>
      <c r="EW267" s="55"/>
      <c r="EX267" s="55"/>
      <c r="EY267" s="55"/>
      <c r="EZ267" s="55"/>
      <c r="FA267" s="55"/>
      <c r="FB267" s="55"/>
      <c r="FC267" s="55"/>
      <c r="FD267" s="55"/>
      <c r="FE267" s="55"/>
      <c r="FF267" s="55"/>
      <c r="FG267" s="55"/>
      <c r="FH267" s="55"/>
      <c r="FI267" s="55"/>
      <c r="FJ267" s="55"/>
      <c r="FK267" s="55"/>
      <c r="FL267" s="55"/>
      <c r="FM267" s="55"/>
      <c r="FN267" s="55"/>
      <c r="FO267" s="55"/>
      <c r="FP267" s="55"/>
      <c r="FQ267" s="55"/>
      <c r="FR267" s="55"/>
      <c r="FS267" s="55"/>
      <c r="FT267" s="55"/>
      <c r="FU267" s="55"/>
      <c r="FV267" s="55"/>
      <c r="FW267" s="55"/>
      <c r="FX267" s="55"/>
      <c r="FY267" s="55"/>
      <c r="FZ267" s="55"/>
      <c r="GA267" s="55"/>
      <c r="GB267" s="55"/>
      <c r="GC267" s="55"/>
      <c r="GD267" s="55"/>
      <c r="GE267" s="55"/>
      <c r="GF267" s="55"/>
      <c r="GG267" s="55"/>
      <c r="GH267" s="55"/>
      <c r="GI267" s="55"/>
      <c r="GJ267" s="55"/>
      <c r="GK267" s="55"/>
      <c r="GL267" s="55"/>
      <c r="GM267" s="55"/>
      <c r="GN267" s="55"/>
      <c r="GO267" s="55"/>
      <c r="GP267" s="55"/>
      <c r="GQ267" s="55"/>
      <c r="GR267" s="55"/>
      <c r="GS267" s="55"/>
      <c r="GT267" s="55"/>
      <c r="GU267" s="55"/>
      <c r="GV267" s="55"/>
      <c r="GW267" s="55"/>
      <c r="GX267" s="55"/>
      <c r="GY267" s="55"/>
      <c r="GZ267" s="55"/>
      <c r="HA267" s="55"/>
      <c r="HB267" s="55"/>
      <c r="HC267" s="55"/>
      <c r="HD267" s="55"/>
      <c r="HE267" s="55"/>
      <c r="HF267" s="55"/>
      <c r="HG267" s="55"/>
      <c r="HH267" s="55"/>
      <c r="HI267" s="55"/>
      <c r="HJ267" s="55"/>
      <c r="HK267" s="55"/>
      <c r="HL267" s="55"/>
      <c r="HM267" s="55"/>
      <c r="HN267" s="55"/>
      <c r="HO267" s="55"/>
      <c r="HP267" s="55"/>
      <c r="HQ267" s="55"/>
      <c r="HR267" s="55"/>
      <c r="HS267" s="55"/>
      <c r="HT267" s="55"/>
      <c r="HU267" s="55"/>
      <c r="HV267" s="55"/>
      <c r="HW267" s="55"/>
      <c r="HX267" s="55"/>
      <c r="HY267" s="55"/>
      <c r="HZ267" s="55"/>
      <c r="IA267" s="55"/>
      <c r="IB267" s="55"/>
      <c r="IC267" s="55"/>
      <c r="ID267" s="55"/>
      <c r="IE267" s="55"/>
      <c r="IF267" s="55"/>
      <c r="IG267" s="55"/>
      <c r="IH267" s="55"/>
      <c r="II267" s="55"/>
      <c r="IJ267" s="55"/>
      <c r="IK267" s="55"/>
      <c r="IL267" s="55"/>
      <c r="IM267" s="55"/>
      <c r="IN267" s="55"/>
      <c r="IO267" s="55"/>
      <c r="IP267" s="55"/>
      <c r="IQ267" s="55"/>
      <c r="IR267" s="55"/>
      <c r="IS267" s="55"/>
      <c r="IT267" s="55"/>
      <c r="IU267" s="55"/>
      <c r="IV267" s="55"/>
      <c r="IW267" s="55"/>
      <c r="IX267" s="55"/>
      <c r="IY267" s="55"/>
      <c r="IZ267" s="55"/>
      <c r="JA267" s="55"/>
      <c r="JB267" s="55"/>
      <c r="JC267" s="55"/>
      <c r="JD267" s="55"/>
      <c r="JE267" s="55"/>
      <c r="JF267" s="55"/>
      <c r="JG267" s="55"/>
      <c r="JH267" s="55"/>
      <c r="JI267" s="55"/>
      <c r="JJ267" s="55"/>
      <c r="JK267" s="55"/>
      <c r="JL267" s="55"/>
      <c r="JM267" s="55"/>
      <c r="JN267" s="55"/>
      <c r="JO267" s="55"/>
      <c r="JP267" s="55"/>
      <c r="JQ267" s="55"/>
      <c r="JR267" s="55"/>
      <c r="JS267" s="55"/>
      <c r="JT267" s="55"/>
      <c r="JU267" s="55"/>
      <c r="JV267" s="55"/>
      <c r="JW267" s="55"/>
      <c r="JX267" s="55"/>
      <c r="JY267" s="55"/>
      <c r="JZ267" s="55"/>
      <c r="KA267" s="55"/>
      <c r="KB267" s="55"/>
      <c r="KC267" s="55"/>
      <c r="KD267" s="55"/>
      <c r="KE267" s="55"/>
      <c r="KF267" s="55"/>
      <c r="KG267" s="55"/>
      <c r="KH267" s="55"/>
      <c r="KI267" s="55"/>
      <c r="KJ267" s="55"/>
      <c r="KK267" s="55"/>
      <c r="KL267" s="55"/>
      <c r="KM267" s="55"/>
      <c r="KN267" s="55"/>
      <c r="KO267" s="55"/>
      <c r="KP267" s="55"/>
      <c r="KQ267" s="55"/>
      <c r="KR267" s="55"/>
      <c r="KS267" s="55"/>
      <c r="KT267" s="55"/>
      <c r="KU267" s="55"/>
      <c r="KV267" s="55"/>
      <c r="KW267" s="55"/>
      <c r="KX267" s="55"/>
      <c r="KY267" s="55"/>
      <c r="KZ267" s="55"/>
      <c r="LA267" s="55"/>
      <c r="LB267" s="55"/>
      <c r="LC267" s="55"/>
      <c r="LD267" s="55"/>
      <c r="LE267" s="55"/>
      <c r="LF267" s="55"/>
      <c r="LG267" s="55"/>
      <c r="LH267" s="55"/>
      <c r="LI267" s="55"/>
      <c r="LJ267" s="55"/>
      <c r="LK267" s="55"/>
      <c r="LL267" s="55"/>
    </row>
    <row r="268" spans="1:324">
      <c r="A268" s="45"/>
      <c r="B268" s="45"/>
      <c r="C268" s="45"/>
      <c r="D268" s="45"/>
      <c r="E268" s="45"/>
      <c r="F268" s="1650"/>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55"/>
      <c r="FD268" s="55"/>
      <c r="FE268" s="55"/>
      <c r="FF268" s="55"/>
      <c r="FG268" s="55"/>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55"/>
      <c r="GX268" s="55"/>
      <c r="GY268" s="55"/>
      <c r="GZ268" s="55"/>
      <c r="HA268" s="55"/>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55"/>
      <c r="IR268" s="55"/>
      <c r="IS268" s="55"/>
      <c r="IT268" s="55"/>
      <c r="IU268" s="55"/>
      <c r="IV268" s="55"/>
      <c r="IW268" s="55"/>
      <c r="IX268" s="55"/>
      <c r="IY268" s="55"/>
      <c r="IZ268" s="55"/>
      <c r="JA268" s="55"/>
      <c r="JB268" s="55"/>
      <c r="JC268" s="55"/>
      <c r="JD268" s="55"/>
      <c r="JE268" s="55"/>
      <c r="JF268" s="55"/>
      <c r="JG268" s="55"/>
      <c r="JH268" s="55"/>
      <c r="JI268" s="55"/>
      <c r="JJ268" s="55"/>
      <c r="JK268" s="55"/>
      <c r="JL268" s="55"/>
      <c r="JM268" s="55"/>
      <c r="JN268" s="55"/>
      <c r="JO268" s="55"/>
      <c r="JP268" s="55"/>
      <c r="JQ268" s="55"/>
      <c r="JR268" s="55"/>
      <c r="JS268" s="55"/>
      <c r="JT268" s="55"/>
      <c r="JU268" s="55"/>
      <c r="JV268" s="55"/>
      <c r="JW268" s="55"/>
      <c r="JX268" s="55"/>
      <c r="JY268" s="55"/>
      <c r="JZ268" s="55"/>
      <c r="KA268" s="55"/>
      <c r="KB268" s="55"/>
      <c r="KC268" s="55"/>
      <c r="KD268" s="55"/>
      <c r="KE268" s="55"/>
      <c r="KF268" s="55"/>
      <c r="KG268" s="55"/>
      <c r="KH268" s="55"/>
      <c r="KI268" s="55"/>
      <c r="KJ268" s="55"/>
      <c r="KK268" s="55"/>
      <c r="KL268" s="55"/>
      <c r="KM268" s="55"/>
      <c r="KN268" s="55"/>
      <c r="KO268" s="55"/>
      <c r="KP268" s="55"/>
      <c r="KQ268" s="55"/>
      <c r="KR268" s="55"/>
      <c r="KS268" s="55"/>
      <c r="KT268" s="55"/>
      <c r="KU268" s="55"/>
      <c r="KV268" s="55"/>
      <c r="KW268" s="55"/>
      <c r="KX268" s="55"/>
      <c r="KY268" s="55"/>
      <c r="KZ268" s="55"/>
      <c r="LA268" s="55"/>
      <c r="LB268" s="55"/>
      <c r="LC268" s="55"/>
      <c r="LD268" s="55"/>
      <c r="LE268" s="55"/>
      <c r="LF268" s="55"/>
      <c r="LG268" s="55"/>
      <c r="LH268" s="55"/>
      <c r="LI268" s="55"/>
      <c r="LJ268" s="55"/>
      <c r="LK268" s="55"/>
      <c r="LL268" s="55"/>
    </row>
    <row r="269" spans="1:324">
      <c r="A269" s="45"/>
      <c r="B269" s="45"/>
      <c r="C269" s="45"/>
      <c r="D269" s="45"/>
      <c r="E269" s="45"/>
      <c r="F269" s="1650"/>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55"/>
      <c r="CB269" s="55"/>
      <c r="CC269" s="55"/>
      <c r="CD269" s="55"/>
      <c r="CE269" s="55"/>
      <c r="CF269" s="55"/>
      <c r="CG269" s="55"/>
      <c r="CH269" s="55"/>
      <c r="CI269" s="55"/>
      <c r="CJ269" s="55"/>
      <c r="CK269" s="55"/>
      <c r="CL269" s="55"/>
      <c r="CM269" s="55"/>
      <c r="CN269" s="55"/>
      <c r="CO269" s="55"/>
      <c r="CP269" s="55"/>
      <c r="CQ269" s="55"/>
      <c r="CR269" s="55"/>
      <c r="CS269" s="55"/>
      <c r="CT269" s="55"/>
      <c r="CU269" s="55"/>
      <c r="CV269" s="55"/>
      <c r="CW269" s="55"/>
      <c r="CX269" s="55"/>
      <c r="CY269" s="55"/>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c r="ER269" s="55"/>
      <c r="ES269" s="55"/>
      <c r="ET269" s="55"/>
      <c r="EU269" s="55"/>
      <c r="EV269" s="55"/>
      <c r="EW269" s="55"/>
      <c r="EX269" s="55"/>
      <c r="EY269" s="55"/>
      <c r="EZ269" s="55"/>
      <c r="FA269" s="55"/>
      <c r="FB269" s="55"/>
      <c r="FC269" s="55"/>
      <c r="FD269" s="55"/>
      <c r="FE269" s="55"/>
      <c r="FF269" s="55"/>
      <c r="FG269" s="55"/>
      <c r="FH269" s="55"/>
      <c r="FI269" s="55"/>
      <c r="FJ269" s="55"/>
      <c r="FK269" s="55"/>
      <c r="FL269" s="55"/>
      <c r="FM269" s="55"/>
      <c r="FN269" s="55"/>
      <c r="FO269" s="55"/>
      <c r="FP269" s="55"/>
      <c r="FQ269" s="55"/>
      <c r="FR269" s="55"/>
      <c r="FS269" s="55"/>
      <c r="FT269" s="55"/>
      <c r="FU269" s="55"/>
      <c r="FV269" s="55"/>
      <c r="FW269" s="55"/>
      <c r="FX269" s="55"/>
      <c r="FY269" s="55"/>
      <c r="FZ269" s="55"/>
      <c r="GA269" s="55"/>
      <c r="GB269" s="55"/>
      <c r="GC269" s="55"/>
      <c r="GD269" s="55"/>
      <c r="GE269" s="55"/>
      <c r="GF269" s="55"/>
      <c r="GG269" s="55"/>
      <c r="GH269" s="55"/>
      <c r="GI269" s="55"/>
      <c r="GJ269" s="55"/>
      <c r="GK269" s="55"/>
      <c r="GL269" s="55"/>
      <c r="GM269" s="55"/>
      <c r="GN269" s="55"/>
      <c r="GO269" s="55"/>
      <c r="GP269" s="55"/>
      <c r="GQ269" s="55"/>
      <c r="GR269" s="55"/>
      <c r="GS269" s="55"/>
      <c r="GT269" s="55"/>
      <c r="GU269" s="55"/>
      <c r="GV269" s="55"/>
      <c r="GW269" s="55"/>
      <c r="GX269" s="55"/>
      <c r="GY269" s="55"/>
      <c r="GZ269" s="55"/>
      <c r="HA269" s="55"/>
      <c r="HB269" s="55"/>
      <c r="HC269" s="55"/>
      <c r="HD269" s="55"/>
      <c r="HE269" s="55"/>
      <c r="HF269" s="55"/>
      <c r="HG269" s="55"/>
      <c r="HH269" s="55"/>
      <c r="HI269" s="55"/>
      <c r="HJ269" s="55"/>
      <c r="HK269" s="55"/>
      <c r="HL269" s="55"/>
      <c r="HM269" s="55"/>
      <c r="HN269" s="55"/>
      <c r="HO269" s="55"/>
      <c r="HP269" s="55"/>
      <c r="HQ269" s="55"/>
      <c r="HR269" s="55"/>
      <c r="HS269" s="55"/>
      <c r="HT269" s="55"/>
      <c r="HU269" s="55"/>
      <c r="HV269" s="55"/>
      <c r="HW269" s="55"/>
      <c r="HX269" s="55"/>
      <c r="HY269" s="55"/>
      <c r="HZ269" s="55"/>
      <c r="IA269" s="55"/>
      <c r="IB269" s="55"/>
      <c r="IC269" s="55"/>
      <c r="ID269" s="55"/>
      <c r="IE269" s="55"/>
      <c r="IF269" s="55"/>
      <c r="IG269" s="55"/>
      <c r="IH269" s="55"/>
      <c r="II269" s="55"/>
      <c r="IJ269" s="55"/>
      <c r="IK269" s="55"/>
      <c r="IL269" s="55"/>
      <c r="IM269" s="55"/>
      <c r="IN269" s="55"/>
      <c r="IO269" s="55"/>
      <c r="IP269" s="55"/>
      <c r="IQ269" s="55"/>
      <c r="IR269" s="55"/>
      <c r="IS269" s="55"/>
      <c r="IT269" s="55"/>
      <c r="IU269" s="55"/>
      <c r="IV269" s="55"/>
      <c r="IW269" s="55"/>
      <c r="IX269" s="55"/>
      <c r="IY269" s="55"/>
      <c r="IZ269" s="55"/>
      <c r="JA269" s="55"/>
      <c r="JB269" s="55"/>
      <c r="JC269" s="55"/>
      <c r="JD269" s="55"/>
      <c r="JE269" s="55"/>
      <c r="JF269" s="55"/>
      <c r="JG269" s="55"/>
      <c r="JH269" s="55"/>
      <c r="JI269" s="55"/>
      <c r="JJ269" s="55"/>
      <c r="JK269" s="55"/>
      <c r="JL269" s="55"/>
      <c r="JM269" s="55"/>
      <c r="JN269" s="55"/>
      <c r="JO269" s="55"/>
      <c r="JP269" s="55"/>
      <c r="JQ269" s="55"/>
      <c r="JR269" s="55"/>
      <c r="JS269" s="55"/>
      <c r="JT269" s="55"/>
      <c r="JU269" s="55"/>
      <c r="JV269" s="55"/>
      <c r="JW269" s="55"/>
      <c r="JX269" s="55"/>
      <c r="JY269" s="55"/>
      <c r="JZ269" s="55"/>
      <c r="KA269" s="55"/>
      <c r="KB269" s="55"/>
      <c r="KC269" s="55"/>
      <c r="KD269" s="55"/>
      <c r="KE269" s="55"/>
      <c r="KF269" s="55"/>
      <c r="KG269" s="55"/>
      <c r="KH269" s="55"/>
      <c r="KI269" s="55"/>
      <c r="KJ269" s="55"/>
      <c r="KK269" s="55"/>
      <c r="KL269" s="55"/>
      <c r="KM269" s="55"/>
      <c r="KN269" s="55"/>
      <c r="KO269" s="55"/>
      <c r="KP269" s="55"/>
      <c r="KQ269" s="55"/>
      <c r="KR269" s="55"/>
      <c r="KS269" s="55"/>
      <c r="KT269" s="55"/>
      <c r="KU269" s="55"/>
      <c r="KV269" s="55"/>
      <c r="KW269" s="55"/>
      <c r="KX269" s="55"/>
      <c r="KY269" s="55"/>
      <c r="KZ269" s="55"/>
      <c r="LA269" s="55"/>
      <c r="LB269" s="55"/>
      <c r="LC269" s="55"/>
      <c r="LD269" s="55"/>
      <c r="LE269" s="55"/>
      <c r="LF269" s="55"/>
      <c r="LG269" s="55"/>
      <c r="LH269" s="55"/>
      <c r="LI269" s="55"/>
      <c r="LJ269" s="55"/>
      <c r="LK269" s="55"/>
      <c r="LL269" s="55"/>
    </row>
    <row r="270" spans="1:324">
      <c r="A270" s="45"/>
      <c r="B270" s="45"/>
      <c r="C270" s="45"/>
      <c r="D270" s="45"/>
      <c r="E270" s="45"/>
      <c r="F270" s="1650"/>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55"/>
      <c r="CB270" s="55"/>
      <c r="CC270" s="55"/>
      <c r="CD270" s="55"/>
      <c r="CE270" s="55"/>
      <c r="CF270" s="55"/>
      <c r="CG270" s="55"/>
      <c r="CH270" s="55"/>
      <c r="CI270" s="55"/>
      <c r="CJ270" s="55"/>
      <c r="CK270" s="55"/>
      <c r="CL270" s="55"/>
      <c r="CM270" s="55"/>
      <c r="CN270" s="55"/>
      <c r="CO270" s="55"/>
      <c r="CP270" s="55"/>
      <c r="CQ270" s="55"/>
      <c r="CR270" s="55"/>
      <c r="CS270" s="55"/>
      <c r="CT270" s="55"/>
      <c r="CU270" s="55"/>
      <c r="CV270" s="55"/>
      <c r="CW270" s="55"/>
      <c r="CX270" s="55"/>
      <c r="CY270" s="55"/>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c r="ER270" s="55"/>
      <c r="ES270" s="55"/>
      <c r="ET270" s="55"/>
      <c r="EU270" s="55"/>
      <c r="EV270" s="55"/>
      <c r="EW270" s="55"/>
      <c r="EX270" s="55"/>
      <c r="EY270" s="55"/>
      <c r="EZ270" s="55"/>
      <c r="FA270" s="55"/>
      <c r="FB270" s="55"/>
      <c r="FC270" s="55"/>
      <c r="FD270" s="55"/>
      <c r="FE270" s="55"/>
      <c r="FF270" s="55"/>
      <c r="FG270" s="55"/>
      <c r="FH270" s="55"/>
      <c r="FI270" s="55"/>
      <c r="FJ270" s="55"/>
      <c r="FK270" s="55"/>
      <c r="FL270" s="55"/>
      <c r="FM270" s="55"/>
      <c r="FN270" s="55"/>
      <c r="FO270" s="55"/>
      <c r="FP270" s="55"/>
      <c r="FQ270" s="55"/>
      <c r="FR270" s="55"/>
      <c r="FS270" s="55"/>
      <c r="FT270" s="55"/>
      <c r="FU270" s="55"/>
      <c r="FV270" s="55"/>
      <c r="FW270" s="55"/>
      <c r="FX270" s="55"/>
      <c r="FY270" s="55"/>
      <c r="FZ270" s="55"/>
      <c r="GA270" s="55"/>
      <c r="GB270" s="55"/>
      <c r="GC270" s="55"/>
      <c r="GD270" s="55"/>
      <c r="GE270" s="55"/>
      <c r="GF270" s="55"/>
      <c r="GG270" s="55"/>
      <c r="GH270" s="55"/>
      <c r="GI270" s="55"/>
      <c r="GJ270" s="55"/>
      <c r="GK270" s="55"/>
      <c r="GL270" s="55"/>
      <c r="GM270" s="55"/>
      <c r="GN270" s="55"/>
      <c r="GO270" s="55"/>
      <c r="GP270" s="55"/>
      <c r="GQ270" s="55"/>
      <c r="GR270" s="55"/>
      <c r="GS270" s="55"/>
      <c r="GT270" s="55"/>
      <c r="GU270" s="55"/>
      <c r="GV270" s="55"/>
      <c r="GW270" s="55"/>
      <c r="GX270" s="55"/>
      <c r="GY270" s="55"/>
      <c r="GZ270" s="55"/>
      <c r="HA270" s="55"/>
      <c r="HB270" s="55"/>
      <c r="HC270" s="55"/>
      <c r="HD270" s="55"/>
      <c r="HE270" s="55"/>
      <c r="HF270" s="55"/>
      <c r="HG270" s="55"/>
      <c r="HH270" s="55"/>
      <c r="HI270" s="55"/>
      <c r="HJ270" s="55"/>
      <c r="HK270" s="55"/>
      <c r="HL270" s="55"/>
      <c r="HM270" s="55"/>
      <c r="HN270" s="55"/>
      <c r="HO270" s="55"/>
      <c r="HP270" s="55"/>
      <c r="HQ270" s="55"/>
      <c r="HR270" s="55"/>
      <c r="HS270" s="55"/>
      <c r="HT270" s="55"/>
      <c r="HU270" s="55"/>
      <c r="HV270" s="55"/>
      <c r="HW270" s="55"/>
      <c r="HX270" s="55"/>
      <c r="HY270" s="55"/>
      <c r="HZ270" s="55"/>
      <c r="IA270" s="55"/>
      <c r="IB270" s="55"/>
      <c r="IC270" s="55"/>
      <c r="ID270" s="55"/>
      <c r="IE270" s="55"/>
      <c r="IF270" s="55"/>
      <c r="IG270" s="55"/>
      <c r="IH270" s="55"/>
      <c r="II270" s="55"/>
      <c r="IJ270" s="55"/>
      <c r="IK270" s="55"/>
      <c r="IL270" s="55"/>
      <c r="IM270" s="55"/>
      <c r="IN270" s="55"/>
      <c r="IO270" s="55"/>
      <c r="IP270" s="55"/>
      <c r="IQ270" s="55"/>
      <c r="IR270" s="55"/>
      <c r="IS270" s="55"/>
      <c r="IT270" s="55"/>
      <c r="IU270" s="55"/>
      <c r="IV270" s="55"/>
      <c r="IW270" s="55"/>
      <c r="IX270" s="55"/>
      <c r="IY270" s="55"/>
      <c r="IZ270" s="55"/>
      <c r="JA270" s="55"/>
      <c r="JB270" s="55"/>
      <c r="JC270" s="55"/>
      <c r="JD270" s="55"/>
      <c r="JE270" s="55"/>
      <c r="JF270" s="55"/>
      <c r="JG270" s="55"/>
      <c r="JH270" s="55"/>
      <c r="JI270" s="55"/>
      <c r="JJ270" s="55"/>
      <c r="JK270" s="55"/>
      <c r="JL270" s="55"/>
      <c r="JM270" s="55"/>
      <c r="JN270" s="55"/>
      <c r="JO270" s="55"/>
      <c r="JP270" s="55"/>
      <c r="JQ270" s="55"/>
      <c r="JR270" s="55"/>
      <c r="JS270" s="55"/>
      <c r="JT270" s="55"/>
      <c r="JU270" s="55"/>
      <c r="JV270" s="55"/>
      <c r="JW270" s="55"/>
      <c r="JX270" s="55"/>
      <c r="JY270" s="55"/>
      <c r="JZ270" s="55"/>
      <c r="KA270" s="55"/>
      <c r="KB270" s="55"/>
      <c r="KC270" s="55"/>
      <c r="KD270" s="55"/>
      <c r="KE270" s="55"/>
      <c r="KF270" s="55"/>
      <c r="KG270" s="55"/>
      <c r="KH270" s="55"/>
      <c r="KI270" s="55"/>
      <c r="KJ270" s="55"/>
      <c r="KK270" s="55"/>
      <c r="KL270" s="55"/>
      <c r="KM270" s="55"/>
      <c r="KN270" s="55"/>
      <c r="KO270" s="55"/>
      <c r="KP270" s="55"/>
      <c r="KQ270" s="55"/>
      <c r="KR270" s="55"/>
      <c r="KS270" s="55"/>
      <c r="KT270" s="55"/>
      <c r="KU270" s="55"/>
      <c r="KV270" s="55"/>
      <c r="KW270" s="55"/>
      <c r="KX270" s="55"/>
      <c r="KY270" s="55"/>
      <c r="KZ270" s="55"/>
      <c r="LA270" s="55"/>
      <c r="LB270" s="55"/>
      <c r="LC270" s="55"/>
      <c r="LD270" s="55"/>
      <c r="LE270" s="55"/>
      <c r="LF270" s="55"/>
      <c r="LG270" s="55"/>
      <c r="LH270" s="55"/>
      <c r="LI270" s="55"/>
      <c r="LJ270" s="55"/>
      <c r="LK270" s="55"/>
      <c r="LL270" s="55"/>
    </row>
    <row r="271" spans="1:324">
      <c r="A271" s="45"/>
      <c r="B271" s="45"/>
      <c r="C271" s="45"/>
      <c r="D271" s="45"/>
      <c r="E271" s="45"/>
      <c r="F271" s="1650"/>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55"/>
      <c r="CB271" s="55"/>
      <c r="CC271" s="55"/>
      <c r="CD271" s="55"/>
      <c r="CE271" s="55"/>
      <c r="CF271" s="55"/>
      <c r="CG271" s="55"/>
      <c r="CH271" s="55"/>
      <c r="CI271" s="55"/>
      <c r="CJ271" s="55"/>
      <c r="CK271" s="55"/>
      <c r="CL271" s="55"/>
      <c r="CM271" s="55"/>
      <c r="CN271" s="55"/>
      <c r="CO271" s="55"/>
      <c r="CP271" s="55"/>
      <c r="CQ271" s="55"/>
      <c r="CR271" s="55"/>
      <c r="CS271" s="55"/>
      <c r="CT271" s="55"/>
      <c r="CU271" s="55"/>
      <c r="CV271" s="55"/>
      <c r="CW271" s="55"/>
      <c r="CX271" s="55"/>
      <c r="CY271" s="55"/>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c r="ER271" s="55"/>
      <c r="ES271" s="55"/>
      <c r="ET271" s="55"/>
      <c r="EU271" s="55"/>
      <c r="EV271" s="55"/>
      <c r="EW271" s="55"/>
      <c r="EX271" s="55"/>
      <c r="EY271" s="55"/>
      <c r="EZ271" s="55"/>
      <c r="FA271" s="55"/>
      <c r="FB271" s="55"/>
      <c r="FC271" s="55"/>
      <c r="FD271" s="55"/>
      <c r="FE271" s="55"/>
      <c r="FF271" s="55"/>
      <c r="FG271" s="55"/>
      <c r="FH271" s="55"/>
      <c r="FI271" s="55"/>
      <c r="FJ271" s="55"/>
      <c r="FK271" s="55"/>
      <c r="FL271" s="55"/>
      <c r="FM271" s="55"/>
      <c r="FN271" s="55"/>
      <c r="FO271" s="55"/>
      <c r="FP271" s="55"/>
      <c r="FQ271" s="55"/>
      <c r="FR271" s="55"/>
      <c r="FS271" s="55"/>
      <c r="FT271" s="55"/>
      <c r="FU271" s="55"/>
      <c r="FV271" s="55"/>
      <c r="FW271" s="55"/>
      <c r="FX271" s="55"/>
      <c r="FY271" s="55"/>
      <c r="FZ271" s="55"/>
      <c r="GA271" s="55"/>
      <c r="GB271" s="55"/>
      <c r="GC271" s="55"/>
      <c r="GD271" s="55"/>
      <c r="GE271" s="55"/>
      <c r="GF271" s="55"/>
      <c r="GG271" s="55"/>
      <c r="GH271" s="55"/>
      <c r="GI271" s="55"/>
      <c r="GJ271" s="55"/>
      <c r="GK271" s="55"/>
      <c r="GL271" s="55"/>
      <c r="GM271" s="55"/>
      <c r="GN271" s="55"/>
      <c r="GO271" s="55"/>
      <c r="GP271" s="55"/>
      <c r="GQ271" s="55"/>
      <c r="GR271" s="55"/>
      <c r="GS271" s="55"/>
      <c r="GT271" s="55"/>
      <c r="GU271" s="55"/>
      <c r="GV271" s="55"/>
      <c r="GW271" s="55"/>
      <c r="GX271" s="55"/>
      <c r="GY271" s="55"/>
      <c r="GZ271" s="55"/>
      <c r="HA271" s="55"/>
      <c r="HB271" s="55"/>
      <c r="HC271" s="55"/>
      <c r="HD271" s="55"/>
      <c r="HE271" s="55"/>
      <c r="HF271" s="55"/>
      <c r="HG271" s="55"/>
      <c r="HH271" s="55"/>
      <c r="HI271" s="55"/>
      <c r="HJ271" s="55"/>
      <c r="HK271" s="55"/>
      <c r="HL271" s="55"/>
      <c r="HM271" s="55"/>
      <c r="HN271" s="55"/>
      <c r="HO271" s="55"/>
      <c r="HP271" s="55"/>
      <c r="HQ271" s="55"/>
      <c r="HR271" s="55"/>
      <c r="HS271" s="55"/>
      <c r="HT271" s="55"/>
      <c r="HU271" s="55"/>
      <c r="HV271" s="55"/>
      <c r="HW271" s="55"/>
      <c r="HX271" s="55"/>
      <c r="HY271" s="55"/>
      <c r="HZ271" s="55"/>
      <c r="IA271" s="55"/>
      <c r="IB271" s="55"/>
      <c r="IC271" s="55"/>
      <c r="ID271" s="55"/>
      <c r="IE271" s="55"/>
      <c r="IF271" s="55"/>
      <c r="IG271" s="55"/>
      <c r="IH271" s="55"/>
      <c r="II271" s="55"/>
      <c r="IJ271" s="55"/>
      <c r="IK271" s="55"/>
      <c r="IL271" s="55"/>
      <c r="IM271" s="55"/>
      <c r="IN271" s="55"/>
      <c r="IO271" s="55"/>
      <c r="IP271" s="55"/>
      <c r="IQ271" s="55"/>
      <c r="IR271" s="55"/>
      <c r="IS271" s="55"/>
      <c r="IT271" s="55"/>
      <c r="IU271" s="55"/>
      <c r="IV271" s="55"/>
      <c r="IW271" s="55"/>
      <c r="IX271" s="55"/>
      <c r="IY271" s="55"/>
      <c r="IZ271" s="55"/>
      <c r="JA271" s="55"/>
      <c r="JB271" s="55"/>
      <c r="JC271" s="55"/>
      <c r="JD271" s="55"/>
      <c r="JE271" s="55"/>
      <c r="JF271" s="55"/>
      <c r="JG271" s="55"/>
      <c r="JH271" s="55"/>
      <c r="JI271" s="55"/>
      <c r="JJ271" s="55"/>
      <c r="JK271" s="55"/>
      <c r="JL271" s="55"/>
      <c r="JM271" s="55"/>
      <c r="JN271" s="55"/>
      <c r="JO271" s="55"/>
      <c r="JP271" s="55"/>
      <c r="JQ271" s="55"/>
      <c r="JR271" s="55"/>
      <c r="JS271" s="55"/>
      <c r="JT271" s="55"/>
      <c r="JU271" s="55"/>
      <c r="JV271" s="55"/>
      <c r="JW271" s="55"/>
      <c r="JX271" s="55"/>
      <c r="JY271" s="55"/>
      <c r="JZ271" s="55"/>
      <c r="KA271" s="55"/>
      <c r="KB271" s="55"/>
      <c r="KC271" s="55"/>
      <c r="KD271" s="55"/>
      <c r="KE271" s="55"/>
      <c r="KF271" s="55"/>
      <c r="KG271" s="55"/>
      <c r="KH271" s="55"/>
      <c r="KI271" s="55"/>
      <c r="KJ271" s="55"/>
      <c r="KK271" s="55"/>
      <c r="KL271" s="55"/>
      <c r="KM271" s="55"/>
      <c r="KN271" s="55"/>
      <c r="KO271" s="55"/>
      <c r="KP271" s="55"/>
      <c r="KQ271" s="55"/>
      <c r="KR271" s="55"/>
      <c r="KS271" s="55"/>
      <c r="KT271" s="55"/>
      <c r="KU271" s="55"/>
      <c r="KV271" s="55"/>
      <c r="KW271" s="55"/>
      <c r="KX271" s="55"/>
      <c r="KY271" s="55"/>
      <c r="KZ271" s="55"/>
      <c r="LA271" s="55"/>
      <c r="LB271" s="55"/>
      <c r="LC271" s="55"/>
      <c r="LD271" s="55"/>
      <c r="LE271" s="55"/>
      <c r="LF271" s="55"/>
      <c r="LG271" s="55"/>
      <c r="LH271" s="55"/>
      <c r="LI271" s="55"/>
      <c r="LJ271" s="55"/>
      <c r="LK271" s="55"/>
      <c r="LL271" s="55"/>
    </row>
    <row r="272" spans="1:324">
      <c r="A272" s="45"/>
      <c r="B272" s="45"/>
      <c r="C272" s="45"/>
      <c r="D272" s="45"/>
      <c r="E272" s="45"/>
      <c r="F272" s="1650"/>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55"/>
      <c r="CB272" s="55"/>
      <c r="CC272" s="55"/>
      <c r="CD272" s="55"/>
      <c r="CE272" s="55"/>
      <c r="CF272" s="55"/>
      <c r="CG272" s="55"/>
      <c r="CH272" s="55"/>
      <c r="CI272" s="55"/>
      <c r="CJ272" s="55"/>
      <c r="CK272" s="55"/>
      <c r="CL272" s="55"/>
      <c r="CM272" s="55"/>
      <c r="CN272" s="55"/>
      <c r="CO272" s="55"/>
      <c r="CP272" s="55"/>
      <c r="CQ272" s="55"/>
      <c r="CR272" s="55"/>
      <c r="CS272" s="55"/>
      <c r="CT272" s="55"/>
      <c r="CU272" s="55"/>
      <c r="CV272" s="55"/>
      <c r="CW272" s="55"/>
      <c r="CX272" s="55"/>
      <c r="CY272" s="55"/>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c r="ER272" s="55"/>
      <c r="ES272" s="55"/>
      <c r="ET272" s="55"/>
      <c r="EU272" s="55"/>
      <c r="EV272" s="55"/>
      <c r="EW272" s="55"/>
      <c r="EX272" s="55"/>
      <c r="EY272" s="55"/>
      <c r="EZ272" s="55"/>
      <c r="FA272" s="55"/>
      <c r="FB272" s="55"/>
      <c r="FC272" s="55"/>
      <c r="FD272" s="55"/>
      <c r="FE272" s="55"/>
      <c r="FF272" s="55"/>
      <c r="FG272" s="55"/>
      <c r="FH272" s="55"/>
      <c r="FI272" s="55"/>
      <c r="FJ272" s="55"/>
      <c r="FK272" s="55"/>
      <c r="FL272" s="55"/>
      <c r="FM272" s="55"/>
      <c r="FN272" s="55"/>
      <c r="FO272" s="55"/>
      <c r="FP272" s="55"/>
      <c r="FQ272" s="55"/>
      <c r="FR272" s="55"/>
      <c r="FS272" s="55"/>
      <c r="FT272" s="55"/>
      <c r="FU272" s="55"/>
      <c r="FV272" s="55"/>
      <c r="FW272" s="55"/>
      <c r="FX272" s="55"/>
      <c r="FY272" s="55"/>
      <c r="FZ272" s="55"/>
      <c r="GA272" s="55"/>
      <c r="GB272" s="55"/>
      <c r="GC272" s="55"/>
      <c r="GD272" s="55"/>
      <c r="GE272" s="55"/>
      <c r="GF272" s="55"/>
      <c r="GG272" s="55"/>
      <c r="GH272" s="55"/>
      <c r="GI272" s="55"/>
      <c r="GJ272" s="55"/>
      <c r="GK272" s="55"/>
      <c r="GL272" s="55"/>
      <c r="GM272" s="55"/>
      <c r="GN272" s="55"/>
      <c r="GO272" s="55"/>
      <c r="GP272" s="55"/>
      <c r="GQ272" s="55"/>
      <c r="GR272" s="55"/>
      <c r="GS272" s="55"/>
      <c r="GT272" s="55"/>
      <c r="GU272" s="55"/>
      <c r="GV272" s="55"/>
      <c r="GW272" s="55"/>
      <c r="GX272" s="55"/>
      <c r="GY272" s="55"/>
      <c r="GZ272" s="55"/>
      <c r="HA272" s="55"/>
      <c r="HB272" s="55"/>
      <c r="HC272" s="55"/>
      <c r="HD272" s="55"/>
      <c r="HE272" s="55"/>
      <c r="HF272" s="55"/>
      <c r="HG272" s="55"/>
      <c r="HH272" s="55"/>
      <c r="HI272" s="55"/>
      <c r="HJ272" s="55"/>
      <c r="HK272" s="55"/>
      <c r="HL272" s="55"/>
      <c r="HM272" s="55"/>
      <c r="HN272" s="55"/>
      <c r="HO272" s="55"/>
      <c r="HP272" s="55"/>
      <c r="HQ272" s="55"/>
      <c r="HR272" s="55"/>
      <c r="HS272" s="55"/>
      <c r="HT272" s="55"/>
      <c r="HU272" s="55"/>
      <c r="HV272" s="55"/>
      <c r="HW272" s="55"/>
      <c r="HX272" s="55"/>
      <c r="HY272" s="55"/>
      <c r="HZ272" s="55"/>
      <c r="IA272" s="55"/>
      <c r="IB272" s="55"/>
      <c r="IC272" s="55"/>
      <c r="ID272" s="55"/>
      <c r="IE272" s="55"/>
      <c r="IF272" s="55"/>
      <c r="IG272" s="55"/>
      <c r="IH272" s="55"/>
      <c r="II272" s="55"/>
      <c r="IJ272" s="55"/>
      <c r="IK272" s="55"/>
      <c r="IL272" s="55"/>
      <c r="IM272" s="55"/>
      <c r="IN272" s="55"/>
      <c r="IO272" s="55"/>
      <c r="IP272" s="55"/>
      <c r="IQ272" s="55"/>
      <c r="IR272" s="55"/>
      <c r="IS272" s="55"/>
      <c r="IT272" s="55"/>
      <c r="IU272" s="55"/>
      <c r="IV272" s="55"/>
      <c r="IW272" s="55"/>
      <c r="IX272" s="55"/>
      <c r="IY272" s="55"/>
      <c r="IZ272" s="55"/>
      <c r="JA272" s="55"/>
      <c r="JB272" s="55"/>
      <c r="JC272" s="55"/>
      <c r="JD272" s="55"/>
      <c r="JE272" s="55"/>
      <c r="JF272" s="55"/>
      <c r="JG272" s="55"/>
      <c r="JH272" s="55"/>
      <c r="JI272" s="55"/>
      <c r="JJ272" s="55"/>
      <c r="JK272" s="55"/>
      <c r="JL272" s="55"/>
      <c r="JM272" s="55"/>
      <c r="JN272" s="55"/>
      <c r="JO272" s="55"/>
      <c r="JP272" s="55"/>
      <c r="JQ272" s="55"/>
      <c r="JR272" s="55"/>
      <c r="JS272" s="55"/>
      <c r="JT272" s="55"/>
      <c r="JU272" s="55"/>
      <c r="JV272" s="55"/>
      <c r="JW272" s="55"/>
      <c r="JX272" s="55"/>
      <c r="JY272" s="55"/>
      <c r="JZ272" s="55"/>
      <c r="KA272" s="55"/>
      <c r="KB272" s="55"/>
      <c r="KC272" s="55"/>
      <c r="KD272" s="55"/>
      <c r="KE272" s="55"/>
      <c r="KF272" s="55"/>
      <c r="KG272" s="55"/>
      <c r="KH272" s="55"/>
      <c r="KI272" s="55"/>
      <c r="KJ272" s="55"/>
      <c r="KK272" s="55"/>
      <c r="KL272" s="55"/>
      <c r="KM272" s="55"/>
      <c r="KN272" s="55"/>
      <c r="KO272" s="55"/>
      <c r="KP272" s="55"/>
      <c r="KQ272" s="55"/>
      <c r="KR272" s="55"/>
      <c r="KS272" s="55"/>
      <c r="KT272" s="55"/>
      <c r="KU272" s="55"/>
      <c r="KV272" s="55"/>
      <c r="KW272" s="55"/>
      <c r="KX272" s="55"/>
      <c r="KY272" s="55"/>
      <c r="KZ272" s="55"/>
      <c r="LA272" s="55"/>
      <c r="LB272" s="55"/>
      <c r="LC272" s="55"/>
      <c r="LD272" s="55"/>
      <c r="LE272" s="55"/>
      <c r="LF272" s="55"/>
      <c r="LG272" s="55"/>
      <c r="LH272" s="55"/>
      <c r="LI272" s="55"/>
      <c r="LJ272" s="55"/>
      <c r="LK272" s="55"/>
      <c r="LL272" s="55"/>
    </row>
    <row r="273" spans="1:324">
      <c r="A273" s="45"/>
      <c r="B273" s="45"/>
      <c r="C273" s="45"/>
      <c r="D273" s="45"/>
      <c r="E273" s="45"/>
      <c r="F273" s="1650"/>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55"/>
      <c r="CB273" s="55"/>
      <c r="CC273" s="55"/>
      <c r="CD273" s="55"/>
      <c r="CE273" s="55"/>
      <c r="CF273" s="55"/>
      <c r="CG273" s="55"/>
      <c r="CH273" s="55"/>
      <c r="CI273" s="55"/>
      <c r="CJ273" s="55"/>
      <c r="CK273" s="55"/>
      <c r="CL273" s="55"/>
      <c r="CM273" s="55"/>
      <c r="CN273" s="55"/>
      <c r="CO273" s="55"/>
      <c r="CP273" s="55"/>
      <c r="CQ273" s="55"/>
      <c r="CR273" s="55"/>
      <c r="CS273" s="55"/>
      <c r="CT273" s="55"/>
      <c r="CU273" s="55"/>
      <c r="CV273" s="55"/>
      <c r="CW273" s="55"/>
      <c r="CX273" s="55"/>
      <c r="CY273" s="55"/>
      <c r="CZ273" s="55"/>
      <c r="DA273" s="55"/>
      <c r="DB273" s="55"/>
      <c r="DC273" s="55"/>
      <c r="DD273" s="55"/>
      <c r="DE273" s="55"/>
      <c r="DF273" s="55"/>
      <c r="DG273" s="55"/>
      <c r="DH273" s="55"/>
      <c r="DI273" s="55"/>
      <c r="DJ273" s="55"/>
      <c r="DK273" s="55"/>
      <c r="DL273" s="55"/>
      <c r="DM273" s="55"/>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c r="ER273" s="55"/>
      <c r="ES273" s="55"/>
      <c r="ET273" s="55"/>
      <c r="EU273" s="55"/>
      <c r="EV273" s="55"/>
      <c r="EW273" s="55"/>
      <c r="EX273" s="55"/>
      <c r="EY273" s="55"/>
      <c r="EZ273" s="55"/>
      <c r="FA273" s="55"/>
      <c r="FB273" s="55"/>
      <c r="FC273" s="55"/>
      <c r="FD273" s="55"/>
      <c r="FE273" s="55"/>
      <c r="FF273" s="55"/>
      <c r="FG273" s="55"/>
      <c r="FH273" s="55"/>
      <c r="FI273" s="55"/>
      <c r="FJ273" s="55"/>
      <c r="FK273" s="55"/>
      <c r="FL273" s="55"/>
      <c r="FM273" s="55"/>
      <c r="FN273" s="55"/>
      <c r="FO273" s="55"/>
      <c r="FP273" s="55"/>
      <c r="FQ273" s="55"/>
      <c r="FR273" s="55"/>
      <c r="FS273" s="55"/>
      <c r="FT273" s="55"/>
      <c r="FU273" s="55"/>
      <c r="FV273" s="55"/>
      <c r="FW273" s="55"/>
      <c r="FX273" s="55"/>
      <c r="FY273" s="55"/>
      <c r="FZ273" s="55"/>
      <c r="GA273" s="55"/>
      <c r="GB273" s="55"/>
      <c r="GC273" s="55"/>
      <c r="GD273" s="55"/>
      <c r="GE273" s="55"/>
      <c r="GF273" s="55"/>
      <c r="GG273" s="55"/>
      <c r="GH273" s="55"/>
      <c r="GI273" s="55"/>
      <c r="GJ273" s="55"/>
      <c r="GK273" s="55"/>
      <c r="GL273" s="55"/>
      <c r="GM273" s="55"/>
      <c r="GN273" s="55"/>
      <c r="GO273" s="55"/>
      <c r="GP273" s="55"/>
      <c r="GQ273" s="55"/>
      <c r="GR273" s="55"/>
      <c r="GS273" s="55"/>
      <c r="GT273" s="55"/>
      <c r="GU273" s="55"/>
      <c r="GV273" s="55"/>
      <c r="GW273" s="55"/>
      <c r="GX273" s="55"/>
      <c r="GY273" s="55"/>
      <c r="GZ273" s="55"/>
      <c r="HA273" s="55"/>
      <c r="HB273" s="55"/>
      <c r="HC273" s="55"/>
      <c r="HD273" s="55"/>
      <c r="HE273" s="55"/>
      <c r="HF273" s="55"/>
      <c r="HG273" s="55"/>
      <c r="HH273" s="55"/>
      <c r="HI273" s="55"/>
      <c r="HJ273" s="55"/>
      <c r="HK273" s="55"/>
      <c r="HL273" s="55"/>
      <c r="HM273" s="55"/>
      <c r="HN273" s="55"/>
      <c r="HO273" s="55"/>
      <c r="HP273" s="55"/>
      <c r="HQ273" s="55"/>
      <c r="HR273" s="55"/>
      <c r="HS273" s="55"/>
      <c r="HT273" s="55"/>
      <c r="HU273" s="55"/>
      <c r="HV273" s="55"/>
      <c r="HW273" s="55"/>
      <c r="HX273" s="55"/>
      <c r="HY273" s="55"/>
      <c r="HZ273" s="55"/>
      <c r="IA273" s="55"/>
      <c r="IB273" s="55"/>
      <c r="IC273" s="55"/>
      <c r="ID273" s="55"/>
      <c r="IE273" s="55"/>
      <c r="IF273" s="55"/>
      <c r="IG273" s="55"/>
      <c r="IH273" s="55"/>
      <c r="II273" s="55"/>
      <c r="IJ273" s="55"/>
      <c r="IK273" s="55"/>
      <c r="IL273" s="55"/>
      <c r="IM273" s="55"/>
      <c r="IN273" s="55"/>
      <c r="IO273" s="55"/>
      <c r="IP273" s="55"/>
      <c r="IQ273" s="55"/>
      <c r="IR273" s="55"/>
      <c r="IS273" s="55"/>
      <c r="IT273" s="55"/>
      <c r="IU273" s="55"/>
      <c r="IV273" s="55"/>
      <c r="IW273" s="55"/>
      <c r="IX273" s="55"/>
      <c r="IY273" s="55"/>
      <c r="IZ273" s="55"/>
      <c r="JA273" s="55"/>
      <c r="JB273" s="55"/>
      <c r="JC273" s="55"/>
      <c r="JD273" s="55"/>
      <c r="JE273" s="55"/>
      <c r="JF273" s="55"/>
      <c r="JG273" s="55"/>
      <c r="JH273" s="55"/>
      <c r="JI273" s="55"/>
      <c r="JJ273" s="55"/>
      <c r="JK273" s="55"/>
      <c r="JL273" s="55"/>
      <c r="JM273" s="55"/>
      <c r="JN273" s="55"/>
      <c r="JO273" s="55"/>
      <c r="JP273" s="55"/>
      <c r="JQ273" s="55"/>
      <c r="JR273" s="55"/>
      <c r="JS273" s="55"/>
      <c r="JT273" s="55"/>
      <c r="JU273" s="55"/>
      <c r="JV273" s="55"/>
      <c r="JW273" s="55"/>
      <c r="JX273" s="55"/>
      <c r="JY273" s="55"/>
      <c r="JZ273" s="55"/>
      <c r="KA273" s="55"/>
      <c r="KB273" s="55"/>
      <c r="KC273" s="55"/>
      <c r="KD273" s="55"/>
      <c r="KE273" s="55"/>
      <c r="KF273" s="55"/>
      <c r="KG273" s="55"/>
      <c r="KH273" s="55"/>
      <c r="KI273" s="55"/>
      <c r="KJ273" s="55"/>
      <c r="KK273" s="55"/>
      <c r="KL273" s="55"/>
      <c r="KM273" s="55"/>
      <c r="KN273" s="55"/>
      <c r="KO273" s="55"/>
      <c r="KP273" s="55"/>
      <c r="KQ273" s="55"/>
      <c r="KR273" s="55"/>
      <c r="KS273" s="55"/>
      <c r="KT273" s="55"/>
      <c r="KU273" s="55"/>
      <c r="KV273" s="55"/>
      <c r="KW273" s="55"/>
      <c r="KX273" s="55"/>
      <c r="KY273" s="55"/>
      <c r="KZ273" s="55"/>
      <c r="LA273" s="55"/>
      <c r="LB273" s="55"/>
      <c r="LC273" s="55"/>
      <c r="LD273" s="55"/>
      <c r="LE273" s="55"/>
      <c r="LF273" s="55"/>
      <c r="LG273" s="55"/>
      <c r="LH273" s="55"/>
      <c r="LI273" s="55"/>
      <c r="LJ273" s="55"/>
      <c r="LK273" s="55"/>
      <c r="LL273" s="55"/>
    </row>
    <row r="274" spans="1:324">
      <c r="A274" s="45"/>
      <c r="B274" s="45"/>
      <c r="C274" s="45"/>
      <c r="D274" s="45"/>
      <c r="E274" s="45"/>
      <c r="F274" s="1650"/>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55"/>
      <c r="CB274" s="55"/>
      <c r="CC274" s="55"/>
      <c r="CD274" s="55"/>
      <c r="CE274" s="55"/>
      <c r="CF274" s="55"/>
      <c r="CG274" s="55"/>
      <c r="CH274" s="55"/>
      <c r="CI274" s="55"/>
      <c r="CJ274" s="55"/>
      <c r="CK274" s="55"/>
      <c r="CL274" s="55"/>
      <c r="CM274" s="55"/>
      <c r="CN274" s="55"/>
      <c r="CO274" s="55"/>
      <c r="CP274" s="55"/>
      <c r="CQ274" s="55"/>
      <c r="CR274" s="55"/>
      <c r="CS274" s="55"/>
      <c r="CT274" s="55"/>
      <c r="CU274" s="55"/>
      <c r="CV274" s="55"/>
      <c r="CW274" s="55"/>
      <c r="CX274" s="55"/>
      <c r="CY274" s="55"/>
      <c r="CZ274" s="55"/>
      <c r="DA274" s="55"/>
      <c r="DB274" s="55"/>
      <c r="DC274" s="55"/>
      <c r="DD274" s="55"/>
      <c r="DE274" s="55"/>
      <c r="DF274" s="55"/>
      <c r="DG274" s="55"/>
      <c r="DH274" s="55"/>
      <c r="DI274" s="55"/>
      <c r="DJ274" s="55"/>
      <c r="DK274" s="55"/>
      <c r="DL274" s="55"/>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c r="ER274" s="55"/>
      <c r="ES274" s="55"/>
      <c r="ET274" s="55"/>
      <c r="EU274" s="55"/>
      <c r="EV274" s="55"/>
      <c r="EW274" s="55"/>
      <c r="EX274" s="55"/>
      <c r="EY274" s="55"/>
      <c r="EZ274" s="55"/>
      <c r="FA274" s="55"/>
      <c r="FB274" s="55"/>
      <c r="FC274" s="55"/>
      <c r="FD274" s="55"/>
      <c r="FE274" s="55"/>
      <c r="FF274" s="55"/>
      <c r="FG274" s="55"/>
      <c r="FH274" s="55"/>
      <c r="FI274" s="55"/>
      <c r="FJ274" s="55"/>
      <c r="FK274" s="55"/>
      <c r="FL274" s="55"/>
      <c r="FM274" s="55"/>
      <c r="FN274" s="55"/>
      <c r="FO274" s="55"/>
      <c r="FP274" s="55"/>
      <c r="FQ274" s="55"/>
      <c r="FR274" s="55"/>
      <c r="FS274" s="55"/>
      <c r="FT274" s="55"/>
      <c r="FU274" s="55"/>
      <c r="FV274" s="55"/>
      <c r="FW274" s="55"/>
      <c r="FX274" s="55"/>
      <c r="FY274" s="55"/>
      <c r="FZ274" s="55"/>
      <c r="GA274" s="55"/>
      <c r="GB274" s="55"/>
      <c r="GC274" s="55"/>
      <c r="GD274" s="55"/>
      <c r="GE274" s="55"/>
      <c r="GF274" s="55"/>
      <c r="GG274" s="55"/>
      <c r="GH274" s="55"/>
      <c r="GI274" s="55"/>
      <c r="GJ274" s="55"/>
      <c r="GK274" s="55"/>
      <c r="GL274" s="55"/>
      <c r="GM274" s="55"/>
      <c r="GN274" s="55"/>
      <c r="GO274" s="55"/>
      <c r="GP274" s="55"/>
      <c r="GQ274" s="55"/>
      <c r="GR274" s="55"/>
      <c r="GS274" s="55"/>
      <c r="GT274" s="55"/>
      <c r="GU274" s="55"/>
      <c r="GV274" s="55"/>
      <c r="GW274" s="55"/>
      <c r="GX274" s="55"/>
      <c r="GY274" s="55"/>
      <c r="GZ274" s="55"/>
      <c r="HA274" s="55"/>
      <c r="HB274" s="55"/>
      <c r="HC274" s="55"/>
      <c r="HD274" s="55"/>
      <c r="HE274" s="55"/>
      <c r="HF274" s="55"/>
      <c r="HG274" s="55"/>
      <c r="HH274" s="55"/>
      <c r="HI274" s="55"/>
      <c r="HJ274" s="55"/>
      <c r="HK274" s="55"/>
      <c r="HL274" s="55"/>
      <c r="HM274" s="55"/>
      <c r="HN274" s="55"/>
      <c r="HO274" s="55"/>
      <c r="HP274" s="55"/>
      <c r="HQ274" s="55"/>
      <c r="HR274" s="55"/>
      <c r="HS274" s="55"/>
      <c r="HT274" s="55"/>
      <c r="HU274" s="55"/>
      <c r="HV274" s="55"/>
      <c r="HW274" s="55"/>
      <c r="HX274" s="55"/>
      <c r="HY274" s="55"/>
      <c r="HZ274" s="55"/>
      <c r="IA274" s="55"/>
      <c r="IB274" s="55"/>
      <c r="IC274" s="55"/>
      <c r="ID274" s="55"/>
      <c r="IE274" s="55"/>
      <c r="IF274" s="55"/>
      <c r="IG274" s="55"/>
      <c r="IH274" s="55"/>
      <c r="II274" s="55"/>
      <c r="IJ274" s="55"/>
      <c r="IK274" s="55"/>
      <c r="IL274" s="55"/>
      <c r="IM274" s="55"/>
      <c r="IN274" s="55"/>
      <c r="IO274" s="55"/>
      <c r="IP274" s="55"/>
      <c r="IQ274" s="55"/>
      <c r="IR274" s="55"/>
      <c r="IS274" s="55"/>
      <c r="IT274" s="55"/>
      <c r="IU274" s="55"/>
      <c r="IV274" s="55"/>
      <c r="IW274" s="55"/>
      <c r="IX274" s="55"/>
      <c r="IY274" s="55"/>
      <c r="IZ274" s="55"/>
      <c r="JA274" s="55"/>
      <c r="JB274" s="55"/>
      <c r="JC274" s="55"/>
      <c r="JD274" s="55"/>
      <c r="JE274" s="55"/>
      <c r="JF274" s="55"/>
      <c r="JG274" s="55"/>
      <c r="JH274" s="55"/>
      <c r="JI274" s="55"/>
      <c r="JJ274" s="55"/>
      <c r="JK274" s="55"/>
      <c r="JL274" s="55"/>
      <c r="JM274" s="55"/>
      <c r="JN274" s="55"/>
      <c r="JO274" s="55"/>
      <c r="JP274" s="55"/>
      <c r="JQ274" s="55"/>
      <c r="JR274" s="55"/>
      <c r="JS274" s="55"/>
      <c r="JT274" s="55"/>
      <c r="JU274" s="55"/>
      <c r="JV274" s="55"/>
      <c r="JW274" s="55"/>
      <c r="JX274" s="55"/>
      <c r="JY274" s="55"/>
      <c r="JZ274" s="55"/>
      <c r="KA274" s="55"/>
      <c r="KB274" s="55"/>
      <c r="KC274" s="55"/>
      <c r="KD274" s="55"/>
      <c r="KE274" s="55"/>
      <c r="KF274" s="55"/>
      <c r="KG274" s="55"/>
      <c r="KH274" s="55"/>
      <c r="KI274" s="55"/>
      <c r="KJ274" s="55"/>
      <c r="KK274" s="55"/>
      <c r="KL274" s="55"/>
      <c r="KM274" s="55"/>
      <c r="KN274" s="55"/>
      <c r="KO274" s="55"/>
      <c r="KP274" s="55"/>
      <c r="KQ274" s="55"/>
      <c r="KR274" s="55"/>
      <c r="KS274" s="55"/>
      <c r="KT274" s="55"/>
      <c r="KU274" s="55"/>
      <c r="KV274" s="55"/>
      <c r="KW274" s="55"/>
      <c r="KX274" s="55"/>
      <c r="KY274" s="55"/>
      <c r="KZ274" s="55"/>
      <c r="LA274" s="55"/>
      <c r="LB274" s="55"/>
      <c r="LC274" s="55"/>
      <c r="LD274" s="55"/>
      <c r="LE274" s="55"/>
      <c r="LF274" s="55"/>
      <c r="LG274" s="55"/>
      <c r="LH274" s="55"/>
      <c r="LI274" s="55"/>
      <c r="LJ274" s="55"/>
      <c r="LK274" s="55"/>
      <c r="LL274" s="55"/>
    </row>
    <row r="275" spans="1:324">
      <c r="A275" s="45"/>
      <c r="B275" s="45"/>
      <c r="C275" s="45"/>
      <c r="D275" s="45"/>
      <c r="E275" s="45"/>
      <c r="F275" s="1650"/>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55"/>
      <c r="CB275" s="55"/>
      <c r="CC275" s="55"/>
      <c r="CD275" s="55"/>
      <c r="CE275" s="55"/>
      <c r="CF275" s="55"/>
      <c r="CG275" s="55"/>
      <c r="CH275" s="55"/>
      <c r="CI275" s="55"/>
      <c r="CJ275" s="55"/>
      <c r="CK275" s="55"/>
      <c r="CL275" s="55"/>
      <c r="CM275" s="55"/>
      <c r="CN275" s="55"/>
      <c r="CO275" s="55"/>
      <c r="CP275" s="55"/>
      <c r="CQ275" s="55"/>
      <c r="CR275" s="55"/>
      <c r="CS275" s="55"/>
      <c r="CT275" s="55"/>
      <c r="CU275" s="55"/>
      <c r="CV275" s="55"/>
      <c r="CW275" s="55"/>
      <c r="CX275" s="55"/>
      <c r="CY275" s="55"/>
      <c r="CZ275" s="55"/>
      <c r="DA275" s="55"/>
      <c r="DB275" s="55"/>
      <c r="DC275" s="55"/>
      <c r="DD275" s="55"/>
      <c r="DE275" s="55"/>
      <c r="DF275" s="55"/>
      <c r="DG275" s="55"/>
      <c r="DH275" s="55"/>
      <c r="DI275" s="55"/>
      <c r="DJ275" s="55"/>
      <c r="DK275" s="55"/>
      <c r="DL275" s="55"/>
      <c r="DM275" s="55"/>
      <c r="DN275" s="55"/>
      <c r="DO275" s="55"/>
      <c r="DP275" s="55"/>
      <c r="DQ275" s="55"/>
      <c r="DR275" s="55"/>
      <c r="DS275" s="55"/>
      <c r="DT275" s="55"/>
      <c r="DU275" s="55"/>
      <c r="DV275" s="55"/>
      <c r="DW275" s="55"/>
      <c r="DX275" s="55"/>
      <c r="DY275" s="55"/>
      <c r="DZ275" s="55"/>
      <c r="EA275" s="55"/>
      <c r="EB275" s="55"/>
      <c r="EC275" s="55"/>
      <c r="ED275" s="55"/>
      <c r="EE275" s="55"/>
      <c r="EF275" s="55"/>
      <c r="EG275" s="55"/>
      <c r="EH275" s="55"/>
      <c r="EI275" s="55"/>
      <c r="EJ275" s="55"/>
      <c r="EK275" s="55"/>
      <c r="EL275" s="55"/>
      <c r="EM275" s="55"/>
      <c r="EN275" s="55"/>
      <c r="EO275" s="55"/>
      <c r="EP275" s="55"/>
      <c r="EQ275" s="55"/>
      <c r="ER275" s="55"/>
      <c r="ES275" s="55"/>
      <c r="ET275" s="55"/>
      <c r="EU275" s="55"/>
      <c r="EV275" s="55"/>
      <c r="EW275" s="55"/>
      <c r="EX275" s="55"/>
      <c r="EY275" s="55"/>
      <c r="EZ275" s="55"/>
      <c r="FA275" s="55"/>
      <c r="FB275" s="55"/>
      <c r="FC275" s="55"/>
      <c r="FD275" s="55"/>
      <c r="FE275" s="55"/>
      <c r="FF275" s="55"/>
      <c r="FG275" s="55"/>
      <c r="FH275" s="55"/>
      <c r="FI275" s="55"/>
      <c r="FJ275" s="55"/>
      <c r="FK275" s="55"/>
      <c r="FL275" s="55"/>
      <c r="FM275" s="55"/>
      <c r="FN275" s="55"/>
      <c r="FO275" s="55"/>
      <c r="FP275" s="55"/>
      <c r="FQ275" s="55"/>
      <c r="FR275" s="55"/>
      <c r="FS275" s="55"/>
      <c r="FT275" s="55"/>
      <c r="FU275" s="55"/>
      <c r="FV275" s="55"/>
      <c r="FW275" s="55"/>
      <c r="FX275" s="55"/>
      <c r="FY275" s="55"/>
      <c r="FZ275" s="55"/>
      <c r="GA275" s="55"/>
      <c r="GB275" s="55"/>
      <c r="GC275" s="55"/>
      <c r="GD275" s="55"/>
      <c r="GE275" s="55"/>
      <c r="GF275" s="55"/>
      <c r="GG275" s="55"/>
      <c r="GH275" s="55"/>
      <c r="GI275" s="55"/>
      <c r="GJ275" s="55"/>
      <c r="GK275" s="55"/>
      <c r="GL275" s="55"/>
      <c r="GM275" s="55"/>
      <c r="GN275" s="55"/>
      <c r="GO275" s="55"/>
      <c r="GP275" s="55"/>
      <c r="GQ275" s="55"/>
      <c r="GR275" s="55"/>
      <c r="GS275" s="55"/>
      <c r="GT275" s="55"/>
      <c r="GU275" s="55"/>
      <c r="GV275" s="55"/>
      <c r="GW275" s="55"/>
      <c r="GX275" s="55"/>
      <c r="GY275" s="55"/>
      <c r="GZ275" s="55"/>
      <c r="HA275" s="55"/>
      <c r="HB275" s="55"/>
      <c r="HC275" s="55"/>
      <c r="HD275" s="55"/>
      <c r="HE275" s="55"/>
      <c r="HF275" s="55"/>
      <c r="HG275" s="55"/>
      <c r="HH275" s="55"/>
      <c r="HI275" s="55"/>
      <c r="HJ275" s="55"/>
      <c r="HK275" s="55"/>
      <c r="HL275" s="55"/>
      <c r="HM275" s="55"/>
      <c r="HN275" s="55"/>
      <c r="HO275" s="55"/>
      <c r="HP275" s="55"/>
      <c r="HQ275" s="55"/>
      <c r="HR275" s="55"/>
      <c r="HS275" s="55"/>
      <c r="HT275" s="55"/>
      <c r="HU275" s="55"/>
      <c r="HV275" s="55"/>
      <c r="HW275" s="55"/>
      <c r="HX275" s="55"/>
      <c r="HY275" s="55"/>
      <c r="HZ275" s="55"/>
      <c r="IA275" s="55"/>
      <c r="IB275" s="55"/>
      <c r="IC275" s="55"/>
      <c r="ID275" s="55"/>
      <c r="IE275" s="55"/>
      <c r="IF275" s="55"/>
      <c r="IG275" s="55"/>
      <c r="IH275" s="55"/>
      <c r="II275" s="55"/>
      <c r="IJ275" s="55"/>
      <c r="IK275" s="55"/>
      <c r="IL275" s="55"/>
      <c r="IM275" s="55"/>
      <c r="IN275" s="55"/>
      <c r="IO275" s="55"/>
      <c r="IP275" s="55"/>
      <c r="IQ275" s="55"/>
      <c r="IR275" s="55"/>
      <c r="IS275" s="55"/>
      <c r="IT275" s="55"/>
      <c r="IU275" s="55"/>
      <c r="IV275" s="55"/>
      <c r="IW275" s="55"/>
      <c r="IX275" s="55"/>
      <c r="IY275" s="55"/>
      <c r="IZ275" s="55"/>
      <c r="JA275" s="55"/>
      <c r="JB275" s="55"/>
      <c r="JC275" s="55"/>
      <c r="JD275" s="55"/>
      <c r="JE275" s="55"/>
      <c r="JF275" s="55"/>
      <c r="JG275" s="55"/>
      <c r="JH275" s="55"/>
      <c r="JI275" s="55"/>
      <c r="JJ275" s="55"/>
      <c r="JK275" s="55"/>
      <c r="JL275" s="55"/>
      <c r="JM275" s="55"/>
      <c r="JN275" s="55"/>
      <c r="JO275" s="55"/>
      <c r="JP275" s="55"/>
      <c r="JQ275" s="55"/>
      <c r="JR275" s="55"/>
      <c r="JS275" s="55"/>
      <c r="JT275" s="55"/>
      <c r="JU275" s="55"/>
      <c r="JV275" s="55"/>
      <c r="JW275" s="55"/>
      <c r="JX275" s="55"/>
      <c r="JY275" s="55"/>
      <c r="JZ275" s="55"/>
      <c r="KA275" s="55"/>
      <c r="KB275" s="55"/>
      <c r="KC275" s="55"/>
      <c r="KD275" s="55"/>
      <c r="KE275" s="55"/>
      <c r="KF275" s="55"/>
      <c r="KG275" s="55"/>
      <c r="KH275" s="55"/>
      <c r="KI275" s="55"/>
      <c r="KJ275" s="55"/>
      <c r="KK275" s="55"/>
      <c r="KL275" s="55"/>
      <c r="KM275" s="55"/>
      <c r="KN275" s="55"/>
      <c r="KO275" s="55"/>
      <c r="KP275" s="55"/>
      <c r="KQ275" s="55"/>
      <c r="KR275" s="55"/>
      <c r="KS275" s="55"/>
      <c r="KT275" s="55"/>
      <c r="KU275" s="55"/>
      <c r="KV275" s="55"/>
      <c r="KW275" s="55"/>
      <c r="KX275" s="55"/>
      <c r="KY275" s="55"/>
      <c r="KZ275" s="55"/>
      <c r="LA275" s="55"/>
      <c r="LB275" s="55"/>
      <c r="LC275" s="55"/>
      <c r="LD275" s="55"/>
      <c r="LE275" s="55"/>
      <c r="LF275" s="55"/>
      <c r="LG275" s="55"/>
      <c r="LH275" s="55"/>
      <c r="LI275" s="55"/>
      <c r="LJ275" s="55"/>
      <c r="LK275" s="55"/>
      <c r="LL275" s="55"/>
    </row>
    <row r="276" spans="1:324">
      <c r="A276" s="45"/>
      <c r="B276" s="45"/>
      <c r="C276" s="45"/>
      <c r="D276" s="45"/>
      <c r="E276" s="45"/>
      <c r="F276" s="1650"/>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55"/>
      <c r="CB276" s="55"/>
      <c r="CC276" s="55"/>
      <c r="CD276" s="55"/>
      <c r="CE276" s="55"/>
      <c r="CF276" s="55"/>
      <c r="CG276" s="55"/>
      <c r="CH276" s="55"/>
      <c r="CI276" s="55"/>
      <c r="CJ276" s="55"/>
      <c r="CK276" s="55"/>
      <c r="CL276" s="55"/>
      <c r="CM276" s="55"/>
      <c r="CN276" s="55"/>
      <c r="CO276" s="55"/>
      <c r="CP276" s="55"/>
      <c r="CQ276" s="55"/>
      <c r="CR276" s="55"/>
      <c r="CS276" s="55"/>
      <c r="CT276" s="55"/>
      <c r="CU276" s="55"/>
      <c r="CV276" s="55"/>
      <c r="CW276" s="55"/>
      <c r="CX276" s="55"/>
      <c r="CY276" s="55"/>
      <c r="CZ276" s="55"/>
      <c r="DA276" s="55"/>
      <c r="DB276" s="55"/>
      <c r="DC276" s="55"/>
      <c r="DD276" s="55"/>
      <c r="DE276" s="55"/>
      <c r="DF276" s="55"/>
      <c r="DG276" s="55"/>
      <c r="DH276" s="55"/>
      <c r="DI276" s="55"/>
      <c r="DJ276" s="55"/>
      <c r="DK276" s="55"/>
      <c r="DL276" s="55"/>
      <c r="DM276" s="55"/>
      <c r="DN276" s="55"/>
      <c r="DO276" s="55"/>
      <c r="DP276" s="55"/>
      <c r="DQ276" s="55"/>
      <c r="DR276" s="55"/>
      <c r="DS276" s="55"/>
      <c r="DT276" s="55"/>
      <c r="DU276" s="55"/>
      <c r="DV276" s="55"/>
      <c r="DW276" s="55"/>
      <c r="DX276" s="55"/>
      <c r="DY276" s="55"/>
      <c r="DZ276" s="55"/>
      <c r="EA276" s="55"/>
      <c r="EB276" s="55"/>
      <c r="EC276" s="55"/>
      <c r="ED276" s="55"/>
      <c r="EE276" s="55"/>
      <c r="EF276" s="55"/>
      <c r="EG276" s="55"/>
      <c r="EH276" s="55"/>
      <c r="EI276" s="55"/>
      <c r="EJ276" s="55"/>
      <c r="EK276" s="55"/>
      <c r="EL276" s="55"/>
      <c r="EM276" s="55"/>
      <c r="EN276" s="55"/>
      <c r="EO276" s="55"/>
      <c r="EP276" s="55"/>
      <c r="EQ276" s="55"/>
      <c r="ER276" s="55"/>
      <c r="ES276" s="55"/>
      <c r="ET276" s="55"/>
      <c r="EU276" s="55"/>
      <c r="EV276" s="55"/>
      <c r="EW276" s="55"/>
      <c r="EX276" s="55"/>
      <c r="EY276" s="55"/>
      <c r="EZ276" s="55"/>
      <c r="FA276" s="55"/>
      <c r="FB276" s="55"/>
      <c r="FC276" s="55"/>
      <c r="FD276" s="55"/>
      <c r="FE276" s="55"/>
      <c r="FF276" s="55"/>
      <c r="FG276" s="55"/>
      <c r="FH276" s="55"/>
      <c r="FI276" s="55"/>
      <c r="FJ276" s="55"/>
      <c r="FK276" s="55"/>
      <c r="FL276" s="55"/>
      <c r="FM276" s="55"/>
      <c r="FN276" s="55"/>
      <c r="FO276" s="55"/>
      <c r="FP276" s="55"/>
      <c r="FQ276" s="55"/>
      <c r="FR276" s="55"/>
      <c r="FS276" s="55"/>
      <c r="FT276" s="55"/>
      <c r="FU276" s="55"/>
      <c r="FV276" s="55"/>
      <c r="FW276" s="55"/>
      <c r="FX276" s="55"/>
      <c r="FY276" s="55"/>
      <c r="FZ276" s="55"/>
      <c r="GA276" s="55"/>
      <c r="GB276" s="55"/>
      <c r="GC276" s="55"/>
      <c r="GD276" s="55"/>
      <c r="GE276" s="55"/>
      <c r="GF276" s="55"/>
      <c r="GG276" s="55"/>
      <c r="GH276" s="55"/>
      <c r="GI276" s="55"/>
      <c r="GJ276" s="55"/>
      <c r="GK276" s="55"/>
      <c r="GL276" s="55"/>
      <c r="GM276" s="55"/>
      <c r="GN276" s="55"/>
      <c r="GO276" s="55"/>
      <c r="GP276" s="55"/>
      <c r="GQ276" s="55"/>
      <c r="GR276" s="55"/>
      <c r="GS276" s="55"/>
      <c r="GT276" s="55"/>
      <c r="GU276" s="55"/>
      <c r="GV276" s="55"/>
      <c r="GW276" s="55"/>
      <c r="GX276" s="55"/>
      <c r="GY276" s="55"/>
      <c r="GZ276" s="55"/>
      <c r="HA276" s="55"/>
      <c r="HB276" s="55"/>
      <c r="HC276" s="55"/>
      <c r="HD276" s="55"/>
      <c r="HE276" s="55"/>
      <c r="HF276" s="55"/>
      <c r="HG276" s="55"/>
      <c r="HH276" s="55"/>
      <c r="HI276" s="55"/>
      <c r="HJ276" s="55"/>
      <c r="HK276" s="55"/>
      <c r="HL276" s="55"/>
      <c r="HM276" s="55"/>
      <c r="HN276" s="55"/>
      <c r="HO276" s="55"/>
      <c r="HP276" s="55"/>
      <c r="HQ276" s="55"/>
      <c r="HR276" s="55"/>
      <c r="HS276" s="55"/>
      <c r="HT276" s="55"/>
      <c r="HU276" s="55"/>
      <c r="HV276" s="55"/>
      <c r="HW276" s="55"/>
      <c r="HX276" s="55"/>
      <c r="HY276" s="55"/>
      <c r="HZ276" s="55"/>
      <c r="IA276" s="55"/>
      <c r="IB276" s="55"/>
      <c r="IC276" s="55"/>
      <c r="ID276" s="55"/>
      <c r="IE276" s="55"/>
      <c r="IF276" s="55"/>
      <c r="IG276" s="55"/>
      <c r="IH276" s="55"/>
      <c r="II276" s="55"/>
      <c r="IJ276" s="55"/>
      <c r="IK276" s="55"/>
      <c r="IL276" s="55"/>
      <c r="IM276" s="55"/>
      <c r="IN276" s="55"/>
      <c r="IO276" s="55"/>
      <c r="IP276" s="55"/>
      <c r="IQ276" s="55"/>
      <c r="IR276" s="55"/>
      <c r="IS276" s="55"/>
      <c r="IT276" s="55"/>
      <c r="IU276" s="55"/>
      <c r="IV276" s="55"/>
      <c r="IW276" s="55"/>
      <c r="IX276" s="55"/>
      <c r="IY276" s="55"/>
      <c r="IZ276" s="55"/>
      <c r="JA276" s="55"/>
      <c r="JB276" s="55"/>
      <c r="JC276" s="55"/>
      <c r="JD276" s="55"/>
      <c r="JE276" s="55"/>
      <c r="JF276" s="55"/>
      <c r="JG276" s="55"/>
      <c r="JH276" s="55"/>
      <c r="JI276" s="55"/>
      <c r="JJ276" s="55"/>
      <c r="JK276" s="55"/>
      <c r="JL276" s="55"/>
      <c r="JM276" s="55"/>
      <c r="JN276" s="55"/>
      <c r="JO276" s="55"/>
      <c r="JP276" s="55"/>
      <c r="JQ276" s="55"/>
      <c r="JR276" s="55"/>
      <c r="JS276" s="55"/>
      <c r="JT276" s="55"/>
      <c r="JU276" s="55"/>
      <c r="JV276" s="55"/>
      <c r="JW276" s="55"/>
      <c r="JX276" s="55"/>
      <c r="JY276" s="55"/>
      <c r="JZ276" s="55"/>
      <c r="KA276" s="55"/>
      <c r="KB276" s="55"/>
      <c r="KC276" s="55"/>
      <c r="KD276" s="55"/>
      <c r="KE276" s="55"/>
      <c r="KF276" s="55"/>
      <c r="KG276" s="55"/>
      <c r="KH276" s="55"/>
      <c r="KI276" s="55"/>
      <c r="KJ276" s="55"/>
      <c r="KK276" s="55"/>
      <c r="KL276" s="55"/>
      <c r="KM276" s="55"/>
      <c r="KN276" s="55"/>
      <c r="KO276" s="55"/>
      <c r="KP276" s="55"/>
      <c r="KQ276" s="55"/>
      <c r="KR276" s="55"/>
      <c r="KS276" s="55"/>
      <c r="KT276" s="55"/>
      <c r="KU276" s="55"/>
      <c r="KV276" s="55"/>
      <c r="KW276" s="55"/>
      <c r="KX276" s="55"/>
      <c r="KY276" s="55"/>
      <c r="KZ276" s="55"/>
      <c r="LA276" s="55"/>
      <c r="LB276" s="55"/>
      <c r="LC276" s="55"/>
      <c r="LD276" s="55"/>
      <c r="LE276" s="55"/>
      <c r="LF276" s="55"/>
      <c r="LG276" s="55"/>
      <c r="LH276" s="55"/>
      <c r="LI276" s="55"/>
      <c r="LJ276" s="55"/>
      <c r="LK276" s="55"/>
      <c r="LL276" s="55"/>
    </row>
    <row r="277" spans="1:324">
      <c r="A277" s="45"/>
      <c r="B277" s="45"/>
      <c r="C277" s="45"/>
      <c r="D277" s="45"/>
      <c r="E277" s="45"/>
      <c r="F277" s="1650"/>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55"/>
      <c r="CB277" s="55"/>
      <c r="CC277" s="55"/>
      <c r="CD277" s="55"/>
      <c r="CE277" s="55"/>
      <c r="CF277" s="55"/>
      <c r="CG277" s="55"/>
      <c r="CH277" s="55"/>
      <c r="CI277" s="55"/>
      <c r="CJ277" s="55"/>
      <c r="CK277" s="55"/>
      <c r="CL277" s="55"/>
      <c r="CM277" s="55"/>
      <c r="CN277" s="55"/>
      <c r="CO277" s="55"/>
      <c r="CP277" s="55"/>
      <c r="CQ277" s="55"/>
      <c r="CR277" s="55"/>
      <c r="CS277" s="55"/>
      <c r="CT277" s="55"/>
      <c r="CU277" s="55"/>
      <c r="CV277" s="55"/>
      <c r="CW277" s="55"/>
      <c r="CX277" s="55"/>
      <c r="CY277" s="55"/>
      <c r="CZ277" s="55"/>
      <c r="DA277" s="55"/>
      <c r="DB277" s="55"/>
      <c r="DC277" s="55"/>
      <c r="DD277" s="55"/>
      <c r="DE277" s="55"/>
      <c r="DF277" s="55"/>
      <c r="DG277" s="55"/>
      <c r="DH277" s="55"/>
      <c r="DI277" s="55"/>
      <c r="DJ277" s="55"/>
      <c r="DK277" s="55"/>
      <c r="DL277" s="55"/>
      <c r="DM277" s="55"/>
      <c r="DN277" s="55"/>
      <c r="DO277" s="55"/>
      <c r="DP277" s="55"/>
      <c r="DQ277" s="55"/>
      <c r="DR277" s="55"/>
      <c r="DS277" s="55"/>
      <c r="DT277" s="55"/>
      <c r="DU277" s="55"/>
      <c r="DV277" s="55"/>
      <c r="DW277" s="55"/>
      <c r="DX277" s="55"/>
      <c r="DY277" s="55"/>
      <c r="DZ277" s="55"/>
      <c r="EA277" s="55"/>
      <c r="EB277" s="55"/>
      <c r="EC277" s="55"/>
      <c r="ED277" s="55"/>
      <c r="EE277" s="55"/>
      <c r="EF277" s="55"/>
      <c r="EG277" s="55"/>
      <c r="EH277" s="55"/>
      <c r="EI277" s="55"/>
      <c r="EJ277" s="55"/>
      <c r="EK277" s="55"/>
      <c r="EL277" s="55"/>
      <c r="EM277" s="55"/>
      <c r="EN277" s="55"/>
      <c r="EO277" s="55"/>
      <c r="EP277" s="55"/>
      <c r="EQ277" s="55"/>
      <c r="ER277" s="55"/>
      <c r="ES277" s="55"/>
      <c r="ET277" s="55"/>
      <c r="EU277" s="55"/>
      <c r="EV277" s="55"/>
      <c r="EW277" s="55"/>
      <c r="EX277" s="55"/>
      <c r="EY277" s="55"/>
      <c r="EZ277" s="55"/>
      <c r="FA277" s="55"/>
      <c r="FB277" s="55"/>
      <c r="FC277" s="55"/>
      <c r="FD277" s="55"/>
      <c r="FE277" s="55"/>
      <c r="FF277" s="55"/>
      <c r="FG277" s="55"/>
      <c r="FH277" s="55"/>
      <c r="FI277" s="55"/>
      <c r="FJ277" s="55"/>
      <c r="FK277" s="55"/>
      <c r="FL277" s="55"/>
      <c r="FM277" s="55"/>
      <c r="FN277" s="55"/>
      <c r="FO277" s="55"/>
      <c r="FP277" s="55"/>
      <c r="FQ277" s="55"/>
      <c r="FR277" s="55"/>
      <c r="FS277" s="55"/>
      <c r="FT277" s="55"/>
      <c r="FU277" s="55"/>
      <c r="FV277" s="55"/>
      <c r="FW277" s="55"/>
      <c r="FX277" s="55"/>
      <c r="FY277" s="55"/>
      <c r="FZ277" s="55"/>
      <c r="GA277" s="55"/>
      <c r="GB277" s="55"/>
      <c r="GC277" s="55"/>
      <c r="GD277" s="55"/>
      <c r="GE277" s="55"/>
      <c r="GF277" s="55"/>
      <c r="GG277" s="55"/>
      <c r="GH277" s="55"/>
      <c r="GI277" s="55"/>
      <c r="GJ277" s="55"/>
      <c r="GK277" s="55"/>
      <c r="GL277" s="55"/>
      <c r="GM277" s="55"/>
      <c r="GN277" s="55"/>
      <c r="GO277" s="55"/>
      <c r="GP277" s="55"/>
      <c r="GQ277" s="55"/>
      <c r="GR277" s="55"/>
      <c r="GS277" s="55"/>
      <c r="GT277" s="55"/>
      <c r="GU277" s="55"/>
      <c r="GV277" s="55"/>
      <c r="GW277" s="55"/>
      <c r="GX277" s="55"/>
      <c r="GY277" s="55"/>
      <c r="GZ277" s="55"/>
      <c r="HA277" s="55"/>
      <c r="HB277" s="55"/>
      <c r="HC277" s="55"/>
      <c r="HD277" s="55"/>
      <c r="HE277" s="55"/>
      <c r="HF277" s="55"/>
      <c r="HG277" s="55"/>
      <c r="HH277" s="55"/>
      <c r="HI277" s="55"/>
      <c r="HJ277" s="55"/>
      <c r="HK277" s="55"/>
      <c r="HL277" s="55"/>
      <c r="HM277" s="55"/>
      <c r="HN277" s="55"/>
      <c r="HO277" s="55"/>
      <c r="HP277" s="55"/>
      <c r="HQ277" s="55"/>
      <c r="HR277" s="55"/>
      <c r="HS277" s="55"/>
      <c r="HT277" s="55"/>
      <c r="HU277" s="55"/>
      <c r="HV277" s="55"/>
      <c r="HW277" s="55"/>
      <c r="HX277" s="55"/>
      <c r="HY277" s="55"/>
      <c r="HZ277" s="55"/>
      <c r="IA277" s="55"/>
      <c r="IB277" s="55"/>
      <c r="IC277" s="55"/>
      <c r="ID277" s="55"/>
      <c r="IE277" s="55"/>
      <c r="IF277" s="55"/>
      <c r="IG277" s="55"/>
      <c r="IH277" s="55"/>
      <c r="II277" s="55"/>
      <c r="IJ277" s="55"/>
      <c r="IK277" s="55"/>
      <c r="IL277" s="55"/>
      <c r="IM277" s="55"/>
      <c r="IN277" s="55"/>
      <c r="IO277" s="55"/>
      <c r="IP277" s="55"/>
      <c r="IQ277" s="55"/>
      <c r="IR277" s="55"/>
      <c r="IS277" s="55"/>
      <c r="IT277" s="55"/>
      <c r="IU277" s="55"/>
      <c r="IV277" s="55"/>
      <c r="IW277" s="55"/>
      <c r="IX277" s="55"/>
      <c r="IY277" s="55"/>
      <c r="IZ277" s="55"/>
      <c r="JA277" s="55"/>
      <c r="JB277" s="55"/>
      <c r="JC277" s="55"/>
      <c r="JD277" s="55"/>
      <c r="JE277" s="55"/>
      <c r="JF277" s="55"/>
      <c r="JG277" s="55"/>
      <c r="JH277" s="55"/>
      <c r="JI277" s="55"/>
      <c r="JJ277" s="55"/>
      <c r="JK277" s="55"/>
      <c r="JL277" s="55"/>
      <c r="JM277" s="55"/>
      <c r="JN277" s="55"/>
      <c r="JO277" s="55"/>
      <c r="JP277" s="55"/>
      <c r="JQ277" s="55"/>
      <c r="JR277" s="55"/>
      <c r="JS277" s="55"/>
      <c r="JT277" s="55"/>
      <c r="JU277" s="55"/>
      <c r="JV277" s="55"/>
      <c r="JW277" s="55"/>
      <c r="JX277" s="55"/>
      <c r="JY277" s="55"/>
      <c r="JZ277" s="55"/>
      <c r="KA277" s="55"/>
      <c r="KB277" s="55"/>
      <c r="KC277" s="55"/>
      <c r="KD277" s="55"/>
      <c r="KE277" s="55"/>
      <c r="KF277" s="55"/>
      <c r="KG277" s="55"/>
      <c r="KH277" s="55"/>
      <c r="KI277" s="55"/>
      <c r="KJ277" s="55"/>
      <c r="KK277" s="55"/>
      <c r="KL277" s="55"/>
      <c r="KM277" s="55"/>
      <c r="KN277" s="55"/>
      <c r="KO277" s="55"/>
      <c r="KP277" s="55"/>
      <c r="KQ277" s="55"/>
      <c r="KR277" s="55"/>
      <c r="KS277" s="55"/>
      <c r="KT277" s="55"/>
      <c r="KU277" s="55"/>
      <c r="KV277" s="55"/>
      <c r="KW277" s="55"/>
      <c r="KX277" s="55"/>
      <c r="KY277" s="55"/>
      <c r="KZ277" s="55"/>
      <c r="LA277" s="55"/>
      <c r="LB277" s="55"/>
      <c r="LC277" s="55"/>
      <c r="LD277" s="55"/>
      <c r="LE277" s="55"/>
      <c r="LF277" s="55"/>
      <c r="LG277" s="55"/>
      <c r="LH277" s="55"/>
      <c r="LI277" s="55"/>
      <c r="LJ277" s="55"/>
      <c r="LK277" s="55"/>
      <c r="LL277" s="55"/>
    </row>
    <row r="278" spans="1:324">
      <c r="A278" s="45"/>
      <c r="B278" s="45"/>
      <c r="C278" s="45"/>
      <c r="D278" s="45"/>
      <c r="E278" s="45"/>
      <c r="F278" s="1650"/>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55"/>
      <c r="CB278" s="55"/>
      <c r="CC278" s="55"/>
      <c r="CD278" s="55"/>
      <c r="CE278" s="55"/>
      <c r="CF278" s="55"/>
      <c r="CG278" s="55"/>
      <c r="CH278" s="55"/>
      <c r="CI278" s="55"/>
      <c r="CJ278" s="55"/>
      <c r="CK278" s="55"/>
      <c r="CL278" s="55"/>
      <c r="CM278" s="55"/>
      <c r="CN278" s="55"/>
      <c r="CO278" s="55"/>
      <c r="CP278" s="55"/>
      <c r="CQ278" s="55"/>
      <c r="CR278" s="55"/>
      <c r="CS278" s="55"/>
      <c r="CT278" s="55"/>
      <c r="CU278" s="55"/>
      <c r="CV278" s="55"/>
      <c r="CW278" s="55"/>
      <c r="CX278" s="55"/>
      <c r="CY278" s="55"/>
      <c r="CZ278" s="55"/>
      <c r="DA278" s="55"/>
      <c r="DB278" s="55"/>
      <c r="DC278" s="55"/>
      <c r="DD278" s="55"/>
      <c r="DE278" s="55"/>
      <c r="DF278" s="55"/>
      <c r="DG278" s="55"/>
      <c r="DH278" s="55"/>
      <c r="DI278" s="55"/>
      <c r="DJ278" s="55"/>
      <c r="DK278" s="55"/>
      <c r="DL278" s="55"/>
      <c r="DM278" s="55"/>
      <c r="DN278" s="55"/>
      <c r="DO278" s="55"/>
      <c r="DP278" s="55"/>
      <c r="DQ278" s="55"/>
      <c r="DR278" s="55"/>
      <c r="DS278" s="55"/>
      <c r="DT278" s="55"/>
      <c r="DU278" s="55"/>
      <c r="DV278" s="55"/>
      <c r="DW278" s="55"/>
      <c r="DX278" s="55"/>
      <c r="DY278" s="55"/>
      <c r="DZ278" s="55"/>
      <c r="EA278" s="55"/>
      <c r="EB278" s="55"/>
      <c r="EC278" s="55"/>
      <c r="ED278" s="55"/>
      <c r="EE278" s="55"/>
      <c r="EF278" s="55"/>
      <c r="EG278" s="55"/>
      <c r="EH278" s="55"/>
      <c r="EI278" s="55"/>
      <c r="EJ278" s="55"/>
      <c r="EK278" s="55"/>
      <c r="EL278" s="55"/>
      <c r="EM278" s="55"/>
      <c r="EN278" s="55"/>
      <c r="EO278" s="55"/>
      <c r="EP278" s="55"/>
      <c r="EQ278" s="55"/>
      <c r="ER278" s="55"/>
      <c r="ES278" s="55"/>
      <c r="ET278" s="55"/>
      <c r="EU278" s="55"/>
      <c r="EV278" s="55"/>
      <c r="EW278" s="55"/>
      <c r="EX278" s="55"/>
      <c r="EY278" s="55"/>
      <c r="EZ278" s="55"/>
      <c r="FA278" s="55"/>
      <c r="FB278" s="55"/>
      <c r="FC278" s="55"/>
      <c r="FD278" s="55"/>
      <c r="FE278" s="55"/>
      <c r="FF278" s="55"/>
      <c r="FG278" s="55"/>
      <c r="FH278" s="55"/>
      <c r="FI278" s="55"/>
      <c r="FJ278" s="55"/>
      <c r="FK278" s="55"/>
      <c r="FL278" s="55"/>
      <c r="FM278" s="55"/>
      <c r="FN278" s="55"/>
      <c r="FO278" s="55"/>
      <c r="FP278" s="55"/>
      <c r="FQ278" s="55"/>
      <c r="FR278" s="55"/>
      <c r="FS278" s="55"/>
      <c r="FT278" s="55"/>
      <c r="FU278" s="55"/>
      <c r="FV278" s="55"/>
      <c r="FW278" s="55"/>
      <c r="FX278" s="55"/>
      <c r="FY278" s="55"/>
      <c r="FZ278" s="55"/>
      <c r="GA278" s="55"/>
      <c r="GB278" s="55"/>
      <c r="GC278" s="55"/>
      <c r="GD278" s="55"/>
      <c r="GE278" s="55"/>
      <c r="GF278" s="55"/>
      <c r="GG278" s="55"/>
      <c r="GH278" s="55"/>
      <c r="GI278" s="55"/>
      <c r="GJ278" s="55"/>
      <c r="GK278" s="55"/>
      <c r="GL278" s="55"/>
      <c r="GM278" s="55"/>
      <c r="GN278" s="55"/>
      <c r="GO278" s="55"/>
      <c r="GP278" s="55"/>
      <c r="GQ278" s="55"/>
      <c r="GR278" s="55"/>
      <c r="GS278" s="55"/>
      <c r="GT278" s="55"/>
      <c r="GU278" s="55"/>
      <c r="GV278" s="55"/>
      <c r="GW278" s="55"/>
      <c r="GX278" s="55"/>
      <c r="GY278" s="55"/>
      <c r="GZ278" s="55"/>
      <c r="HA278" s="55"/>
      <c r="HB278" s="55"/>
      <c r="HC278" s="55"/>
      <c r="HD278" s="55"/>
      <c r="HE278" s="55"/>
      <c r="HF278" s="55"/>
      <c r="HG278" s="55"/>
      <c r="HH278" s="55"/>
      <c r="HI278" s="55"/>
      <c r="HJ278" s="55"/>
      <c r="HK278" s="55"/>
      <c r="HL278" s="55"/>
      <c r="HM278" s="55"/>
      <c r="HN278" s="55"/>
      <c r="HO278" s="55"/>
      <c r="HP278" s="55"/>
      <c r="HQ278" s="55"/>
      <c r="HR278" s="55"/>
      <c r="HS278" s="55"/>
      <c r="HT278" s="55"/>
      <c r="HU278" s="55"/>
      <c r="HV278" s="55"/>
      <c r="HW278" s="55"/>
      <c r="HX278" s="55"/>
      <c r="HY278" s="55"/>
      <c r="HZ278" s="55"/>
      <c r="IA278" s="55"/>
      <c r="IB278" s="55"/>
      <c r="IC278" s="55"/>
      <c r="ID278" s="55"/>
      <c r="IE278" s="55"/>
      <c r="IF278" s="55"/>
      <c r="IG278" s="55"/>
      <c r="IH278" s="55"/>
      <c r="II278" s="55"/>
      <c r="IJ278" s="55"/>
      <c r="IK278" s="55"/>
      <c r="IL278" s="55"/>
      <c r="IM278" s="55"/>
      <c r="IN278" s="55"/>
      <c r="IO278" s="55"/>
      <c r="IP278" s="55"/>
      <c r="IQ278" s="55"/>
      <c r="IR278" s="55"/>
      <c r="IS278" s="55"/>
      <c r="IT278" s="55"/>
      <c r="IU278" s="55"/>
      <c r="IV278" s="55"/>
      <c r="IW278" s="55"/>
      <c r="IX278" s="55"/>
      <c r="IY278" s="55"/>
      <c r="IZ278" s="55"/>
      <c r="JA278" s="55"/>
      <c r="JB278" s="55"/>
      <c r="JC278" s="55"/>
      <c r="JD278" s="55"/>
      <c r="JE278" s="55"/>
      <c r="JF278" s="55"/>
      <c r="JG278" s="55"/>
      <c r="JH278" s="55"/>
      <c r="JI278" s="55"/>
      <c r="JJ278" s="55"/>
      <c r="JK278" s="55"/>
      <c r="JL278" s="55"/>
      <c r="JM278" s="55"/>
      <c r="JN278" s="55"/>
      <c r="JO278" s="55"/>
      <c r="JP278" s="55"/>
      <c r="JQ278" s="55"/>
      <c r="JR278" s="55"/>
      <c r="JS278" s="55"/>
      <c r="JT278" s="55"/>
      <c r="JU278" s="55"/>
      <c r="JV278" s="55"/>
      <c r="JW278" s="55"/>
      <c r="JX278" s="55"/>
      <c r="JY278" s="55"/>
      <c r="JZ278" s="55"/>
      <c r="KA278" s="55"/>
      <c r="KB278" s="55"/>
      <c r="KC278" s="55"/>
      <c r="KD278" s="55"/>
      <c r="KE278" s="55"/>
      <c r="KF278" s="55"/>
      <c r="KG278" s="55"/>
      <c r="KH278" s="55"/>
      <c r="KI278" s="55"/>
      <c r="KJ278" s="55"/>
      <c r="KK278" s="55"/>
      <c r="KL278" s="55"/>
      <c r="KM278" s="55"/>
      <c r="KN278" s="55"/>
      <c r="KO278" s="55"/>
      <c r="KP278" s="55"/>
      <c r="KQ278" s="55"/>
      <c r="KR278" s="55"/>
      <c r="KS278" s="55"/>
      <c r="KT278" s="55"/>
      <c r="KU278" s="55"/>
      <c r="KV278" s="55"/>
      <c r="KW278" s="55"/>
      <c r="KX278" s="55"/>
      <c r="KY278" s="55"/>
      <c r="KZ278" s="55"/>
      <c r="LA278" s="55"/>
      <c r="LB278" s="55"/>
      <c r="LC278" s="55"/>
      <c r="LD278" s="55"/>
      <c r="LE278" s="55"/>
      <c r="LF278" s="55"/>
      <c r="LG278" s="55"/>
      <c r="LH278" s="55"/>
      <c r="LI278" s="55"/>
      <c r="LJ278" s="55"/>
      <c r="LK278" s="55"/>
      <c r="LL278" s="55"/>
    </row>
    <row r="279" spans="1:324">
      <c r="A279" s="45"/>
      <c r="B279" s="45"/>
      <c r="C279" s="45"/>
      <c r="D279" s="45"/>
      <c r="E279" s="45"/>
      <c r="F279" s="1650"/>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55"/>
      <c r="CB279" s="55"/>
      <c r="CC279" s="55"/>
      <c r="CD279" s="55"/>
      <c r="CE279" s="55"/>
      <c r="CF279" s="55"/>
      <c r="CG279" s="55"/>
      <c r="CH279" s="55"/>
      <c r="CI279" s="55"/>
      <c r="CJ279" s="55"/>
      <c r="CK279" s="55"/>
      <c r="CL279" s="55"/>
      <c r="CM279" s="55"/>
      <c r="CN279" s="55"/>
      <c r="CO279" s="55"/>
      <c r="CP279" s="55"/>
      <c r="CQ279" s="55"/>
      <c r="CR279" s="55"/>
      <c r="CS279" s="55"/>
      <c r="CT279" s="55"/>
      <c r="CU279" s="55"/>
      <c r="CV279" s="55"/>
      <c r="CW279" s="55"/>
      <c r="CX279" s="55"/>
      <c r="CY279" s="55"/>
      <c r="CZ279" s="55"/>
      <c r="DA279" s="55"/>
      <c r="DB279" s="55"/>
      <c r="DC279" s="55"/>
      <c r="DD279" s="55"/>
      <c r="DE279" s="55"/>
      <c r="DF279" s="55"/>
      <c r="DG279" s="55"/>
      <c r="DH279" s="55"/>
      <c r="DI279" s="55"/>
      <c r="DJ279" s="55"/>
      <c r="DK279" s="55"/>
      <c r="DL279" s="55"/>
      <c r="DM279" s="55"/>
      <c r="DN279" s="55"/>
      <c r="DO279" s="55"/>
      <c r="DP279" s="55"/>
      <c r="DQ279" s="55"/>
      <c r="DR279" s="55"/>
      <c r="DS279" s="55"/>
      <c r="DT279" s="55"/>
      <c r="DU279" s="55"/>
      <c r="DV279" s="55"/>
      <c r="DW279" s="55"/>
      <c r="DX279" s="55"/>
      <c r="DY279" s="55"/>
      <c r="DZ279" s="55"/>
      <c r="EA279" s="55"/>
      <c r="EB279" s="55"/>
      <c r="EC279" s="55"/>
      <c r="ED279" s="55"/>
      <c r="EE279" s="55"/>
      <c r="EF279" s="55"/>
      <c r="EG279" s="55"/>
      <c r="EH279" s="55"/>
      <c r="EI279" s="55"/>
      <c r="EJ279" s="55"/>
      <c r="EK279" s="55"/>
      <c r="EL279" s="55"/>
      <c r="EM279" s="55"/>
      <c r="EN279" s="55"/>
      <c r="EO279" s="55"/>
      <c r="EP279" s="55"/>
      <c r="EQ279" s="55"/>
      <c r="ER279" s="55"/>
      <c r="ES279" s="55"/>
      <c r="ET279" s="55"/>
      <c r="EU279" s="55"/>
      <c r="EV279" s="55"/>
      <c r="EW279" s="55"/>
      <c r="EX279" s="55"/>
      <c r="EY279" s="55"/>
      <c r="EZ279" s="55"/>
      <c r="FA279" s="55"/>
      <c r="FB279" s="55"/>
      <c r="FC279" s="55"/>
      <c r="FD279" s="55"/>
      <c r="FE279" s="55"/>
      <c r="FF279" s="55"/>
      <c r="FG279" s="55"/>
      <c r="FH279" s="55"/>
      <c r="FI279" s="55"/>
      <c r="FJ279" s="55"/>
      <c r="FK279" s="55"/>
      <c r="FL279" s="55"/>
      <c r="FM279" s="55"/>
      <c r="FN279" s="55"/>
      <c r="FO279" s="55"/>
      <c r="FP279" s="55"/>
      <c r="FQ279" s="55"/>
      <c r="FR279" s="55"/>
      <c r="FS279" s="55"/>
      <c r="FT279" s="55"/>
      <c r="FU279" s="55"/>
      <c r="FV279" s="55"/>
      <c r="FW279" s="55"/>
      <c r="FX279" s="55"/>
      <c r="FY279" s="55"/>
      <c r="FZ279" s="55"/>
      <c r="GA279" s="55"/>
      <c r="GB279" s="55"/>
      <c r="GC279" s="55"/>
      <c r="GD279" s="55"/>
      <c r="GE279" s="55"/>
      <c r="GF279" s="55"/>
      <c r="GG279" s="55"/>
      <c r="GH279" s="55"/>
      <c r="GI279" s="55"/>
      <c r="GJ279" s="55"/>
      <c r="GK279" s="55"/>
      <c r="GL279" s="55"/>
      <c r="GM279" s="55"/>
      <c r="GN279" s="55"/>
      <c r="GO279" s="55"/>
      <c r="GP279" s="55"/>
      <c r="GQ279" s="55"/>
      <c r="GR279" s="55"/>
      <c r="GS279" s="55"/>
      <c r="GT279" s="55"/>
      <c r="GU279" s="55"/>
      <c r="GV279" s="55"/>
      <c r="GW279" s="55"/>
      <c r="GX279" s="55"/>
      <c r="GY279" s="55"/>
      <c r="GZ279" s="55"/>
      <c r="HA279" s="55"/>
      <c r="HB279" s="55"/>
      <c r="HC279" s="55"/>
      <c r="HD279" s="55"/>
      <c r="HE279" s="55"/>
      <c r="HF279" s="55"/>
      <c r="HG279" s="55"/>
      <c r="HH279" s="55"/>
      <c r="HI279" s="55"/>
      <c r="HJ279" s="55"/>
      <c r="HK279" s="55"/>
      <c r="HL279" s="55"/>
      <c r="HM279" s="55"/>
      <c r="HN279" s="55"/>
      <c r="HO279" s="55"/>
      <c r="HP279" s="55"/>
      <c r="HQ279" s="55"/>
      <c r="HR279" s="55"/>
      <c r="HS279" s="55"/>
      <c r="HT279" s="55"/>
      <c r="HU279" s="55"/>
      <c r="HV279" s="55"/>
      <c r="HW279" s="55"/>
      <c r="HX279" s="55"/>
      <c r="HY279" s="55"/>
      <c r="HZ279" s="55"/>
      <c r="IA279" s="55"/>
      <c r="IB279" s="55"/>
      <c r="IC279" s="55"/>
      <c r="ID279" s="55"/>
      <c r="IE279" s="55"/>
      <c r="IF279" s="55"/>
      <c r="IG279" s="55"/>
      <c r="IH279" s="55"/>
      <c r="II279" s="55"/>
      <c r="IJ279" s="55"/>
      <c r="IK279" s="55"/>
      <c r="IL279" s="55"/>
      <c r="IM279" s="55"/>
      <c r="IN279" s="55"/>
      <c r="IO279" s="55"/>
      <c r="IP279" s="55"/>
      <c r="IQ279" s="55"/>
      <c r="IR279" s="55"/>
      <c r="IS279" s="55"/>
      <c r="IT279" s="55"/>
      <c r="IU279" s="55"/>
      <c r="IV279" s="55"/>
      <c r="IW279" s="55"/>
      <c r="IX279" s="55"/>
      <c r="IY279" s="55"/>
      <c r="IZ279" s="55"/>
      <c r="JA279" s="55"/>
      <c r="JB279" s="55"/>
      <c r="JC279" s="55"/>
      <c r="JD279" s="55"/>
      <c r="JE279" s="55"/>
      <c r="JF279" s="55"/>
      <c r="JG279" s="55"/>
      <c r="JH279" s="55"/>
      <c r="JI279" s="55"/>
      <c r="JJ279" s="55"/>
      <c r="JK279" s="55"/>
      <c r="JL279" s="55"/>
      <c r="JM279" s="55"/>
      <c r="JN279" s="55"/>
      <c r="JO279" s="55"/>
      <c r="JP279" s="55"/>
      <c r="JQ279" s="55"/>
      <c r="JR279" s="55"/>
      <c r="JS279" s="55"/>
      <c r="JT279" s="55"/>
      <c r="JU279" s="55"/>
      <c r="JV279" s="55"/>
      <c r="JW279" s="55"/>
      <c r="JX279" s="55"/>
      <c r="JY279" s="55"/>
      <c r="JZ279" s="55"/>
      <c r="KA279" s="55"/>
      <c r="KB279" s="55"/>
      <c r="KC279" s="55"/>
      <c r="KD279" s="55"/>
      <c r="KE279" s="55"/>
      <c r="KF279" s="55"/>
      <c r="KG279" s="55"/>
      <c r="KH279" s="55"/>
      <c r="KI279" s="55"/>
      <c r="KJ279" s="55"/>
      <c r="KK279" s="55"/>
      <c r="KL279" s="55"/>
      <c r="KM279" s="55"/>
      <c r="KN279" s="55"/>
      <c r="KO279" s="55"/>
      <c r="KP279" s="55"/>
      <c r="KQ279" s="55"/>
      <c r="KR279" s="55"/>
      <c r="KS279" s="55"/>
      <c r="KT279" s="55"/>
      <c r="KU279" s="55"/>
      <c r="KV279" s="55"/>
      <c r="KW279" s="55"/>
      <c r="KX279" s="55"/>
      <c r="KY279" s="55"/>
      <c r="KZ279" s="55"/>
      <c r="LA279" s="55"/>
      <c r="LB279" s="55"/>
      <c r="LC279" s="55"/>
      <c r="LD279" s="55"/>
      <c r="LE279" s="55"/>
      <c r="LF279" s="55"/>
      <c r="LG279" s="55"/>
      <c r="LH279" s="55"/>
      <c r="LI279" s="55"/>
      <c r="LJ279" s="55"/>
      <c r="LK279" s="55"/>
      <c r="LL279" s="55"/>
    </row>
    <row r="280" spans="1:324">
      <c r="A280" s="45"/>
      <c r="B280" s="45"/>
      <c r="C280" s="45"/>
      <c r="D280" s="45"/>
      <c r="E280" s="45"/>
      <c r="F280" s="1650"/>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55"/>
      <c r="FD280" s="55"/>
      <c r="FE280" s="55"/>
      <c r="FF280" s="55"/>
      <c r="FG280" s="55"/>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55"/>
      <c r="GX280" s="55"/>
      <c r="GY280" s="55"/>
      <c r="GZ280" s="55"/>
      <c r="HA280" s="55"/>
      <c r="HB280" s="55"/>
      <c r="HC280" s="55"/>
      <c r="HD280" s="55"/>
      <c r="HE280" s="55"/>
      <c r="HF280" s="55"/>
      <c r="HG280" s="55"/>
      <c r="HH280" s="55"/>
      <c r="HI280" s="55"/>
      <c r="HJ280" s="55"/>
      <c r="HK280" s="55"/>
      <c r="HL280" s="55"/>
      <c r="HM280" s="55"/>
      <c r="HN280" s="55"/>
      <c r="HO280" s="55"/>
      <c r="HP280" s="55"/>
      <c r="HQ280" s="55"/>
      <c r="HR280" s="55"/>
      <c r="HS280" s="55"/>
      <c r="HT280" s="55"/>
      <c r="HU280" s="55"/>
      <c r="HV280" s="55"/>
      <c r="HW280" s="55"/>
      <c r="HX280" s="55"/>
      <c r="HY280" s="55"/>
      <c r="HZ280" s="55"/>
      <c r="IA280" s="55"/>
      <c r="IB280" s="55"/>
      <c r="IC280" s="55"/>
      <c r="ID280" s="55"/>
      <c r="IE280" s="55"/>
      <c r="IF280" s="55"/>
      <c r="IG280" s="55"/>
      <c r="IH280" s="55"/>
      <c r="II280" s="55"/>
      <c r="IJ280" s="55"/>
      <c r="IK280" s="55"/>
      <c r="IL280" s="55"/>
      <c r="IM280" s="55"/>
      <c r="IN280" s="55"/>
      <c r="IO280" s="55"/>
      <c r="IP280" s="55"/>
      <c r="IQ280" s="55"/>
      <c r="IR280" s="55"/>
      <c r="IS280" s="55"/>
      <c r="IT280" s="55"/>
      <c r="IU280" s="55"/>
      <c r="IV280" s="55"/>
      <c r="IW280" s="55"/>
      <c r="IX280" s="55"/>
      <c r="IY280" s="55"/>
      <c r="IZ280" s="55"/>
      <c r="JA280" s="55"/>
      <c r="JB280" s="55"/>
      <c r="JC280" s="55"/>
      <c r="JD280" s="55"/>
      <c r="JE280" s="55"/>
      <c r="JF280" s="55"/>
      <c r="JG280" s="55"/>
      <c r="JH280" s="55"/>
      <c r="JI280" s="55"/>
      <c r="JJ280" s="55"/>
      <c r="JK280" s="55"/>
      <c r="JL280" s="55"/>
      <c r="JM280" s="55"/>
      <c r="JN280" s="55"/>
      <c r="JO280" s="55"/>
      <c r="JP280" s="55"/>
      <c r="JQ280" s="55"/>
      <c r="JR280" s="55"/>
      <c r="JS280" s="55"/>
      <c r="JT280" s="55"/>
      <c r="JU280" s="55"/>
      <c r="JV280" s="55"/>
      <c r="JW280" s="55"/>
      <c r="JX280" s="55"/>
      <c r="JY280" s="55"/>
      <c r="JZ280" s="55"/>
      <c r="KA280" s="55"/>
      <c r="KB280" s="55"/>
      <c r="KC280" s="55"/>
      <c r="KD280" s="55"/>
      <c r="KE280" s="55"/>
      <c r="KF280" s="55"/>
      <c r="KG280" s="55"/>
      <c r="KH280" s="55"/>
      <c r="KI280" s="55"/>
      <c r="KJ280" s="55"/>
      <c r="KK280" s="55"/>
      <c r="KL280" s="55"/>
      <c r="KM280" s="55"/>
      <c r="KN280" s="55"/>
      <c r="KO280" s="55"/>
      <c r="KP280" s="55"/>
      <c r="KQ280" s="55"/>
      <c r="KR280" s="55"/>
      <c r="KS280" s="55"/>
      <c r="KT280" s="55"/>
      <c r="KU280" s="55"/>
      <c r="KV280" s="55"/>
      <c r="KW280" s="55"/>
      <c r="KX280" s="55"/>
      <c r="KY280" s="55"/>
      <c r="KZ280" s="55"/>
      <c r="LA280" s="55"/>
      <c r="LB280" s="55"/>
      <c r="LC280" s="55"/>
      <c r="LD280" s="55"/>
      <c r="LE280" s="55"/>
      <c r="LF280" s="55"/>
      <c r="LG280" s="55"/>
      <c r="LH280" s="55"/>
      <c r="LI280" s="55"/>
      <c r="LJ280" s="55"/>
      <c r="LK280" s="55"/>
      <c r="LL280" s="55"/>
    </row>
    <row r="281" spans="1:324">
      <c r="A281" s="45"/>
      <c r="B281" s="45"/>
      <c r="C281" s="45"/>
      <c r="D281" s="45"/>
      <c r="E281" s="45"/>
      <c r="F281" s="1650"/>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c r="HS281" s="55"/>
      <c r="HT281" s="55"/>
      <c r="HU281" s="55"/>
      <c r="HV281" s="55"/>
      <c r="HW281" s="55"/>
      <c r="HX281" s="55"/>
      <c r="HY281" s="55"/>
      <c r="HZ281" s="55"/>
      <c r="IA281" s="55"/>
      <c r="IB281" s="55"/>
      <c r="IC281" s="55"/>
      <c r="ID281" s="55"/>
      <c r="IE281" s="55"/>
      <c r="IF281" s="55"/>
      <c r="IG281" s="55"/>
      <c r="IH281" s="55"/>
      <c r="II281" s="55"/>
      <c r="IJ281" s="55"/>
      <c r="IK281" s="55"/>
      <c r="IL281" s="55"/>
      <c r="IM281" s="55"/>
      <c r="IN281" s="55"/>
      <c r="IO281" s="55"/>
      <c r="IP281" s="55"/>
      <c r="IQ281" s="55"/>
      <c r="IR281" s="55"/>
      <c r="IS281" s="55"/>
      <c r="IT281" s="55"/>
      <c r="IU281" s="55"/>
      <c r="IV281" s="55"/>
      <c r="IW281" s="55"/>
      <c r="IX281" s="55"/>
      <c r="IY281" s="55"/>
      <c r="IZ281" s="55"/>
      <c r="JA281" s="55"/>
      <c r="JB281" s="55"/>
      <c r="JC281" s="55"/>
      <c r="JD281" s="55"/>
      <c r="JE281" s="55"/>
      <c r="JF281" s="55"/>
      <c r="JG281" s="55"/>
      <c r="JH281" s="55"/>
      <c r="JI281" s="55"/>
      <c r="JJ281" s="55"/>
      <c r="JK281" s="55"/>
      <c r="JL281" s="55"/>
      <c r="JM281" s="55"/>
      <c r="JN281" s="55"/>
      <c r="JO281" s="55"/>
      <c r="JP281" s="55"/>
      <c r="JQ281" s="55"/>
      <c r="JR281" s="55"/>
      <c r="JS281" s="55"/>
      <c r="JT281" s="55"/>
      <c r="JU281" s="55"/>
      <c r="JV281" s="55"/>
      <c r="JW281" s="55"/>
      <c r="JX281" s="55"/>
      <c r="JY281" s="55"/>
      <c r="JZ281" s="55"/>
      <c r="KA281" s="55"/>
      <c r="KB281" s="55"/>
      <c r="KC281" s="55"/>
      <c r="KD281" s="55"/>
      <c r="KE281" s="55"/>
      <c r="KF281" s="55"/>
      <c r="KG281" s="55"/>
      <c r="KH281" s="55"/>
      <c r="KI281" s="55"/>
      <c r="KJ281" s="55"/>
      <c r="KK281" s="55"/>
      <c r="KL281" s="55"/>
      <c r="KM281" s="55"/>
      <c r="KN281" s="55"/>
      <c r="KO281" s="55"/>
      <c r="KP281" s="55"/>
      <c r="KQ281" s="55"/>
      <c r="KR281" s="55"/>
      <c r="KS281" s="55"/>
      <c r="KT281" s="55"/>
      <c r="KU281" s="55"/>
      <c r="KV281" s="55"/>
      <c r="KW281" s="55"/>
      <c r="KX281" s="55"/>
      <c r="KY281" s="55"/>
      <c r="KZ281" s="55"/>
      <c r="LA281" s="55"/>
      <c r="LB281" s="55"/>
      <c r="LC281" s="55"/>
      <c r="LD281" s="55"/>
      <c r="LE281" s="55"/>
      <c r="LF281" s="55"/>
      <c r="LG281" s="55"/>
      <c r="LH281" s="55"/>
      <c r="LI281" s="55"/>
      <c r="LJ281" s="55"/>
      <c r="LK281" s="55"/>
      <c r="LL281" s="55"/>
    </row>
    <row r="282" spans="1:324">
      <c r="A282" s="45"/>
      <c r="B282" s="45"/>
      <c r="C282" s="45"/>
      <c r="D282" s="45"/>
      <c r="E282" s="45"/>
      <c r="F282" s="1650"/>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55"/>
      <c r="CB282" s="55"/>
      <c r="CC282" s="55"/>
      <c r="CD282" s="55"/>
      <c r="CE282" s="55"/>
      <c r="CF282" s="55"/>
      <c r="CG282" s="55"/>
      <c r="CH282" s="55"/>
      <c r="CI282" s="55"/>
      <c r="CJ282" s="55"/>
      <c r="CK282" s="55"/>
      <c r="CL282" s="55"/>
      <c r="CM282" s="55"/>
      <c r="CN282" s="55"/>
      <c r="CO282" s="55"/>
      <c r="CP282" s="55"/>
      <c r="CQ282" s="55"/>
      <c r="CR282" s="55"/>
      <c r="CS282" s="55"/>
      <c r="CT282" s="55"/>
      <c r="CU282" s="55"/>
      <c r="CV282" s="55"/>
      <c r="CW282" s="55"/>
      <c r="CX282" s="55"/>
      <c r="CY282" s="55"/>
      <c r="CZ282" s="55"/>
      <c r="DA282" s="55"/>
      <c r="DB282" s="55"/>
      <c r="DC282" s="55"/>
      <c r="DD282" s="55"/>
      <c r="DE282" s="55"/>
      <c r="DF282" s="55"/>
      <c r="DG282" s="55"/>
      <c r="DH282" s="55"/>
      <c r="DI282" s="55"/>
      <c r="DJ282" s="55"/>
      <c r="DK282" s="55"/>
      <c r="DL282" s="55"/>
      <c r="DM282" s="55"/>
      <c r="DN282" s="55"/>
      <c r="DO282" s="55"/>
      <c r="DP282" s="55"/>
      <c r="DQ282" s="55"/>
      <c r="DR282" s="55"/>
      <c r="DS282" s="55"/>
      <c r="DT282" s="55"/>
      <c r="DU282" s="55"/>
      <c r="DV282" s="55"/>
      <c r="DW282" s="55"/>
      <c r="DX282" s="55"/>
      <c r="DY282" s="55"/>
      <c r="DZ282" s="55"/>
      <c r="EA282" s="55"/>
      <c r="EB282" s="55"/>
      <c r="EC282" s="55"/>
      <c r="ED282" s="55"/>
      <c r="EE282" s="55"/>
      <c r="EF282" s="55"/>
      <c r="EG282" s="55"/>
      <c r="EH282" s="55"/>
      <c r="EI282" s="55"/>
      <c r="EJ282" s="55"/>
      <c r="EK282" s="55"/>
      <c r="EL282" s="55"/>
      <c r="EM282" s="55"/>
      <c r="EN282" s="55"/>
      <c r="EO282" s="55"/>
      <c r="EP282" s="55"/>
      <c r="EQ282" s="55"/>
      <c r="ER282" s="55"/>
      <c r="ES282" s="55"/>
      <c r="ET282" s="55"/>
      <c r="EU282" s="55"/>
      <c r="EV282" s="55"/>
      <c r="EW282" s="55"/>
      <c r="EX282" s="55"/>
      <c r="EY282" s="55"/>
      <c r="EZ282" s="55"/>
      <c r="FA282" s="55"/>
      <c r="FB282" s="55"/>
      <c r="FC282" s="55"/>
      <c r="FD282" s="55"/>
      <c r="FE282" s="55"/>
      <c r="FF282" s="55"/>
      <c r="FG282" s="55"/>
      <c r="FH282" s="55"/>
      <c r="FI282" s="55"/>
      <c r="FJ282" s="55"/>
      <c r="FK282" s="55"/>
      <c r="FL282" s="55"/>
      <c r="FM282" s="55"/>
      <c r="FN282" s="55"/>
      <c r="FO282" s="55"/>
      <c r="FP282" s="55"/>
      <c r="FQ282" s="55"/>
      <c r="FR282" s="55"/>
      <c r="FS282" s="55"/>
      <c r="FT282" s="55"/>
      <c r="FU282" s="55"/>
      <c r="FV282" s="55"/>
      <c r="FW282" s="55"/>
      <c r="FX282" s="55"/>
      <c r="FY282" s="55"/>
      <c r="FZ282" s="55"/>
      <c r="GA282" s="55"/>
      <c r="GB282" s="55"/>
      <c r="GC282" s="55"/>
      <c r="GD282" s="55"/>
      <c r="GE282" s="55"/>
      <c r="GF282" s="55"/>
      <c r="GG282" s="55"/>
      <c r="GH282" s="55"/>
      <c r="GI282" s="55"/>
      <c r="GJ282" s="55"/>
      <c r="GK282" s="55"/>
      <c r="GL282" s="55"/>
      <c r="GM282" s="55"/>
      <c r="GN282" s="55"/>
      <c r="GO282" s="55"/>
      <c r="GP282" s="55"/>
      <c r="GQ282" s="55"/>
      <c r="GR282" s="55"/>
      <c r="GS282" s="55"/>
      <c r="GT282" s="55"/>
      <c r="GU282" s="55"/>
      <c r="GV282" s="55"/>
      <c r="GW282" s="55"/>
      <c r="GX282" s="55"/>
      <c r="GY282" s="55"/>
      <c r="GZ282" s="55"/>
      <c r="HA282" s="55"/>
      <c r="HB282" s="55"/>
      <c r="HC282" s="55"/>
      <c r="HD282" s="55"/>
      <c r="HE282" s="55"/>
      <c r="HF282" s="55"/>
      <c r="HG282" s="55"/>
      <c r="HH282" s="55"/>
      <c r="HI282" s="55"/>
      <c r="HJ282" s="55"/>
      <c r="HK282" s="55"/>
      <c r="HL282" s="55"/>
      <c r="HM282" s="55"/>
      <c r="HN282" s="55"/>
      <c r="HO282" s="55"/>
      <c r="HP282" s="55"/>
      <c r="HQ282" s="55"/>
      <c r="HR282" s="55"/>
      <c r="HS282" s="55"/>
      <c r="HT282" s="55"/>
      <c r="HU282" s="55"/>
      <c r="HV282" s="55"/>
      <c r="HW282" s="55"/>
      <c r="HX282" s="55"/>
      <c r="HY282" s="55"/>
      <c r="HZ282" s="55"/>
      <c r="IA282" s="55"/>
      <c r="IB282" s="55"/>
      <c r="IC282" s="55"/>
      <c r="ID282" s="55"/>
      <c r="IE282" s="55"/>
      <c r="IF282" s="55"/>
      <c r="IG282" s="55"/>
      <c r="IH282" s="55"/>
      <c r="II282" s="55"/>
      <c r="IJ282" s="55"/>
      <c r="IK282" s="55"/>
      <c r="IL282" s="55"/>
      <c r="IM282" s="55"/>
      <c r="IN282" s="55"/>
      <c r="IO282" s="55"/>
      <c r="IP282" s="55"/>
      <c r="IQ282" s="55"/>
      <c r="IR282" s="55"/>
      <c r="IS282" s="55"/>
      <c r="IT282" s="55"/>
      <c r="IU282" s="55"/>
      <c r="IV282" s="55"/>
      <c r="IW282" s="55"/>
      <c r="IX282" s="55"/>
      <c r="IY282" s="55"/>
      <c r="IZ282" s="55"/>
      <c r="JA282" s="55"/>
      <c r="JB282" s="55"/>
      <c r="JC282" s="55"/>
      <c r="JD282" s="55"/>
      <c r="JE282" s="55"/>
      <c r="JF282" s="55"/>
      <c r="JG282" s="55"/>
      <c r="JH282" s="55"/>
      <c r="JI282" s="55"/>
      <c r="JJ282" s="55"/>
      <c r="JK282" s="55"/>
      <c r="JL282" s="55"/>
      <c r="JM282" s="55"/>
      <c r="JN282" s="55"/>
      <c r="JO282" s="55"/>
      <c r="JP282" s="55"/>
      <c r="JQ282" s="55"/>
      <c r="JR282" s="55"/>
      <c r="JS282" s="55"/>
      <c r="JT282" s="55"/>
      <c r="JU282" s="55"/>
      <c r="JV282" s="55"/>
      <c r="JW282" s="55"/>
      <c r="JX282" s="55"/>
      <c r="JY282" s="55"/>
      <c r="JZ282" s="55"/>
      <c r="KA282" s="55"/>
      <c r="KB282" s="55"/>
      <c r="KC282" s="55"/>
      <c r="KD282" s="55"/>
      <c r="KE282" s="55"/>
      <c r="KF282" s="55"/>
      <c r="KG282" s="55"/>
      <c r="KH282" s="55"/>
      <c r="KI282" s="55"/>
      <c r="KJ282" s="55"/>
      <c r="KK282" s="55"/>
      <c r="KL282" s="55"/>
      <c r="KM282" s="55"/>
      <c r="KN282" s="55"/>
      <c r="KO282" s="55"/>
      <c r="KP282" s="55"/>
      <c r="KQ282" s="55"/>
      <c r="KR282" s="55"/>
      <c r="KS282" s="55"/>
      <c r="KT282" s="55"/>
      <c r="KU282" s="55"/>
      <c r="KV282" s="55"/>
      <c r="KW282" s="55"/>
      <c r="KX282" s="55"/>
      <c r="KY282" s="55"/>
      <c r="KZ282" s="55"/>
      <c r="LA282" s="55"/>
      <c r="LB282" s="55"/>
      <c r="LC282" s="55"/>
      <c r="LD282" s="55"/>
      <c r="LE282" s="55"/>
      <c r="LF282" s="55"/>
      <c r="LG282" s="55"/>
      <c r="LH282" s="55"/>
      <c r="LI282" s="55"/>
      <c r="LJ282" s="55"/>
      <c r="LK282" s="55"/>
      <c r="LL282" s="55"/>
    </row>
    <row r="283" spans="1:324">
      <c r="A283" s="45"/>
      <c r="B283" s="45"/>
      <c r="C283" s="45"/>
      <c r="D283" s="45"/>
      <c r="E283" s="45"/>
      <c r="F283" s="1650"/>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55"/>
      <c r="DM283" s="55"/>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c r="ER283" s="55"/>
      <c r="ES283" s="55"/>
      <c r="ET283" s="55"/>
      <c r="EU283" s="55"/>
      <c r="EV283" s="55"/>
      <c r="EW283" s="55"/>
      <c r="EX283" s="55"/>
      <c r="EY283" s="55"/>
      <c r="EZ283" s="55"/>
      <c r="FA283" s="55"/>
      <c r="FB283" s="55"/>
      <c r="FC283" s="55"/>
      <c r="FD283" s="55"/>
      <c r="FE283" s="55"/>
      <c r="FF283" s="55"/>
      <c r="FG283" s="55"/>
      <c r="FH283" s="55"/>
      <c r="FI283" s="55"/>
      <c r="FJ283" s="55"/>
      <c r="FK283" s="55"/>
      <c r="FL283" s="55"/>
      <c r="FM283" s="55"/>
      <c r="FN283" s="55"/>
      <c r="FO283" s="55"/>
      <c r="FP283" s="55"/>
      <c r="FQ283" s="55"/>
      <c r="FR283" s="55"/>
      <c r="FS283" s="55"/>
      <c r="FT283" s="55"/>
      <c r="FU283" s="55"/>
      <c r="FV283" s="55"/>
      <c r="FW283" s="55"/>
      <c r="FX283" s="55"/>
      <c r="FY283" s="55"/>
      <c r="FZ283" s="55"/>
      <c r="GA283" s="55"/>
      <c r="GB283" s="55"/>
      <c r="GC283" s="55"/>
      <c r="GD283" s="55"/>
      <c r="GE283" s="55"/>
      <c r="GF283" s="55"/>
      <c r="GG283" s="55"/>
      <c r="GH283" s="55"/>
      <c r="GI283" s="55"/>
      <c r="GJ283" s="55"/>
      <c r="GK283" s="55"/>
      <c r="GL283" s="55"/>
      <c r="GM283" s="55"/>
      <c r="GN283" s="55"/>
      <c r="GO283" s="55"/>
      <c r="GP283" s="55"/>
      <c r="GQ283" s="55"/>
      <c r="GR283" s="55"/>
      <c r="GS283" s="55"/>
      <c r="GT283" s="55"/>
      <c r="GU283" s="55"/>
      <c r="GV283" s="55"/>
      <c r="GW283" s="55"/>
      <c r="GX283" s="55"/>
      <c r="GY283" s="55"/>
      <c r="GZ283" s="55"/>
      <c r="HA283" s="55"/>
      <c r="HB283" s="55"/>
      <c r="HC283" s="55"/>
      <c r="HD283" s="55"/>
      <c r="HE283" s="55"/>
      <c r="HF283" s="55"/>
      <c r="HG283" s="55"/>
      <c r="HH283" s="55"/>
      <c r="HI283" s="55"/>
      <c r="HJ283" s="55"/>
      <c r="HK283" s="55"/>
      <c r="HL283" s="55"/>
      <c r="HM283" s="55"/>
      <c r="HN283" s="55"/>
      <c r="HO283" s="55"/>
      <c r="HP283" s="55"/>
      <c r="HQ283" s="55"/>
      <c r="HR283" s="55"/>
      <c r="HS283" s="55"/>
      <c r="HT283" s="55"/>
      <c r="HU283" s="55"/>
      <c r="HV283" s="55"/>
      <c r="HW283" s="55"/>
      <c r="HX283" s="55"/>
      <c r="HY283" s="55"/>
      <c r="HZ283" s="55"/>
      <c r="IA283" s="55"/>
      <c r="IB283" s="55"/>
      <c r="IC283" s="55"/>
      <c r="ID283" s="55"/>
      <c r="IE283" s="55"/>
      <c r="IF283" s="55"/>
      <c r="IG283" s="55"/>
      <c r="IH283" s="55"/>
      <c r="II283" s="55"/>
      <c r="IJ283" s="55"/>
      <c r="IK283" s="55"/>
      <c r="IL283" s="55"/>
      <c r="IM283" s="55"/>
      <c r="IN283" s="55"/>
      <c r="IO283" s="55"/>
      <c r="IP283" s="55"/>
      <c r="IQ283" s="55"/>
      <c r="IR283" s="55"/>
      <c r="IS283" s="55"/>
      <c r="IT283" s="55"/>
      <c r="IU283" s="55"/>
      <c r="IV283" s="55"/>
      <c r="IW283" s="55"/>
      <c r="IX283" s="55"/>
      <c r="IY283" s="55"/>
      <c r="IZ283" s="55"/>
      <c r="JA283" s="55"/>
      <c r="JB283" s="55"/>
      <c r="JC283" s="55"/>
      <c r="JD283" s="55"/>
      <c r="JE283" s="55"/>
      <c r="JF283" s="55"/>
      <c r="JG283" s="55"/>
      <c r="JH283" s="55"/>
      <c r="JI283" s="55"/>
      <c r="JJ283" s="55"/>
      <c r="JK283" s="55"/>
      <c r="JL283" s="55"/>
      <c r="JM283" s="55"/>
      <c r="JN283" s="55"/>
      <c r="JO283" s="55"/>
      <c r="JP283" s="55"/>
      <c r="JQ283" s="55"/>
      <c r="JR283" s="55"/>
      <c r="JS283" s="55"/>
      <c r="JT283" s="55"/>
      <c r="JU283" s="55"/>
      <c r="JV283" s="55"/>
      <c r="JW283" s="55"/>
      <c r="JX283" s="55"/>
      <c r="JY283" s="55"/>
      <c r="JZ283" s="55"/>
      <c r="KA283" s="55"/>
      <c r="KB283" s="55"/>
      <c r="KC283" s="55"/>
      <c r="KD283" s="55"/>
      <c r="KE283" s="55"/>
      <c r="KF283" s="55"/>
      <c r="KG283" s="55"/>
      <c r="KH283" s="55"/>
      <c r="KI283" s="55"/>
      <c r="KJ283" s="55"/>
      <c r="KK283" s="55"/>
      <c r="KL283" s="55"/>
      <c r="KM283" s="55"/>
      <c r="KN283" s="55"/>
      <c r="KO283" s="55"/>
      <c r="KP283" s="55"/>
      <c r="KQ283" s="55"/>
      <c r="KR283" s="55"/>
      <c r="KS283" s="55"/>
      <c r="KT283" s="55"/>
      <c r="KU283" s="55"/>
      <c r="KV283" s="55"/>
      <c r="KW283" s="55"/>
      <c r="KX283" s="55"/>
      <c r="KY283" s="55"/>
      <c r="KZ283" s="55"/>
      <c r="LA283" s="55"/>
      <c r="LB283" s="55"/>
      <c r="LC283" s="55"/>
      <c r="LD283" s="55"/>
      <c r="LE283" s="55"/>
      <c r="LF283" s="55"/>
      <c r="LG283" s="55"/>
      <c r="LH283" s="55"/>
      <c r="LI283" s="55"/>
      <c r="LJ283" s="55"/>
      <c r="LK283" s="55"/>
      <c r="LL283" s="55"/>
    </row>
    <row r="284" spans="1:324">
      <c r="A284" s="45"/>
      <c r="B284" s="45"/>
      <c r="C284" s="45"/>
      <c r="D284" s="45"/>
      <c r="E284" s="45"/>
      <c r="F284" s="1650"/>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55"/>
      <c r="FD284" s="55"/>
      <c r="FE284" s="55"/>
      <c r="FF284" s="55"/>
      <c r="FG284" s="55"/>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c r="GT284" s="55"/>
      <c r="GU284" s="55"/>
      <c r="GV284" s="55"/>
      <c r="GW284" s="55"/>
      <c r="GX284" s="55"/>
      <c r="GY284" s="55"/>
      <c r="GZ284" s="55"/>
      <c r="HA284" s="55"/>
      <c r="HB284" s="55"/>
      <c r="HC284" s="55"/>
      <c r="HD284" s="55"/>
      <c r="HE284" s="55"/>
      <c r="HF284" s="55"/>
      <c r="HG284" s="55"/>
      <c r="HH284" s="55"/>
      <c r="HI284" s="55"/>
      <c r="HJ284" s="55"/>
      <c r="HK284" s="55"/>
      <c r="HL284" s="55"/>
      <c r="HM284" s="55"/>
      <c r="HN284" s="55"/>
      <c r="HO284" s="55"/>
      <c r="HP284" s="55"/>
      <c r="HQ284" s="55"/>
      <c r="HR284" s="55"/>
      <c r="HS284" s="55"/>
      <c r="HT284" s="55"/>
      <c r="HU284" s="55"/>
      <c r="HV284" s="55"/>
      <c r="HW284" s="55"/>
      <c r="HX284" s="55"/>
      <c r="HY284" s="55"/>
      <c r="HZ284" s="55"/>
      <c r="IA284" s="55"/>
      <c r="IB284" s="55"/>
      <c r="IC284" s="55"/>
      <c r="ID284" s="55"/>
      <c r="IE284" s="55"/>
      <c r="IF284" s="55"/>
      <c r="IG284" s="55"/>
      <c r="IH284" s="55"/>
      <c r="II284" s="55"/>
      <c r="IJ284" s="55"/>
      <c r="IK284" s="55"/>
      <c r="IL284" s="55"/>
      <c r="IM284" s="55"/>
      <c r="IN284" s="55"/>
      <c r="IO284" s="55"/>
      <c r="IP284" s="55"/>
      <c r="IQ284" s="55"/>
      <c r="IR284" s="55"/>
      <c r="IS284" s="55"/>
      <c r="IT284" s="55"/>
      <c r="IU284" s="55"/>
      <c r="IV284" s="55"/>
      <c r="IW284" s="55"/>
      <c r="IX284" s="55"/>
      <c r="IY284" s="55"/>
      <c r="IZ284" s="55"/>
      <c r="JA284" s="55"/>
      <c r="JB284" s="55"/>
      <c r="JC284" s="55"/>
      <c r="JD284" s="55"/>
      <c r="JE284" s="55"/>
      <c r="JF284" s="55"/>
      <c r="JG284" s="55"/>
      <c r="JH284" s="55"/>
      <c r="JI284" s="55"/>
      <c r="JJ284" s="55"/>
      <c r="JK284" s="55"/>
      <c r="JL284" s="55"/>
      <c r="JM284" s="55"/>
      <c r="JN284" s="55"/>
      <c r="JO284" s="55"/>
      <c r="JP284" s="55"/>
      <c r="JQ284" s="55"/>
      <c r="JR284" s="55"/>
      <c r="JS284" s="55"/>
      <c r="JT284" s="55"/>
      <c r="JU284" s="55"/>
      <c r="JV284" s="55"/>
      <c r="JW284" s="55"/>
      <c r="JX284" s="55"/>
      <c r="JY284" s="55"/>
      <c r="JZ284" s="55"/>
      <c r="KA284" s="55"/>
      <c r="KB284" s="55"/>
      <c r="KC284" s="55"/>
      <c r="KD284" s="55"/>
      <c r="KE284" s="55"/>
      <c r="KF284" s="55"/>
      <c r="KG284" s="55"/>
      <c r="KH284" s="55"/>
      <c r="KI284" s="55"/>
      <c r="KJ284" s="55"/>
      <c r="KK284" s="55"/>
      <c r="KL284" s="55"/>
      <c r="KM284" s="55"/>
      <c r="KN284" s="55"/>
      <c r="KO284" s="55"/>
      <c r="KP284" s="55"/>
      <c r="KQ284" s="55"/>
      <c r="KR284" s="55"/>
      <c r="KS284" s="55"/>
      <c r="KT284" s="55"/>
      <c r="KU284" s="55"/>
      <c r="KV284" s="55"/>
      <c r="KW284" s="55"/>
      <c r="KX284" s="55"/>
      <c r="KY284" s="55"/>
      <c r="KZ284" s="55"/>
      <c r="LA284" s="55"/>
      <c r="LB284" s="55"/>
      <c r="LC284" s="55"/>
      <c r="LD284" s="55"/>
      <c r="LE284" s="55"/>
      <c r="LF284" s="55"/>
      <c r="LG284" s="55"/>
      <c r="LH284" s="55"/>
      <c r="LI284" s="55"/>
      <c r="LJ284" s="55"/>
      <c r="LK284" s="55"/>
      <c r="LL284" s="55"/>
    </row>
    <row r="285" spans="1:324">
      <c r="A285" s="45"/>
      <c r="B285" s="45"/>
      <c r="C285" s="45"/>
      <c r="D285" s="45"/>
      <c r="E285" s="45"/>
      <c r="F285" s="1650"/>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55"/>
      <c r="FD285" s="55"/>
      <c r="FE285" s="55"/>
      <c r="FF285" s="55"/>
      <c r="FG285" s="55"/>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c r="GT285" s="55"/>
      <c r="GU285" s="55"/>
      <c r="GV285" s="55"/>
      <c r="GW285" s="55"/>
      <c r="GX285" s="55"/>
      <c r="GY285" s="55"/>
      <c r="GZ285" s="55"/>
      <c r="HA285" s="55"/>
      <c r="HB285" s="55"/>
      <c r="HC285" s="55"/>
      <c r="HD285" s="55"/>
      <c r="HE285" s="55"/>
      <c r="HF285" s="55"/>
      <c r="HG285" s="55"/>
      <c r="HH285" s="55"/>
      <c r="HI285" s="55"/>
      <c r="HJ285" s="55"/>
      <c r="HK285" s="55"/>
      <c r="HL285" s="55"/>
      <c r="HM285" s="55"/>
      <c r="HN285" s="55"/>
      <c r="HO285" s="55"/>
      <c r="HP285" s="55"/>
      <c r="HQ285" s="55"/>
      <c r="HR285" s="55"/>
      <c r="HS285" s="55"/>
      <c r="HT285" s="55"/>
      <c r="HU285" s="55"/>
      <c r="HV285" s="55"/>
      <c r="HW285" s="55"/>
      <c r="HX285" s="55"/>
      <c r="HY285" s="55"/>
      <c r="HZ285" s="55"/>
      <c r="IA285" s="55"/>
      <c r="IB285" s="55"/>
      <c r="IC285" s="55"/>
      <c r="ID285" s="55"/>
      <c r="IE285" s="55"/>
      <c r="IF285" s="55"/>
      <c r="IG285" s="55"/>
      <c r="IH285" s="55"/>
      <c r="II285" s="55"/>
      <c r="IJ285" s="55"/>
      <c r="IK285" s="55"/>
      <c r="IL285" s="55"/>
      <c r="IM285" s="55"/>
      <c r="IN285" s="55"/>
      <c r="IO285" s="55"/>
      <c r="IP285" s="55"/>
      <c r="IQ285" s="55"/>
      <c r="IR285" s="55"/>
      <c r="IS285" s="55"/>
      <c r="IT285" s="55"/>
      <c r="IU285" s="55"/>
      <c r="IV285" s="55"/>
      <c r="IW285" s="55"/>
      <c r="IX285" s="55"/>
      <c r="IY285" s="55"/>
      <c r="IZ285" s="55"/>
      <c r="JA285" s="55"/>
      <c r="JB285" s="55"/>
      <c r="JC285" s="55"/>
      <c r="JD285" s="55"/>
      <c r="JE285" s="55"/>
      <c r="JF285" s="55"/>
      <c r="JG285" s="55"/>
      <c r="JH285" s="55"/>
      <c r="JI285" s="55"/>
      <c r="JJ285" s="55"/>
      <c r="JK285" s="55"/>
      <c r="JL285" s="55"/>
      <c r="JM285" s="55"/>
      <c r="JN285" s="55"/>
      <c r="JO285" s="55"/>
      <c r="JP285" s="55"/>
      <c r="JQ285" s="55"/>
      <c r="JR285" s="55"/>
      <c r="JS285" s="55"/>
      <c r="JT285" s="55"/>
      <c r="JU285" s="55"/>
      <c r="JV285" s="55"/>
      <c r="JW285" s="55"/>
      <c r="JX285" s="55"/>
      <c r="JY285" s="55"/>
      <c r="JZ285" s="55"/>
      <c r="KA285" s="55"/>
      <c r="KB285" s="55"/>
      <c r="KC285" s="55"/>
      <c r="KD285" s="55"/>
      <c r="KE285" s="55"/>
      <c r="KF285" s="55"/>
      <c r="KG285" s="55"/>
      <c r="KH285" s="55"/>
      <c r="KI285" s="55"/>
      <c r="KJ285" s="55"/>
      <c r="KK285" s="55"/>
      <c r="KL285" s="55"/>
      <c r="KM285" s="55"/>
      <c r="KN285" s="55"/>
      <c r="KO285" s="55"/>
      <c r="KP285" s="55"/>
      <c r="KQ285" s="55"/>
      <c r="KR285" s="55"/>
      <c r="KS285" s="55"/>
      <c r="KT285" s="55"/>
      <c r="KU285" s="55"/>
      <c r="KV285" s="55"/>
      <c r="KW285" s="55"/>
      <c r="KX285" s="55"/>
      <c r="KY285" s="55"/>
      <c r="KZ285" s="55"/>
      <c r="LA285" s="55"/>
      <c r="LB285" s="55"/>
      <c r="LC285" s="55"/>
      <c r="LD285" s="55"/>
      <c r="LE285" s="55"/>
      <c r="LF285" s="55"/>
      <c r="LG285" s="55"/>
      <c r="LH285" s="55"/>
      <c r="LI285" s="55"/>
      <c r="LJ285" s="55"/>
      <c r="LK285" s="55"/>
      <c r="LL285" s="55"/>
    </row>
    <row r="286" spans="1:324">
      <c r="A286" s="45"/>
      <c r="B286" s="45"/>
      <c r="C286" s="45"/>
      <c r="D286" s="45"/>
      <c r="E286" s="45"/>
      <c r="F286" s="1650"/>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55"/>
      <c r="CB286" s="55"/>
      <c r="CC286" s="55"/>
      <c r="CD286" s="55"/>
      <c r="CE286" s="55"/>
      <c r="CF286" s="55"/>
      <c r="CG286" s="55"/>
      <c r="CH286" s="55"/>
      <c r="CI286" s="55"/>
      <c r="CJ286" s="55"/>
      <c r="CK286" s="55"/>
      <c r="CL286" s="55"/>
      <c r="CM286" s="55"/>
      <c r="CN286" s="55"/>
      <c r="CO286" s="55"/>
      <c r="CP286" s="55"/>
      <c r="CQ286" s="55"/>
      <c r="CR286" s="55"/>
      <c r="CS286" s="55"/>
      <c r="CT286" s="55"/>
      <c r="CU286" s="55"/>
      <c r="CV286" s="55"/>
      <c r="CW286" s="55"/>
      <c r="CX286" s="55"/>
      <c r="CY286" s="55"/>
      <c r="CZ286" s="55"/>
      <c r="DA286" s="55"/>
      <c r="DB286" s="55"/>
      <c r="DC286" s="55"/>
      <c r="DD286" s="55"/>
      <c r="DE286" s="55"/>
      <c r="DF286" s="55"/>
      <c r="DG286" s="55"/>
      <c r="DH286" s="55"/>
      <c r="DI286" s="55"/>
      <c r="DJ286" s="55"/>
      <c r="DK286" s="55"/>
      <c r="DL286" s="55"/>
      <c r="DM286" s="55"/>
      <c r="DN286" s="55"/>
      <c r="DO286" s="55"/>
      <c r="DP286" s="55"/>
      <c r="DQ286" s="55"/>
      <c r="DR286" s="55"/>
      <c r="DS286" s="55"/>
      <c r="DT286" s="55"/>
      <c r="DU286" s="55"/>
      <c r="DV286" s="55"/>
      <c r="DW286" s="55"/>
      <c r="DX286" s="55"/>
      <c r="DY286" s="55"/>
      <c r="DZ286" s="55"/>
      <c r="EA286" s="55"/>
      <c r="EB286" s="55"/>
      <c r="EC286" s="55"/>
      <c r="ED286" s="55"/>
      <c r="EE286" s="55"/>
      <c r="EF286" s="55"/>
      <c r="EG286" s="55"/>
      <c r="EH286" s="55"/>
      <c r="EI286" s="55"/>
      <c r="EJ286" s="55"/>
      <c r="EK286" s="55"/>
      <c r="EL286" s="55"/>
      <c r="EM286" s="55"/>
      <c r="EN286" s="55"/>
      <c r="EO286" s="55"/>
      <c r="EP286" s="55"/>
      <c r="EQ286" s="55"/>
      <c r="ER286" s="55"/>
      <c r="ES286" s="55"/>
      <c r="ET286" s="55"/>
      <c r="EU286" s="55"/>
      <c r="EV286" s="55"/>
      <c r="EW286" s="55"/>
      <c r="EX286" s="55"/>
      <c r="EY286" s="55"/>
      <c r="EZ286" s="55"/>
      <c r="FA286" s="55"/>
      <c r="FB286" s="55"/>
      <c r="FC286" s="55"/>
      <c r="FD286" s="55"/>
      <c r="FE286" s="55"/>
      <c r="FF286" s="55"/>
      <c r="FG286" s="55"/>
      <c r="FH286" s="55"/>
      <c r="FI286" s="55"/>
      <c r="FJ286" s="55"/>
      <c r="FK286" s="55"/>
      <c r="FL286" s="55"/>
      <c r="FM286" s="55"/>
      <c r="FN286" s="55"/>
      <c r="FO286" s="55"/>
      <c r="FP286" s="55"/>
      <c r="FQ286" s="55"/>
      <c r="FR286" s="55"/>
      <c r="FS286" s="55"/>
      <c r="FT286" s="55"/>
      <c r="FU286" s="55"/>
      <c r="FV286" s="55"/>
      <c r="FW286" s="55"/>
      <c r="FX286" s="55"/>
      <c r="FY286" s="55"/>
      <c r="FZ286" s="55"/>
      <c r="GA286" s="55"/>
      <c r="GB286" s="55"/>
      <c r="GC286" s="55"/>
      <c r="GD286" s="55"/>
      <c r="GE286" s="55"/>
      <c r="GF286" s="55"/>
      <c r="GG286" s="55"/>
      <c r="GH286" s="55"/>
      <c r="GI286" s="55"/>
      <c r="GJ286" s="55"/>
      <c r="GK286" s="55"/>
      <c r="GL286" s="55"/>
      <c r="GM286" s="55"/>
      <c r="GN286" s="55"/>
      <c r="GO286" s="55"/>
      <c r="GP286" s="55"/>
      <c r="GQ286" s="55"/>
      <c r="GR286" s="55"/>
      <c r="GS286" s="55"/>
      <c r="GT286" s="55"/>
      <c r="GU286" s="55"/>
      <c r="GV286" s="55"/>
      <c r="GW286" s="55"/>
      <c r="GX286" s="55"/>
      <c r="GY286" s="55"/>
      <c r="GZ286" s="55"/>
      <c r="HA286" s="55"/>
      <c r="HB286" s="55"/>
      <c r="HC286" s="55"/>
      <c r="HD286" s="55"/>
      <c r="HE286" s="55"/>
      <c r="HF286" s="55"/>
      <c r="HG286" s="55"/>
      <c r="HH286" s="55"/>
      <c r="HI286" s="55"/>
      <c r="HJ286" s="55"/>
      <c r="HK286" s="55"/>
      <c r="HL286" s="55"/>
      <c r="HM286" s="55"/>
      <c r="HN286" s="55"/>
      <c r="HO286" s="55"/>
      <c r="HP286" s="55"/>
      <c r="HQ286" s="55"/>
      <c r="HR286" s="55"/>
      <c r="HS286" s="55"/>
      <c r="HT286" s="55"/>
      <c r="HU286" s="55"/>
      <c r="HV286" s="55"/>
      <c r="HW286" s="55"/>
      <c r="HX286" s="55"/>
      <c r="HY286" s="55"/>
      <c r="HZ286" s="55"/>
      <c r="IA286" s="55"/>
      <c r="IB286" s="55"/>
      <c r="IC286" s="55"/>
      <c r="ID286" s="55"/>
      <c r="IE286" s="55"/>
      <c r="IF286" s="55"/>
      <c r="IG286" s="55"/>
      <c r="IH286" s="55"/>
      <c r="II286" s="55"/>
      <c r="IJ286" s="55"/>
      <c r="IK286" s="55"/>
      <c r="IL286" s="55"/>
      <c r="IM286" s="55"/>
      <c r="IN286" s="55"/>
      <c r="IO286" s="55"/>
      <c r="IP286" s="55"/>
      <c r="IQ286" s="55"/>
      <c r="IR286" s="55"/>
      <c r="IS286" s="55"/>
      <c r="IT286" s="55"/>
      <c r="IU286" s="55"/>
      <c r="IV286" s="55"/>
      <c r="IW286" s="55"/>
      <c r="IX286" s="55"/>
      <c r="IY286" s="55"/>
      <c r="IZ286" s="55"/>
      <c r="JA286" s="55"/>
      <c r="JB286" s="55"/>
      <c r="JC286" s="55"/>
      <c r="JD286" s="55"/>
      <c r="JE286" s="55"/>
      <c r="JF286" s="55"/>
      <c r="JG286" s="55"/>
      <c r="JH286" s="55"/>
      <c r="JI286" s="55"/>
      <c r="JJ286" s="55"/>
      <c r="JK286" s="55"/>
      <c r="JL286" s="55"/>
      <c r="JM286" s="55"/>
      <c r="JN286" s="55"/>
      <c r="JO286" s="55"/>
      <c r="JP286" s="55"/>
      <c r="JQ286" s="55"/>
      <c r="JR286" s="55"/>
      <c r="JS286" s="55"/>
      <c r="JT286" s="55"/>
      <c r="JU286" s="55"/>
      <c r="JV286" s="55"/>
      <c r="JW286" s="55"/>
      <c r="JX286" s="55"/>
      <c r="JY286" s="55"/>
      <c r="JZ286" s="55"/>
      <c r="KA286" s="55"/>
      <c r="KB286" s="55"/>
      <c r="KC286" s="55"/>
      <c r="KD286" s="55"/>
      <c r="KE286" s="55"/>
      <c r="KF286" s="55"/>
      <c r="KG286" s="55"/>
      <c r="KH286" s="55"/>
      <c r="KI286" s="55"/>
      <c r="KJ286" s="55"/>
      <c r="KK286" s="55"/>
      <c r="KL286" s="55"/>
      <c r="KM286" s="55"/>
      <c r="KN286" s="55"/>
      <c r="KO286" s="55"/>
      <c r="KP286" s="55"/>
      <c r="KQ286" s="55"/>
      <c r="KR286" s="55"/>
      <c r="KS286" s="55"/>
      <c r="KT286" s="55"/>
      <c r="KU286" s="55"/>
      <c r="KV286" s="55"/>
      <c r="KW286" s="55"/>
      <c r="KX286" s="55"/>
      <c r="KY286" s="55"/>
      <c r="KZ286" s="55"/>
      <c r="LA286" s="55"/>
      <c r="LB286" s="55"/>
      <c r="LC286" s="55"/>
      <c r="LD286" s="55"/>
      <c r="LE286" s="55"/>
      <c r="LF286" s="55"/>
      <c r="LG286" s="55"/>
      <c r="LH286" s="55"/>
      <c r="LI286" s="55"/>
      <c r="LJ286" s="55"/>
      <c r="LK286" s="55"/>
      <c r="LL286" s="55"/>
    </row>
    <row r="287" spans="1:324">
      <c r="A287" s="45"/>
      <c r="B287" s="45"/>
      <c r="C287" s="45"/>
      <c r="D287" s="45"/>
      <c r="E287" s="45"/>
      <c r="F287" s="1650"/>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55"/>
      <c r="CB287" s="55"/>
      <c r="CC287" s="55"/>
      <c r="CD287" s="55"/>
      <c r="CE287" s="55"/>
      <c r="CF287" s="55"/>
      <c r="CG287" s="55"/>
      <c r="CH287" s="55"/>
      <c r="CI287" s="55"/>
      <c r="CJ287" s="55"/>
      <c r="CK287" s="55"/>
      <c r="CL287" s="55"/>
      <c r="CM287" s="55"/>
      <c r="CN287" s="55"/>
      <c r="CO287" s="55"/>
      <c r="CP287" s="55"/>
      <c r="CQ287" s="55"/>
      <c r="CR287" s="55"/>
      <c r="CS287" s="55"/>
      <c r="CT287" s="55"/>
      <c r="CU287" s="55"/>
      <c r="CV287" s="55"/>
      <c r="CW287" s="55"/>
      <c r="CX287" s="55"/>
      <c r="CY287" s="55"/>
      <c r="CZ287" s="55"/>
      <c r="DA287" s="55"/>
      <c r="DB287" s="55"/>
      <c r="DC287" s="55"/>
      <c r="DD287" s="55"/>
      <c r="DE287" s="55"/>
      <c r="DF287" s="55"/>
      <c r="DG287" s="55"/>
      <c r="DH287" s="55"/>
      <c r="DI287" s="55"/>
      <c r="DJ287" s="55"/>
      <c r="DK287" s="55"/>
      <c r="DL287" s="55"/>
      <c r="DM287" s="55"/>
      <c r="DN287" s="55"/>
      <c r="DO287" s="55"/>
      <c r="DP287" s="55"/>
      <c r="DQ287" s="55"/>
      <c r="DR287" s="55"/>
      <c r="DS287" s="55"/>
      <c r="DT287" s="55"/>
      <c r="DU287" s="55"/>
      <c r="DV287" s="55"/>
      <c r="DW287" s="55"/>
      <c r="DX287" s="55"/>
      <c r="DY287" s="55"/>
      <c r="DZ287" s="55"/>
      <c r="EA287" s="55"/>
      <c r="EB287" s="55"/>
      <c r="EC287" s="55"/>
      <c r="ED287" s="55"/>
      <c r="EE287" s="55"/>
      <c r="EF287" s="55"/>
      <c r="EG287" s="55"/>
      <c r="EH287" s="55"/>
      <c r="EI287" s="55"/>
      <c r="EJ287" s="55"/>
      <c r="EK287" s="55"/>
      <c r="EL287" s="55"/>
      <c r="EM287" s="55"/>
      <c r="EN287" s="55"/>
      <c r="EO287" s="55"/>
      <c r="EP287" s="55"/>
      <c r="EQ287" s="55"/>
      <c r="ER287" s="55"/>
      <c r="ES287" s="55"/>
      <c r="ET287" s="55"/>
      <c r="EU287" s="55"/>
      <c r="EV287" s="55"/>
      <c r="EW287" s="55"/>
      <c r="EX287" s="55"/>
      <c r="EY287" s="55"/>
      <c r="EZ287" s="55"/>
      <c r="FA287" s="55"/>
      <c r="FB287" s="55"/>
      <c r="FC287" s="55"/>
      <c r="FD287" s="55"/>
      <c r="FE287" s="55"/>
      <c r="FF287" s="55"/>
      <c r="FG287" s="55"/>
      <c r="FH287" s="55"/>
      <c r="FI287" s="55"/>
      <c r="FJ287" s="55"/>
      <c r="FK287" s="55"/>
      <c r="FL287" s="55"/>
      <c r="FM287" s="55"/>
      <c r="FN287" s="55"/>
      <c r="FO287" s="55"/>
      <c r="FP287" s="55"/>
      <c r="FQ287" s="55"/>
      <c r="FR287" s="55"/>
      <c r="FS287" s="55"/>
      <c r="FT287" s="55"/>
      <c r="FU287" s="55"/>
      <c r="FV287" s="55"/>
      <c r="FW287" s="55"/>
      <c r="FX287" s="55"/>
      <c r="FY287" s="55"/>
      <c r="FZ287" s="55"/>
      <c r="GA287" s="55"/>
      <c r="GB287" s="55"/>
      <c r="GC287" s="55"/>
      <c r="GD287" s="55"/>
      <c r="GE287" s="55"/>
      <c r="GF287" s="55"/>
      <c r="GG287" s="55"/>
      <c r="GH287" s="55"/>
      <c r="GI287" s="55"/>
      <c r="GJ287" s="55"/>
      <c r="GK287" s="55"/>
      <c r="GL287" s="55"/>
      <c r="GM287" s="55"/>
      <c r="GN287" s="55"/>
      <c r="GO287" s="55"/>
      <c r="GP287" s="55"/>
      <c r="GQ287" s="55"/>
      <c r="GR287" s="55"/>
      <c r="GS287" s="55"/>
      <c r="GT287" s="55"/>
      <c r="GU287" s="55"/>
      <c r="GV287" s="55"/>
      <c r="GW287" s="55"/>
      <c r="GX287" s="55"/>
      <c r="GY287" s="55"/>
      <c r="GZ287" s="55"/>
      <c r="HA287" s="55"/>
      <c r="HB287" s="55"/>
      <c r="HC287" s="55"/>
      <c r="HD287" s="55"/>
      <c r="HE287" s="55"/>
      <c r="HF287" s="55"/>
      <c r="HG287" s="55"/>
      <c r="HH287" s="55"/>
      <c r="HI287" s="55"/>
      <c r="HJ287" s="55"/>
      <c r="HK287" s="55"/>
      <c r="HL287" s="55"/>
      <c r="HM287" s="55"/>
      <c r="HN287" s="55"/>
      <c r="HO287" s="55"/>
      <c r="HP287" s="55"/>
      <c r="HQ287" s="55"/>
      <c r="HR287" s="55"/>
      <c r="HS287" s="55"/>
      <c r="HT287" s="55"/>
      <c r="HU287" s="55"/>
      <c r="HV287" s="55"/>
      <c r="HW287" s="55"/>
      <c r="HX287" s="55"/>
      <c r="HY287" s="55"/>
      <c r="HZ287" s="55"/>
      <c r="IA287" s="55"/>
      <c r="IB287" s="55"/>
      <c r="IC287" s="55"/>
      <c r="ID287" s="55"/>
      <c r="IE287" s="55"/>
      <c r="IF287" s="55"/>
      <c r="IG287" s="55"/>
      <c r="IH287" s="55"/>
      <c r="II287" s="55"/>
      <c r="IJ287" s="55"/>
      <c r="IK287" s="55"/>
      <c r="IL287" s="55"/>
      <c r="IM287" s="55"/>
      <c r="IN287" s="55"/>
      <c r="IO287" s="55"/>
      <c r="IP287" s="55"/>
      <c r="IQ287" s="55"/>
      <c r="IR287" s="55"/>
      <c r="IS287" s="55"/>
      <c r="IT287" s="55"/>
      <c r="IU287" s="55"/>
      <c r="IV287" s="55"/>
      <c r="IW287" s="55"/>
      <c r="IX287" s="55"/>
      <c r="IY287" s="55"/>
      <c r="IZ287" s="55"/>
      <c r="JA287" s="55"/>
      <c r="JB287" s="55"/>
      <c r="JC287" s="55"/>
      <c r="JD287" s="55"/>
      <c r="JE287" s="55"/>
      <c r="JF287" s="55"/>
      <c r="JG287" s="55"/>
      <c r="JH287" s="55"/>
      <c r="JI287" s="55"/>
      <c r="JJ287" s="55"/>
      <c r="JK287" s="55"/>
      <c r="JL287" s="55"/>
      <c r="JM287" s="55"/>
      <c r="JN287" s="55"/>
      <c r="JO287" s="55"/>
      <c r="JP287" s="55"/>
      <c r="JQ287" s="55"/>
      <c r="JR287" s="55"/>
      <c r="JS287" s="55"/>
      <c r="JT287" s="55"/>
      <c r="JU287" s="55"/>
      <c r="JV287" s="55"/>
      <c r="JW287" s="55"/>
      <c r="JX287" s="55"/>
      <c r="JY287" s="55"/>
      <c r="JZ287" s="55"/>
      <c r="KA287" s="55"/>
      <c r="KB287" s="55"/>
      <c r="KC287" s="55"/>
      <c r="KD287" s="55"/>
      <c r="KE287" s="55"/>
      <c r="KF287" s="55"/>
      <c r="KG287" s="55"/>
      <c r="KH287" s="55"/>
      <c r="KI287" s="55"/>
      <c r="KJ287" s="55"/>
      <c r="KK287" s="55"/>
      <c r="KL287" s="55"/>
      <c r="KM287" s="55"/>
      <c r="KN287" s="55"/>
      <c r="KO287" s="55"/>
      <c r="KP287" s="55"/>
      <c r="KQ287" s="55"/>
      <c r="KR287" s="55"/>
      <c r="KS287" s="55"/>
      <c r="KT287" s="55"/>
      <c r="KU287" s="55"/>
      <c r="KV287" s="55"/>
      <c r="KW287" s="55"/>
      <c r="KX287" s="55"/>
      <c r="KY287" s="55"/>
      <c r="KZ287" s="55"/>
      <c r="LA287" s="55"/>
      <c r="LB287" s="55"/>
      <c r="LC287" s="55"/>
      <c r="LD287" s="55"/>
      <c r="LE287" s="55"/>
      <c r="LF287" s="55"/>
      <c r="LG287" s="55"/>
      <c r="LH287" s="55"/>
      <c r="LI287" s="55"/>
      <c r="LJ287" s="55"/>
      <c r="LK287" s="55"/>
      <c r="LL287" s="55"/>
    </row>
    <row r="288" spans="1:324">
      <c r="A288" s="45"/>
      <c r="B288" s="45"/>
      <c r="C288" s="45"/>
      <c r="D288" s="45"/>
      <c r="E288" s="45"/>
      <c r="F288" s="1650"/>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c r="CJ288" s="55"/>
      <c r="CK288" s="55"/>
      <c r="CL288" s="55"/>
      <c r="CM288" s="55"/>
      <c r="CN288" s="55"/>
      <c r="CO288" s="55"/>
      <c r="CP288" s="55"/>
      <c r="CQ288" s="55"/>
      <c r="CR288" s="55"/>
      <c r="CS288" s="55"/>
      <c r="CT288" s="55"/>
      <c r="CU288" s="55"/>
      <c r="CV288" s="55"/>
      <c r="CW288" s="55"/>
      <c r="CX288" s="55"/>
      <c r="CY288" s="55"/>
      <c r="CZ288" s="55"/>
      <c r="DA288" s="55"/>
      <c r="DB288" s="55"/>
      <c r="DC288" s="55"/>
      <c r="DD288" s="55"/>
      <c r="DE288" s="55"/>
      <c r="DF288" s="55"/>
      <c r="DG288" s="55"/>
      <c r="DH288" s="55"/>
      <c r="DI288" s="55"/>
      <c r="DJ288" s="55"/>
      <c r="DK288" s="55"/>
      <c r="DL288" s="55"/>
      <c r="DM288" s="55"/>
      <c r="DN288" s="55"/>
      <c r="DO288" s="55"/>
      <c r="DP288" s="55"/>
      <c r="DQ288" s="55"/>
      <c r="DR288" s="55"/>
      <c r="DS288" s="55"/>
      <c r="DT288" s="55"/>
      <c r="DU288" s="55"/>
      <c r="DV288" s="55"/>
      <c r="DW288" s="55"/>
      <c r="DX288" s="55"/>
      <c r="DY288" s="55"/>
      <c r="DZ288" s="55"/>
      <c r="EA288" s="55"/>
      <c r="EB288" s="55"/>
      <c r="EC288" s="55"/>
      <c r="ED288" s="55"/>
      <c r="EE288" s="55"/>
      <c r="EF288" s="55"/>
      <c r="EG288" s="55"/>
      <c r="EH288" s="55"/>
      <c r="EI288" s="55"/>
      <c r="EJ288" s="55"/>
      <c r="EK288" s="55"/>
      <c r="EL288" s="55"/>
      <c r="EM288" s="55"/>
      <c r="EN288" s="55"/>
      <c r="EO288" s="55"/>
      <c r="EP288" s="55"/>
      <c r="EQ288" s="55"/>
      <c r="ER288" s="55"/>
      <c r="ES288" s="55"/>
      <c r="ET288" s="55"/>
      <c r="EU288" s="55"/>
      <c r="EV288" s="55"/>
      <c r="EW288" s="55"/>
      <c r="EX288" s="55"/>
      <c r="EY288" s="55"/>
      <c r="EZ288" s="55"/>
      <c r="FA288" s="55"/>
      <c r="FB288" s="55"/>
      <c r="FC288" s="55"/>
      <c r="FD288" s="55"/>
      <c r="FE288" s="55"/>
      <c r="FF288" s="55"/>
      <c r="FG288" s="55"/>
      <c r="FH288" s="55"/>
      <c r="FI288" s="55"/>
      <c r="FJ288" s="55"/>
      <c r="FK288" s="55"/>
      <c r="FL288" s="55"/>
      <c r="FM288" s="55"/>
      <c r="FN288" s="55"/>
      <c r="FO288" s="55"/>
      <c r="FP288" s="55"/>
      <c r="FQ288" s="55"/>
      <c r="FR288" s="55"/>
      <c r="FS288" s="55"/>
      <c r="FT288" s="55"/>
      <c r="FU288" s="55"/>
      <c r="FV288" s="55"/>
      <c r="FW288" s="55"/>
      <c r="FX288" s="55"/>
      <c r="FY288" s="55"/>
      <c r="FZ288" s="55"/>
      <c r="GA288" s="55"/>
      <c r="GB288" s="55"/>
      <c r="GC288" s="55"/>
      <c r="GD288" s="55"/>
      <c r="GE288" s="55"/>
      <c r="GF288" s="55"/>
      <c r="GG288" s="55"/>
      <c r="GH288" s="55"/>
      <c r="GI288" s="55"/>
      <c r="GJ288" s="55"/>
      <c r="GK288" s="55"/>
      <c r="GL288" s="55"/>
      <c r="GM288" s="55"/>
      <c r="GN288" s="55"/>
      <c r="GO288" s="55"/>
      <c r="GP288" s="55"/>
      <c r="GQ288" s="55"/>
      <c r="GR288" s="55"/>
      <c r="GS288" s="55"/>
      <c r="GT288" s="55"/>
      <c r="GU288" s="55"/>
      <c r="GV288" s="55"/>
      <c r="GW288" s="55"/>
      <c r="GX288" s="55"/>
      <c r="GY288" s="55"/>
      <c r="GZ288" s="55"/>
      <c r="HA288" s="55"/>
      <c r="HB288" s="55"/>
      <c r="HC288" s="55"/>
      <c r="HD288" s="55"/>
      <c r="HE288" s="55"/>
      <c r="HF288" s="55"/>
      <c r="HG288" s="55"/>
      <c r="HH288" s="55"/>
      <c r="HI288" s="55"/>
      <c r="HJ288" s="55"/>
      <c r="HK288" s="55"/>
      <c r="HL288" s="55"/>
      <c r="HM288" s="55"/>
      <c r="HN288" s="55"/>
      <c r="HO288" s="55"/>
      <c r="HP288" s="55"/>
      <c r="HQ288" s="55"/>
      <c r="HR288" s="55"/>
      <c r="HS288" s="55"/>
      <c r="HT288" s="55"/>
      <c r="HU288" s="55"/>
      <c r="HV288" s="55"/>
      <c r="HW288" s="55"/>
      <c r="HX288" s="55"/>
      <c r="HY288" s="55"/>
      <c r="HZ288" s="55"/>
      <c r="IA288" s="55"/>
      <c r="IB288" s="55"/>
      <c r="IC288" s="55"/>
      <c r="ID288" s="55"/>
      <c r="IE288" s="55"/>
      <c r="IF288" s="55"/>
      <c r="IG288" s="55"/>
      <c r="IH288" s="55"/>
      <c r="II288" s="55"/>
      <c r="IJ288" s="55"/>
      <c r="IK288" s="55"/>
      <c r="IL288" s="55"/>
      <c r="IM288" s="55"/>
      <c r="IN288" s="55"/>
      <c r="IO288" s="55"/>
      <c r="IP288" s="55"/>
      <c r="IQ288" s="55"/>
      <c r="IR288" s="55"/>
      <c r="IS288" s="55"/>
      <c r="IT288" s="55"/>
      <c r="IU288" s="55"/>
      <c r="IV288" s="55"/>
      <c r="IW288" s="55"/>
      <c r="IX288" s="55"/>
      <c r="IY288" s="55"/>
      <c r="IZ288" s="55"/>
      <c r="JA288" s="55"/>
      <c r="JB288" s="55"/>
      <c r="JC288" s="55"/>
      <c r="JD288" s="55"/>
      <c r="JE288" s="55"/>
      <c r="JF288" s="55"/>
      <c r="JG288" s="55"/>
      <c r="JH288" s="55"/>
      <c r="JI288" s="55"/>
      <c r="JJ288" s="55"/>
      <c r="JK288" s="55"/>
      <c r="JL288" s="55"/>
      <c r="JM288" s="55"/>
      <c r="JN288" s="55"/>
      <c r="JO288" s="55"/>
      <c r="JP288" s="55"/>
      <c r="JQ288" s="55"/>
      <c r="JR288" s="55"/>
      <c r="JS288" s="55"/>
      <c r="JT288" s="55"/>
      <c r="JU288" s="55"/>
      <c r="JV288" s="55"/>
      <c r="JW288" s="55"/>
      <c r="JX288" s="55"/>
      <c r="JY288" s="55"/>
      <c r="JZ288" s="55"/>
      <c r="KA288" s="55"/>
      <c r="KB288" s="55"/>
      <c r="KC288" s="55"/>
      <c r="KD288" s="55"/>
      <c r="KE288" s="55"/>
      <c r="KF288" s="55"/>
      <c r="KG288" s="55"/>
      <c r="KH288" s="55"/>
      <c r="KI288" s="55"/>
      <c r="KJ288" s="55"/>
      <c r="KK288" s="55"/>
      <c r="KL288" s="55"/>
      <c r="KM288" s="55"/>
      <c r="KN288" s="55"/>
      <c r="KO288" s="55"/>
      <c r="KP288" s="55"/>
      <c r="KQ288" s="55"/>
      <c r="KR288" s="55"/>
      <c r="KS288" s="55"/>
      <c r="KT288" s="55"/>
      <c r="KU288" s="55"/>
      <c r="KV288" s="55"/>
      <c r="KW288" s="55"/>
      <c r="KX288" s="55"/>
      <c r="KY288" s="55"/>
      <c r="KZ288" s="55"/>
      <c r="LA288" s="55"/>
      <c r="LB288" s="55"/>
      <c r="LC288" s="55"/>
      <c r="LD288" s="55"/>
      <c r="LE288" s="55"/>
      <c r="LF288" s="55"/>
      <c r="LG288" s="55"/>
      <c r="LH288" s="55"/>
      <c r="LI288" s="55"/>
      <c r="LJ288" s="55"/>
      <c r="LK288" s="55"/>
      <c r="LL288" s="55"/>
    </row>
    <row r="289" spans="1:324">
      <c r="A289" s="45"/>
      <c r="B289" s="45"/>
      <c r="C289" s="45"/>
      <c r="D289" s="45"/>
      <c r="E289" s="45"/>
      <c r="F289" s="1650"/>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55"/>
      <c r="GN289" s="55"/>
      <c r="GO289" s="55"/>
      <c r="GP289" s="55"/>
      <c r="GQ289" s="55"/>
      <c r="GR289" s="55"/>
      <c r="GS289" s="55"/>
      <c r="GT289" s="55"/>
      <c r="GU289" s="55"/>
      <c r="GV289" s="55"/>
      <c r="GW289" s="55"/>
      <c r="GX289" s="55"/>
      <c r="GY289" s="55"/>
      <c r="GZ289" s="55"/>
      <c r="HA289" s="55"/>
      <c r="HB289" s="55"/>
      <c r="HC289" s="55"/>
      <c r="HD289" s="55"/>
      <c r="HE289" s="55"/>
      <c r="HF289" s="55"/>
      <c r="HG289" s="55"/>
      <c r="HH289" s="55"/>
      <c r="HI289" s="55"/>
      <c r="HJ289" s="55"/>
      <c r="HK289" s="55"/>
      <c r="HL289" s="55"/>
      <c r="HM289" s="55"/>
      <c r="HN289" s="55"/>
      <c r="HO289" s="55"/>
      <c r="HP289" s="55"/>
      <c r="HQ289" s="55"/>
      <c r="HR289" s="55"/>
      <c r="HS289" s="55"/>
      <c r="HT289" s="55"/>
      <c r="HU289" s="55"/>
      <c r="HV289" s="55"/>
      <c r="HW289" s="55"/>
      <c r="HX289" s="55"/>
      <c r="HY289" s="55"/>
      <c r="HZ289" s="55"/>
      <c r="IA289" s="55"/>
      <c r="IB289" s="55"/>
      <c r="IC289" s="55"/>
      <c r="ID289" s="55"/>
      <c r="IE289" s="55"/>
      <c r="IF289" s="55"/>
      <c r="IG289" s="55"/>
      <c r="IH289" s="55"/>
      <c r="II289" s="55"/>
      <c r="IJ289" s="55"/>
      <c r="IK289" s="55"/>
      <c r="IL289" s="55"/>
      <c r="IM289" s="55"/>
      <c r="IN289" s="55"/>
      <c r="IO289" s="55"/>
      <c r="IP289" s="55"/>
      <c r="IQ289" s="55"/>
      <c r="IR289" s="55"/>
      <c r="IS289" s="55"/>
      <c r="IT289" s="55"/>
      <c r="IU289" s="55"/>
      <c r="IV289" s="55"/>
      <c r="IW289" s="55"/>
      <c r="IX289" s="55"/>
      <c r="IY289" s="55"/>
      <c r="IZ289" s="55"/>
      <c r="JA289" s="55"/>
      <c r="JB289" s="55"/>
      <c r="JC289" s="55"/>
      <c r="JD289" s="55"/>
      <c r="JE289" s="55"/>
      <c r="JF289" s="55"/>
      <c r="JG289" s="55"/>
      <c r="JH289" s="55"/>
      <c r="JI289" s="55"/>
      <c r="JJ289" s="55"/>
      <c r="JK289" s="55"/>
      <c r="JL289" s="55"/>
      <c r="JM289" s="55"/>
      <c r="JN289" s="55"/>
      <c r="JO289" s="55"/>
      <c r="JP289" s="55"/>
      <c r="JQ289" s="55"/>
      <c r="JR289" s="55"/>
      <c r="JS289" s="55"/>
      <c r="JT289" s="55"/>
      <c r="JU289" s="55"/>
      <c r="JV289" s="55"/>
      <c r="JW289" s="55"/>
      <c r="JX289" s="55"/>
      <c r="JY289" s="55"/>
      <c r="JZ289" s="55"/>
      <c r="KA289" s="55"/>
      <c r="KB289" s="55"/>
      <c r="KC289" s="55"/>
      <c r="KD289" s="55"/>
      <c r="KE289" s="55"/>
      <c r="KF289" s="55"/>
      <c r="KG289" s="55"/>
      <c r="KH289" s="55"/>
      <c r="KI289" s="55"/>
      <c r="KJ289" s="55"/>
      <c r="KK289" s="55"/>
      <c r="KL289" s="55"/>
      <c r="KM289" s="55"/>
      <c r="KN289" s="55"/>
      <c r="KO289" s="55"/>
      <c r="KP289" s="55"/>
      <c r="KQ289" s="55"/>
      <c r="KR289" s="55"/>
      <c r="KS289" s="55"/>
      <c r="KT289" s="55"/>
      <c r="KU289" s="55"/>
      <c r="KV289" s="55"/>
      <c r="KW289" s="55"/>
      <c r="KX289" s="55"/>
      <c r="KY289" s="55"/>
      <c r="KZ289" s="55"/>
      <c r="LA289" s="55"/>
      <c r="LB289" s="55"/>
      <c r="LC289" s="55"/>
      <c r="LD289" s="55"/>
      <c r="LE289" s="55"/>
      <c r="LF289" s="55"/>
      <c r="LG289" s="55"/>
      <c r="LH289" s="55"/>
      <c r="LI289" s="55"/>
      <c r="LJ289" s="55"/>
      <c r="LK289" s="55"/>
      <c r="LL289" s="55"/>
    </row>
    <row r="290" spans="1:324">
      <c r="A290" s="45"/>
      <c r="B290" s="45"/>
      <c r="C290" s="45"/>
      <c r="D290" s="45"/>
      <c r="E290" s="45"/>
      <c r="F290" s="1650"/>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55"/>
      <c r="FD290" s="55"/>
      <c r="FE290" s="55"/>
      <c r="FF290" s="55"/>
      <c r="FG290" s="55"/>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c r="GT290" s="55"/>
      <c r="GU290" s="55"/>
      <c r="GV290" s="55"/>
      <c r="GW290" s="55"/>
      <c r="GX290" s="55"/>
      <c r="GY290" s="55"/>
      <c r="GZ290" s="55"/>
      <c r="HA290" s="55"/>
      <c r="HB290" s="55"/>
      <c r="HC290" s="55"/>
      <c r="HD290" s="55"/>
      <c r="HE290" s="55"/>
      <c r="HF290" s="55"/>
      <c r="HG290" s="55"/>
      <c r="HH290" s="55"/>
      <c r="HI290" s="55"/>
      <c r="HJ290" s="55"/>
      <c r="HK290" s="55"/>
      <c r="HL290" s="55"/>
      <c r="HM290" s="55"/>
      <c r="HN290" s="55"/>
      <c r="HO290" s="55"/>
      <c r="HP290" s="55"/>
      <c r="HQ290" s="55"/>
      <c r="HR290" s="55"/>
      <c r="HS290" s="55"/>
      <c r="HT290" s="55"/>
      <c r="HU290" s="55"/>
      <c r="HV290" s="55"/>
      <c r="HW290" s="55"/>
      <c r="HX290" s="55"/>
      <c r="HY290" s="55"/>
      <c r="HZ290" s="55"/>
      <c r="IA290" s="55"/>
      <c r="IB290" s="55"/>
      <c r="IC290" s="55"/>
      <c r="ID290" s="55"/>
      <c r="IE290" s="55"/>
      <c r="IF290" s="55"/>
      <c r="IG290" s="55"/>
      <c r="IH290" s="55"/>
      <c r="II290" s="55"/>
      <c r="IJ290" s="55"/>
      <c r="IK290" s="55"/>
      <c r="IL290" s="55"/>
      <c r="IM290" s="55"/>
      <c r="IN290" s="55"/>
      <c r="IO290" s="55"/>
      <c r="IP290" s="55"/>
      <c r="IQ290" s="55"/>
      <c r="IR290" s="55"/>
      <c r="IS290" s="55"/>
      <c r="IT290" s="55"/>
      <c r="IU290" s="55"/>
      <c r="IV290" s="55"/>
      <c r="IW290" s="55"/>
      <c r="IX290" s="55"/>
      <c r="IY290" s="55"/>
      <c r="IZ290" s="55"/>
      <c r="JA290" s="55"/>
      <c r="JB290" s="55"/>
      <c r="JC290" s="55"/>
      <c r="JD290" s="55"/>
      <c r="JE290" s="55"/>
      <c r="JF290" s="55"/>
      <c r="JG290" s="55"/>
      <c r="JH290" s="55"/>
      <c r="JI290" s="55"/>
      <c r="JJ290" s="55"/>
      <c r="JK290" s="55"/>
      <c r="JL290" s="55"/>
      <c r="JM290" s="55"/>
      <c r="JN290" s="55"/>
      <c r="JO290" s="55"/>
      <c r="JP290" s="55"/>
      <c r="JQ290" s="55"/>
      <c r="JR290" s="55"/>
      <c r="JS290" s="55"/>
      <c r="JT290" s="55"/>
      <c r="JU290" s="55"/>
      <c r="JV290" s="55"/>
      <c r="JW290" s="55"/>
      <c r="JX290" s="55"/>
      <c r="JY290" s="55"/>
      <c r="JZ290" s="55"/>
      <c r="KA290" s="55"/>
      <c r="KB290" s="55"/>
      <c r="KC290" s="55"/>
      <c r="KD290" s="55"/>
      <c r="KE290" s="55"/>
      <c r="KF290" s="55"/>
      <c r="KG290" s="55"/>
      <c r="KH290" s="55"/>
      <c r="KI290" s="55"/>
      <c r="KJ290" s="55"/>
      <c r="KK290" s="55"/>
      <c r="KL290" s="55"/>
      <c r="KM290" s="55"/>
      <c r="KN290" s="55"/>
      <c r="KO290" s="55"/>
      <c r="KP290" s="55"/>
      <c r="KQ290" s="55"/>
      <c r="KR290" s="55"/>
      <c r="KS290" s="55"/>
      <c r="KT290" s="55"/>
      <c r="KU290" s="55"/>
      <c r="KV290" s="55"/>
      <c r="KW290" s="55"/>
      <c r="KX290" s="55"/>
      <c r="KY290" s="55"/>
      <c r="KZ290" s="55"/>
      <c r="LA290" s="55"/>
      <c r="LB290" s="55"/>
      <c r="LC290" s="55"/>
      <c r="LD290" s="55"/>
      <c r="LE290" s="55"/>
      <c r="LF290" s="55"/>
      <c r="LG290" s="55"/>
      <c r="LH290" s="55"/>
      <c r="LI290" s="55"/>
      <c r="LJ290" s="55"/>
      <c r="LK290" s="55"/>
      <c r="LL290" s="55"/>
    </row>
    <row r="291" spans="1:324">
      <c r="A291" s="45"/>
      <c r="B291" s="45"/>
      <c r="C291" s="45"/>
      <c r="D291" s="45"/>
      <c r="E291" s="45"/>
      <c r="F291" s="1650"/>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55"/>
      <c r="CB291" s="55"/>
      <c r="CC291" s="55"/>
      <c r="CD291" s="55"/>
      <c r="CE291" s="55"/>
      <c r="CF291" s="55"/>
      <c r="CG291" s="55"/>
      <c r="CH291" s="55"/>
      <c r="CI291" s="55"/>
      <c r="CJ291" s="55"/>
      <c r="CK291" s="55"/>
      <c r="CL291" s="55"/>
      <c r="CM291" s="55"/>
      <c r="CN291" s="55"/>
      <c r="CO291" s="55"/>
      <c r="CP291" s="55"/>
      <c r="CQ291" s="55"/>
      <c r="CR291" s="55"/>
      <c r="CS291" s="55"/>
      <c r="CT291" s="55"/>
      <c r="CU291" s="55"/>
      <c r="CV291" s="55"/>
      <c r="CW291" s="55"/>
      <c r="CX291" s="55"/>
      <c r="CY291" s="55"/>
      <c r="CZ291" s="55"/>
      <c r="DA291" s="55"/>
      <c r="DB291" s="55"/>
      <c r="DC291" s="55"/>
      <c r="DD291" s="55"/>
      <c r="DE291" s="55"/>
      <c r="DF291" s="55"/>
      <c r="DG291" s="55"/>
      <c r="DH291" s="55"/>
      <c r="DI291" s="55"/>
      <c r="DJ291" s="55"/>
      <c r="DK291" s="55"/>
      <c r="DL291" s="55"/>
      <c r="DM291" s="55"/>
      <c r="DN291" s="55"/>
      <c r="DO291" s="55"/>
      <c r="DP291" s="55"/>
      <c r="DQ291" s="55"/>
      <c r="DR291" s="55"/>
      <c r="DS291" s="55"/>
      <c r="DT291" s="55"/>
      <c r="DU291" s="55"/>
      <c r="DV291" s="55"/>
      <c r="DW291" s="55"/>
      <c r="DX291" s="55"/>
      <c r="DY291" s="55"/>
      <c r="DZ291" s="55"/>
      <c r="EA291" s="55"/>
      <c r="EB291" s="55"/>
      <c r="EC291" s="55"/>
      <c r="ED291" s="55"/>
      <c r="EE291" s="55"/>
      <c r="EF291" s="55"/>
      <c r="EG291" s="55"/>
      <c r="EH291" s="55"/>
      <c r="EI291" s="55"/>
      <c r="EJ291" s="55"/>
      <c r="EK291" s="55"/>
      <c r="EL291" s="55"/>
      <c r="EM291" s="55"/>
      <c r="EN291" s="55"/>
      <c r="EO291" s="55"/>
      <c r="EP291" s="55"/>
      <c r="EQ291" s="55"/>
      <c r="ER291" s="55"/>
      <c r="ES291" s="55"/>
      <c r="ET291" s="55"/>
      <c r="EU291" s="55"/>
      <c r="EV291" s="55"/>
      <c r="EW291" s="55"/>
      <c r="EX291" s="55"/>
      <c r="EY291" s="55"/>
      <c r="EZ291" s="55"/>
      <c r="FA291" s="55"/>
      <c r="FB291" s="55"/>
      <c r="FC291" s="55"/>
      <c r="FD291" s="55"/>
      <c r="FE291" s="55"/>
      <c r="FF291" s="55"/>
      <c r="FG291" s="55"/>
      <c r="FH291" s="55"/>
      <c r="FI291" s="55"/>
      <c r="FJ291" s="55"/>
      <c r="FK291" s="55"/>
      <c r="FL291" s="55"/>
      <c r="FM291" s="55"/>
      <c r="FN291" s="55"/>
      <c r="FO291" s="55"/>
      <c r="FP291" s="55"/>
      <c r="FQ291" s="55"/>
      <c r="FR291" s="55"/>
      <c r="FS291" s="55"/>
      <c r="FT291" s="55"/>
      <c r="FU291" s="55"/>
      <c r="FV291" s="55"/>
      <c r="FW291" s="55"/>
      <c r="FX291" s="55"/>
      <c r="FY291" s="55"/>
      <c r="FZ291" s="55"/>
      <c r="GA291" s="55"/>
      <c r="GB291" s="55"/>
      <c r="GC291" s="55"/>
      <c r="GD291" s="55"/>
      <c r="GE291" s="55"/>
      <c r="GF291" s="55"/>
      <c r="GG291" s="55"/>
      <c r="GH291" s="55"/>
      <c r="GI291" s="55"/>
      <c r="GJ291" s="55"/>
      <c r="GK291" s="55"/>
      <c r="GL291" s="55"/>
      <c r="GM291" s="55"/>
      <c r="GN291" s="55"/>
      <c r="GO291" s="55"/>
      <c r="GP291" s="55"/>
      <c r="GQ291" s="55"/>
      <c r="GR291" s="55"/>
      <c r="GS291" s="55"/>
      <c r="GT291" s="55"/>
      <c r="GU291" s="55"/>
      <c r="GV291" s="55"/>
      <c r="GW291" s="55"/>
      <c r="GX291" s="55"/>
      <c r="GY291" s="55"/>
      <c r="GZ291" s="55"/>
      <c r="HA291" s="55"/>
      <c r="HB291" s="55"/>
      <c r="HC291" s="55"/>
      <c r="HD291" s="55"/>
      <c r="HE291" s="55"/>
      <c r="HF291" s="55"/>
      <c r="HG291" s="55"/>
      <c r="HH291" s="55"/>
      <c r="HI291" s="55"/>
      <c r="HJ291" s="55"/>
      <c r="HK291" s="55"/>
      <c r="HL291" s="55"/>
      <c r="HM291" s="55"/>
      <c r="HN291" s="55"/>
      <c r="HO291" s="55"/>
      <c r="HP291" s="55"/>
      <c r="HQ291" s="55"/>
      <c r="HR291" s="55"/>
      <c r="HS291" s="55"/>
      <c r="HT291" s="55"/>
      <c r="HU291" s="55"/>
      <c r="HV291" s="55"/>
      <c r="HW291" s="55"/>
      <c r="HX291" s="55"/>
      <c r="HY291" s="55"/>
      <c r="HZ291" s="55"/>
      <c r="IA291" s="55"/>
      <c r="IB291" s="55"/>
      <c r="IC291" s="55"/>
      <c r="ID291" s="55"/>
      <c r="IE291" s="55"/>
      <c r="IF291" s="55"/>
      <c r="IG291" s="55"/>
      <c r="IH291" s="55"/>
      <c r="II291" s="55"/>
      <c r="IJ291" s="55"/>
      <c r="IK291" s="55"/>
      <c r="IL291" s="55"/>
      <c r="IM291" s="55"/>
      <c r="IN291" s="55"/>
      <c r="IO291" s="55"/>
      <c r="IP291" s="55"/>
      <c r="IQ291" s="55"/>
      <c r="IR291" s="55"/>
      <c r="IS291" s="55"/>
      <c r="IT291" s="55"/>
      <c r="IU291" s="55"/>
      <c r="IV291" s="55"/>
      <c r="IW291" s="55"/>
      <c r="IX291" s="55"/>
      <c r="IY291" s="55"/>
      <c r="IZ291" s="55"/>
      <c r="JA291" s="55"/>
      <c r="JB291" s="55"/>
      <c r="JC291" s="55"/>
      <c r="JD291" s="55"/>
      <c r="JE291" s="55"/>
      <c r="JF291" s="55"/>
      <c r="JG291" s="55"/>
      <c r="JH291" s="55"/>
      <c r="JI291" s="55"/>
      <c r="JJ291" s="55"/>
      <c r="JK291" s="55"/>
      <c r="JL291" s="55"/>
      <c r="JM291" s="55"/>
      <c r="JN291" s="55"/>
      <c r="JO291" s="55"/>
      <c r="JP291" s="55"/>
      <c r="JQ291" s="55"/>
      <c r="JR291" s="55"/>
      <c r="JS291" s="55"/>
      <c r="JT291" s="55"/>
      <c r="JU291" s="55"/>
      <c r="JV291" s="55"/>
      <c r="JW291" s="55"/>
      <c r="JX291" s="55"/>
      <c r="JY291" s="55"/>
      <c r="JZ291" s="55"/>
      <c r="KA291" s="55"/>
      <c r="KB291" s="55"/>
      <c r="KC291" s="55"/>
      <c r="KD291" s="55"/>
      <c r="KE291" s="55"/>
      <c r="KF291" s="55"/>
      <c r="KG291" s="55"/>
      <c r="KH291" s="55"/>
      <c r="KI291" s="55"/>
      <c r="KJ291" s="55"/>
      <c r="KK291" s="55"/>
      <c r="KL291" s="55"/>
      <c r="KM291" s="55"/>
      <c r="KN291" s="55"/>
      <c r="KO291" s="55"/>
      <c r="KP291" s="55"/>
      <c r="KQ291" s="55"/>
      <c r="KR291" s="55"/>
      <c r="KS291" s="55"/>
      <c r="KT291" s="55"/>
      <c r="KU291" s="55"/>
      <c r="KV291" s="55"/>
      <c r="KW291" s="55"/>
      <c r="KX291" s="55"/>
      <c r="KY291" s="55"/>
      <c r="KZ291" s="55"/>
      <c r="LA291" s="55"/>
      <c r="LB291" s="55"/>
      <c r="LC291" s="55"/>
      <c r="LD291" s="55"/>
      <c r="LE291" s="55"/>
      <c r="LF291" s="55"/>
      <c r="LG291" s="55"/>
      <c r="LH291" s="55"/>
      <c r="LI291" s="55"/>
      <c r="LJ291" s="55"/>
      <c r="LK291" s="55"/>
      <c r="LL291" s="55"/>
    </row>
    <row r="292" spans="1:324">
      <c r="A292" s="45"/>
      <c r="B292" s="45"/>
      <c r="C292" s="45"/>
      <c r="D292" s="45"/>
      <c r="E292" s="45"/>
      <c r="F292" s="1650"/>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55"/>
      <c r="CB292" s="55"/>
      <c r="CC292" s="55"/>
      <c r="CD292" s="55"/>
      <c r="CE292" s="55"/>
      <c r="CF292" s="55"/>
      <c r="CG292" s="55"/>
      <c r="CH292" s="55"/>
      <c r="CI292" s="55"/>
      <c r="CJ292" s="55"/>
      <c r="CK292" s="55"/>
      <c r="CL292" s="55"/>
      <c r="CM292" s="55"/>
      <c r="CN292" s="55"/>
      <c r="CO292" s="55"/>
      <c r="CP292" s="55"/>
      <c r="CQ292" s="55"/>
      <c r="CR292" s="55"/>
      <c r="CS292" s="55"/>
      <c r="CT292" s="55"/>
      <c r="CU292" s="55"/>
      <c r="CV292" s="55"/>
      <c r="CW292" s="55"/>
      <c r="CX292" s="55"/>
      <c r="CY292" s="55"/>
      <c r="CZ292" s="55"/>
      <c r="DA292" s="55"/>
      <c r="DB292" s="55"/>
      <c r="DC292" s="55"/>
      <c r="DD292" s="55"/>
      <c r="DE292" s="55"/>
      <c r="DF292" s="55"/>
      <c r="DG292" s="55"/>
      <c r="DH292" s="55"/>
      <c r="DI292" s="55"/>
      <c r="DJ292" s="55"/>
      <c r="DK292" s="55"/>
      <c r="DL292" s="55"/>
      <c r="DM292" s="55"/>
      <c r="DN292" s="55"/>
      <c r="DO292" s="55"/>
      <c r="DP292" s="55"/>
      <c r="DQ292" s="55"/>
      <c r="DR292" s="55"/>
      <c r="DS292" s="55"/>
      <c r="DT292" s="55"/>
      <c r="DU292" s="55"/>
      <c r="DV292" s="55"/>
      <c r="DW292" s="55"/>
      <c r="DX292" s="55"/>
      <c r="DY292" s="55"/>
      <c r="DZ292" s="55"/>
      <c r="EA292" s="55"/>
      <c r="EB292" s="55"/>
      <c r="EC292" s="55"/>
      <c r="ED292" s="55"/>
      <c r="EE292" s="55"/>
      <c r="EF292" s="55"/>
      <c r="EG292" s="55"/>
      <c r="EH292" s="55"/>
      <c r="EI292" s="55"/>
      <c r="EJ292" s="55"/>
      <c r="EK292" s="55"/>
      <c r="EL292" s="55"/>
      <c r="EM292" s="55"/>
      <c r="EN292" s="55"/>
      <c r="EO292" s="55"/>
      <c r="EP292" s="55"/>
      <c r="EQ292" s="55"/>
      <c r="ER292" s="55"/>
      <c r="ES292" s="55"/>
      <c r="ET292" s="55"/>
      <c r="EU292" s="55"/>
      <c r="EV292" s="55"/>
      <c r="EW292" s="55"/>
      <c r="EX292" s="55"/>
      <c r="EY292" s="55"/>
      <c r="EZ292" s="55"/>
      <c r="FA292" s="55"/>
      <c r="FB292" s="55"/>
      <c r="FC292" s="55"/>
      <c r="FD292" s="55"/>
      <c r="FE292" s="55"/>
      <c r="FF292" s="55"/>
      <c r="FG292" s="55"/>
      <c r="FH292" s="55"/>
      <c r="FI292" s="55"/>
      <c r="FJ292" s="55"/>
      <c r="FK292" s="55"/>
      <c r="FL292" s="55"/>
      <c r="FM292" s="55"/>
      <c r="FN292" s="55"/>
      <c r="FO292" s="55"/>
      <c r="FP292" s="55"/>
      <c r="FQ292" s="55"/>
      <c r="FR292" s="55"/>
      <c r="FS292" s="55"/>
      <c r="FT292" s="55"/>
      <c r="FU292" s="55"/>
      <c r="FV292" s="55"/>
      <c r="FW292" s="55"/>
      <c r="FX292" s="55"/>
      <c r="FY292" s="55"/>
      <c r="FZ292" s="55"/>
      <c r="GA292" s="55"/>
      <c r="GB292" s="55"/>
      <c r="GC292" s="55"/>
      <c r="GD292" s="55"/>
      <c r="GE292" s="55"/>
      <c r="GF292" s="55"/>
      <c r="GG292" s="55"/>
      <c r="GH292" s="55"/>
      <c r="GI292" s="55"/>
      <c r="GJ292" s="55"/>
      <c r="GK292" s="55"/>
      <c r="GL292" s="55"/>
      <c r="GM292" s="55"/>
      <c r="GN292" s="55"/>
      <c r="GO292" s="55"/>
      <c r="GP292" s="55"/>
      <c r="GQ292" s="55"/>
      <c r="GR292" s="55"/>
      <c r="GS292" s="55"/>
      <c r="GT292" s="55"/>
      <c r="GU292" s="55"/>
      <c r="GV292" s="55"/>
      <c r="GW292" s="55"/>
      <c r="GX292" s="55"/>
      <c r="GY292" s="55"/>
      <c r="GZ292" s="55"/>
      <c r="HA292" s="55"/>
      <c r="HB292" s="55"/>
      <c r="HC292" s="55"/>
      <c r="HD292" s="55"/>
      <c r="HE292" s="55"/>
      <c r="HF292" s="55"/>
      <c r="HG292" s="55"/>
      <c r="HH292" s="55"/>
      <c r="HI292" s="55"/>
      <c r="HJ292" s="55"/>
      <c r="HK292" s="55"/>
      <c r="HL292" s="55"/>
      <c r="HM292" s="55"/>
      <c r="HN292" s="55"/>
      <c r="HO292" s="55"/>
      <c r="HP292" s="55"/>
      <c r="HQ292" s="55"/>
      <c r="HR292" s="55"/>
      <c r="HS292" s="55"/>
      <c r="HT292" s="55"/>
      <c r="HU292" s="55"/>
      <c r="HV292" s="55"/>
      <c r="HW292" s="55"/>
      <c r="HX292" s="55"/>
      <c r="HY292" s="55"/>
      <c r="HZ292" s="55"/>
      <c r="IA292" s="55"/>
      <c r="IB292" s="55"/>
      <c r="IC292" s="55"/>
      <c r="ID292" s="55"/>
      <c r="IE292" s="55"/>
      <c r="IF292" s="55"/>
      <c r="IG292" s="55"/>
      <c r="IH292" s="55"/>
      <c r="II292" s="55"/>
      <c r="IJ292" s="55"/>
      <c r="IK292" s="55"/>
      <c r="IL292" s="55"/>
      <c r="IM292" s="55"/>
      <c r="IN292" s="55"/>
      <c r="IO292" s="55"/>
      <c r="IP292" s="55"/>
      <c r="IQ292" s="55"/>
      <c r="IR292" s="55"/>
      <c r="IS292" s="55"/>
      <c r="IT292" s="55"/>
      <c r="IU292" s="55"/>
      <c r="IV292" s="55"/>
      <c r="IW292" s="55"/>
      <c r="IX292" s="55"/>
      <c r="IY292" s="55"/>
      <c r="IZ292" s="55"/>
      <c r="JA292" s="55"/>
      <c r="JB292" s="55"/>
      <c r="JC292" s="55"/>
      <c r="JD292" s="55"/>
      <c r="JE292" s="55"/>
      <c r="JF292" s="55"/>
      <c r="JG292" s="55"/>
      <c r="JH292" s="55"/>
      <c r="JI292" s="55"/>
      <c r="JJ292" s="55"/>
      <c r="JK292" s="55"/>
      <c r="JL292" s="55"/>
      <c r="JM292" s="55"/>
      <c r="JN292" s="55"/>
      <c r="JO292" s="55"/>
      <c r="JP292" s="55"/>
      <c r="JQ292" s="55"/>
      <c r="JR292" s="55"/>
      <c r="JS292" s="55"/>
      <c r="JT292" s="55"/>
      <c r="JU292" s="55"/>
      <c r="JV292" s="55"/>
      <c r="JW292" s="55"/>
      <c r="JX292" s="55"/>
      <c r="JY292" s="55"/>
      <c r="JZ292" s="55"/>
      <c r="KA292" s="55"/>
      <c r="KB292" s="55"/>
      <c r="KC292" s="55"/>
      <c r="KD292" s="55"/>
      <c r="KE292" s="55"/>
      <c r="KF292" s="55"/>
      <c r="KG292" s="55"/>
      <c r="KH292" s="55"/>
      <c r="KI292" s="55"/>
      <c r="KJ292" s="55"/>
      <c r="KK292" s="55"/>
      <c r="KL292" s="55"/>
      <c r="KM292" s="55"/>
      <c r="KN292" s="55"/>
      <c r="KO292" s="55"/>
      <c r="KP292" s="55"/>
      <c r="KQ292" s="55"/>
      <c r="KR292" s="55"/>
      <c r="KS292" s="55"/>
      <c r="KT292" s="55"/>
      <c r="KU292" s="55"/>
      <c r="KV292" s="55"/>
      <c r="KW292" s="55"/>
      <c r="KX292" s="55"/>
      <c r="KY292" s="55"/>
      <c r="KZ292" s="55"/>
      <c r="LA292" s="55"/>
      <c r="LB292" s="55"/>
      <c r="LC292" s="55"/>
      <c r="LD292" s="55"/>
      <c r="LE292" s="55"/>
      <c r="LF292" s="55"/>
      <c r="LG292" s="55"/>
      <c r="LH292" s="55"/>
      <c r="LI292" s="55"/>
      <c r="LJ292" s="55"/>
      <c r="LK292" s="55"/>
      <c r="LL292" s="55"/>
    </row>
    <row r="293" spans="1:324">
      <c r="A293" s="45"/>
      <c r="B293" s="45"/>
      <c r="C293" s="45"/>
      <c r="D293" s="45"/>
      <c r="E293" s="45"/>
      <c r="F293" s="1650"/>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55"/>
      <c r="CB293" s="55"/>
      <c r="CC293" s="55"/>
      <c r="CD293" s="55"/>
      <c r="CE293" s="55"/>
      <c r="CF293" s="55"/>
      <c r="CG293" s="55"/>
      <c r="CH293" s="55"/>
      <c r="CI293" s="55"/>
      <c r="CJ293" s="55"/>
      <c r="CK293" s="55"/>
      <c r="CL293" s="55"/>
      <c r="CM293" s="55"/>
      <c r="CN293" s="55"/>
      <c r="CO293" s="55"/>
      <c r="CP293" s="55"/>
      <c r="CQ293" s="55"/>
      <c r="CR293" s="55"/>
      <c r="CS293" s="55"/>
      <c r="CT293" s="55"/>
      <c r="CU293" s="55"/>
      <c r="CV293" s="55"/>
      <c r="CW293" s="55"/>
      <c r="CX293" s="55"/>
      <c r="CY293" s="55"/>
      <c r="CZ293" s="55"/>
      <c r="DA293" s="55"/>
      <c r="DB293" s="55"/>
      <c r="DC293" s="55"/>
      <c r="DD293" s="55"/>
      <c r="DE293" s="55"/>
      <c r="DF293" s="55"/>
      <c r="DG293" s="55"/>
      <c r="DH293" s="55"/>
      <c r="DI293" s="55"/>
      <c r="DJ293" s="55"/>
      <c r="DK293" s="55"/>
      <c r="DL293" s="55"/>
      <c r="DM293" s="55"/>
      <c r="DN293" s="55"/>
      <c r="DO293" s="55"/>
      <c r="DP293" s="55"/>
      <c r="DQ293" s="55"/>
      <c r="DR293" s="55"/>
      <c r="DS293" s="55"/>
      <c r="DT293" s="55"/>
      <c r="DU293" s="55"/>
      <c r="DV293" s="55"/>
      <c r="DW293" s="55"/>
      <c r="DX293" s="55"/>
      <c r="DY293" s="55"/>
      <c r="DZ293" s="55"/>
      <c r="EA293" s="55"/>
      <c r="EB293" s="55"/>
      <c r="EC293" s="55"/>
      <c r="ED293" s="55"/>
      <c r="EE293" s="55"/>
      <c r="EF293" s="55"/>
      <c r="EG293" s="55"/>
      <c r="EH293" s="55"/>
      <c r="EI293" s="55"/>
      <c r="EJ293" s="55"/>
      <c r="EK293" s="55"/>
      <c r="EL293" s="55"/>
      <c r="EM293" s="55"/>
      <c r="EN293" s="55"/>
      <c r="EO293" s="55"/>
      <c r="EP293" s="55"/>
      <c r="EQ293" s="55"/>
      <c r="ER293" s="55"/>
      <c r="ES293" s="55"/>
      <c r="ET293" s="55"/>
      <c r="EU293" s="55"/>
      <c r="EV293" s="55"/>
      <c r="EW293" s="55"/>
      <c r="EX293" s="55"/>
      <c r="EY293" s="55"/>
      <c r="EZ293" s="55"/>
      <c r="FA293" s="55"/>
      <c r="FB293" s="55"/>
      <c r="FC293" s="55"/>
      <c r="FD293" s="55"/>
      <c r="FE293" s="55"/>
      <c r="FF293" s="55"/>
      <c r="FG293" s="55"/>
      <c r="FH293" s="55"/>
      <c r="FI293" s="55"/>
      <c r="FJ293" s="55"/>
      <c r="FK293" s="55"/>
      <c r="FL293" s="55"/>
      <c r="FM293" s="55"/>
      <c r="FN293" s="55"/>
      <c r="FO293" s="55"/>
      <c r="FP293" s="55"/>
      <c r="FQ293" s="55"/>
      <c r="FR293" s="55"/>
      <c r="FS293" s="55"/>
      <c r="FT293" s="55"/>
      <c r="FU293" s="55"/>
      <c r="FV293" s="55"/>
      <c r="FW293" s="55"/>
      <c r="FX293" s="55"/>
      <c r="FY293" s="55"/>
      <c r="FZ293" s="55"/>
      <c r="GA293" s="55"/>
      <c r="GB293" s="55"/>
      <c r="GC293" s="55"/>
      <c r="GD293" s="55"/>
      <c r="GE293" s="55"/>
      <c r="GF293" s="55"/>
      <c r="GG293" s="55"/>
      <c r="GH293" s="55"/>
      <c r="GI293" s="55"/>
      <c r="GJ293" s="55"/>
      <c r="GK293" s="55"/>
      <c r="GL293" s="55"/>
      <c r="GM293" s="55"/>
      <c r="GN293" s="55"/>
      <c r="GO293" s="55"/>
      <c r="GP293" s="55"/>
      <c r="GQ293" s="55"/>
      <c r="GR293" s="55"/>
      <c r="GS293" s="55"/>
      <c r="GT293" s="55"/>
      <c r="GU293" s="55"/>
      <c r="GV293" s="55"/>
      <c r="GW293" s="55"/>
      <c r="GX293" s="55"/>
      <c r="GY293" s="55"/>
      <c r="GZ293" s="55"/>
      <c r="HA293" s="55"/>
      <c r="HB293" s="55"/>
      <c r="HC293" s="55"/>
      <c r="HD293" s="55"/>
      <c r="HE293" s="55"/>
      <c r="HF293" s="55"/>
      <c r="HG293" s="55"/>
      <c r="HH293" s="55"/>
      <c r="HI293" s="55"/>
      <c r="HJ293" s="55"/>
      <c r="HK293" s="55"/>
      <c r="HL293" s="55"/>
      <c r="HM293" s="55"/>
      <c r="HN293" s="55"/>
      <c r="HO293" s="55"/>
      <c r="HP293" s="55"/>
      <c r="HQ293" s="55"/>
      <c r="HR293" s="55"/>
      <c r="HS293" s="55"/>
      <c r="HT293" s="55"/>
      <c r="HU293" s="55"/>
      <c r="HV293" s="55"/>
      <c r="HW293" s="55"/>
      <c r="HX293" s="55"/>
      <c r="HY293" s="55"/>
      <c r="HZ293" s="55"/>
      <c r="IA293" s="55"/>
      <c r="IB293" s="55"/>
      <c r="IC293" s="55"/>
      <c r="ID293" s="55"/>
      <c r="IE293" s="55"/>
      <c r="IF293" s="55"/>
      <c r="IG293" s="55"/>
      <c r="IH293" s="55"/>
      <c r="II293" s="55"/>
      <c r="IJ293" s="55"/>
      <c r="IK293" s="55"/>
      <c r="IL293" s="55"/>
      <c r="IM293" s="55"/>
      <c r="IN293" s="55"/>
      <c r="IO293" s="55"/>
      <c r="IP293" s="55"/>
      <c r="IQ293" s="55"/>
      <c r="IR293" s="55"/>
      <c r="IS293" s="55"/>
      <c r="IT293" s="55"/>
      <c r="IU293" s="55"/>
      <c r="IV293" s="55"/>
      <c r="IW293" s="55"/>
      <c r="IX293" s="55"/>
      <c r="IY293" s="55"/>
      <c r="IZ293" s="55"/>
      <c r="JA293" s="55"/>
      <c r="JB293" s="55"/>
      <c r="JC293" s="55"/>
      <c r="JD293" s="55"/>
      <c r="JE293" s="55"/>
      <c r="JF293" s="55"/>
      <c r="JG293" s="55"/>
      <c r="JH293" s="55"/>
      <c r="JI293" s="55"/>
      <c r="JJ293" s="55"/>
      <c r="JK293" s="55"/>
      <c r="JL293" s="55"/>
      <c r="JM293" s="55"/>
      <c r="JN293" s="55"/>
      <c r="JO293" s="55"/>
      <c r="JP293" s="55"/>
      <c r="JQ293" s="55"/>
      <c r="JR293" s="55"/>
      <c r="JS293" s="55"/>
      <c r="JT293" s="55"/>
      <c r="JU293" s="55"/>
      <c r="JV293" s="55"/>
      <c r="JW293" s="55"/>
      <c r="JX293" s="55"/>
      <c r="JY293" s="55"/>
      <c r="JZ293" s="55"/>
      <c r="KA293" s="55"/>
      <c r="KB293" s="55"/>
      <c r="KC293" s="55"/>
      <c r="KD293" s="55"/>
      <c r="KE293" s="55"/>
      <c r="KF293" s="55"/>
      <c r="KG293" s="55"/>
      <c r="KH293" s="55"/>
      <c r="KI293" s="55"/>
      <c r="KJ293" s="55"/>
      <c r="KK293" s="55"/>
      <c r="KL293" s="55"/>
      <c r="KM293" s="55"/>
      <c r="KN293" s="55"/>
      <c r="KO293" s="55"/>
      <c r="KP293" s="55"/>
      <c r="KQ293" s="55"/>
      <c r="KR293" s="55"/>
      <c r="KS293" s="55"/>
      <c r="KT293" s="55"/>
      <c r="KU293" s="55"/>
      <c r="KV293" s="55"/>
      <c r="KW293" s="55"/>
      <c r="KX293" s="55"/>
      <c r="KY293" s="55"/>
      <c r="KZ293" s="55"/>
      <c r="LA293" s="55"/>
      <c r="LB293" s="55"/>
      <c r="LC293" s="55"/>
      <c r="LD293" s="55"/>
      <c r="LE293" s="55"/>
      <c r="LF293" s="55"/>
      <c r="LG293" s="55"/>
      <c r="LH293" s="55"/>
      <c r="LI293" s="55"/>
      <c r="LJ293" s="55"/>
      <c r="LK293" s="55"/>
      <c r="LL293" s="55"/>
    </row>
    <row r="294" spans="1:324">
      <c r="A294" s="45"/>
      <c r="B294" s="45"/>
      <c r="C294" s="45"/>
      <c r="D294" s="45"/>
      <c r="E294" s="45"/>
      <c r="F294" s="1650"/>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55"/>
      <c r="FD294" s="55"/>
      <c r="FE294" s="55"/>
      <c r="FF294" s="55"/>
      <c r="FG294" s="55"/>
      <c r="FH294" s="55"/>
      <c r="FI294" s="55"/>
      <c r="FJ294" s="55"/>
      <c r="FK294" s="55"/>
      <c r="FL294" s="55"/>
      <c r="FM294" s="55"/>
      <c r="FN294" s="55"/>
      <c r="FO294" s="55"/>
      <c r="FP294" s="55"/>
      <c r="FQ294" s="55"/>
      <c r="FR294" s="55"/>
      <c r="FS294" s="55"/>
      <c r="FT294" s="55"/>
      <c r="FU294" s="55"/>
      <c r="FV294" s="55"/>
      <c r="FW294" s="55"/>
      <c r="FX294" s="55"/>
      <c r="FY294" s="55"/>
      <c r="FZ294" s="55"/>
      <c r="GA294" s="55"/>
      <c r="GB294" s="55"/>
      <c r="GC294" s="55"/>
      <c r="GD294" s="55"/>
      <c r="GE294" s="55"/>
      <c r="GF294" s="55"/>
      <c r="GG294" s="55"/>
      <c r="GH294" s="55"/>
      <c r="GI294" s="55"/>
      <c r="GJ294" s="55"/>
      <c r="GK294" s="55"/>
      <c r="GL294" s="55"/>
      <c r="GM294" s="55"/>
      <c r="GN294" s="55"/>
      <c r="GO294" s="55"/>
      <c r="GP294" s="55"/>
      <c r="GQ294" s="55"/>
      <c r="GR294" s="55"/>
      <c r="GS294" s="55"/>
      <c r="GT294" s="55"/>
      <c r="GU294" s="55"/>
      <c r="GV294" s="55"/>
      <c r="GW294" s="55"/>
      <c r="GX294" s="55"/>
      <c r="GY294" s="55"/>
      <c r="GZ294" s="55"/>
      <c r="HA294" s="55"/>
      <c r="HB294" s="55"/>
      <c r="HC294" s="55"/>
      <c r="HD294" s="55"/>
      <c r="HE294" s="55"/>
      <c r="HF294" s="55"/>
      <c r="HG294" s="55"/>
      <c r="HH294" s="55"/>
      <c r="HI294" s="55"/>
      <c r="HJ294" s="55"/>
      <c r="HK294" s="55"/>
      <c r="HL294" s="55"/>
      <c r="HM294" s="55"/>
      <c r="HN294" s="55"/>
      <c r="HO294" s="55"/>
      <c r="HP294" s="55"/>
      <c r="HQ294" s="55"/>
      <c r="HR294" s="55"/>
      <c r="HS294" s="55"/>
      <c r="HT294" s="55"/>
      <c r="HU294" s="55"/>
      <c r="HV294" s="55"/>
      <c r="HW294" s="55"/>
      <c r="HX294" s="55"/>
      <c r="HY294" s="55"/>
      <c r="HZ294" s="55"/>
      <c r="IA294" s="55"/>
      <c r="IB294" s="55"/>
      <c r="IC294" s="55"/>
      <c r="ID294" s="55"/>
      <c r="IE294" s="55"/>
      <c r="IF294" s="55"/>
      <c r="IG294" s="55"/>
      <c r="IH294" s="55"/>
      <c r="II294" s="55"/>
      <c r="IJ294" s="55"/>
      <c r="IK294" s="55"/>
      <c r="IL294" s="55"/>
      <c r="IM294" s="55"/>
      <c r="IN294" s="55"/>
      <c r="IO294" s="55"/>
      <c r="IP294" s="55"/>
      <c r="IQ294" s="55"/>
      <c r="IR294" s="55"/>
      <c r="IS294" s="55"/>
      <c r="IT294" s="55"/>
      <c r="IU294" s="55"/>
      <c r="IV294" s="55"/>
      <c r="IW294" s="55"/>
      <c r="IX294" s="55"/>
      <c r="IY294" s="55"/>
      <c r="IZ294" s="55"/>
      <c r="JA294" s="55"/>
      <c r="JB294" s="55"/>
      <c r="JC294" s="55"/>
      <c r="JD294" s="55"/>
      <c r="JE294" s="55"/>
      <c r="JF294" s="55"/>
      <c r="JG294" s="55"/>
      <c r="JH294" s="55"/>
      <c r="JI294" s="55"/>
      <c r="JJ294" s="55"/>
      <c r="JK294" s="55"/>
      <c r="JL294" s="55"/>
      <c r="JM294" s="55"/>
      <c r="JN294" s="55"/>
      <c r="JO294" s="55"/>
      <c r="JP294" s="55"/>
      <c r="JQ294" s="55"/>
      <c r="JR294" s="55"/>
      <c r="JS294" s="55"/>
      <c r="JT294" s="55"/>
      <c r="JU294" s="55"/>
      <c r="JV294" s="55"/>
      <c r="JW294" s="55"/>
      <c r="JX294" s="55"/>
      <c r="JY294" s="55"/>
      <c r="JZ294" s="55"/>
      <c r="KA294" s="55"/>
      <c r="KB294" s="55"/>
      <c r="KC294" s="55"/>
      <c r="KD294" s="55"/>
      <c r="KE294" s="55"/>
      <c r="KF294" s="55"/>
      <c r="KG294" s="55"/>
      <c r="KH294" s="55"/>
      <c r="KI294" s="55"/>
      <c r="KJ294" s="55"/>
      <c r="KK294" s="55"/>
      <c r="KL294" s="55"/>
      <c r="KM294" s="55"/>
      <c r="KN294" s="55"/>
      <c r="KO294" s="55"/>
      <c r="KP294" s="55"/>
      <c r="KQ294" s="55"/>
      <c r="KR294" s="55"/>
      <c r="KS294" s="55"/>
      <c r="KT294" s="55"/>
      <c r="KU294" s="55"/>
      <c r="KV294" s="55"/>
      <c r="KW294" s="55"/>
      <c r="KX294" s="55"/>
      <c r="KY294" s="55"/>
      <c r="KZ294" s="55"/>
      <c r="LA294" s="55"/>
      <c r="LB294" s="55"/>
      <c r="LC294" s="55"/>
      <c r="LD294" s="55"/>
      <c r="LE294" s="55"/>
      <c r="LF294" s="55"/>
      <c r="LG294" s="55"/>
      <c r="LH294" s="55"/>
      <c r="LI294" s="55"/>
      <c r="LJ294" s="55"/>
      <c r="LK294" s="55"/>
      <c r="LL294" s="55"/>
    </row>
    <row r="295" spans="1:324">
      <c r="A295" s="45"/>
      <c r="B295" s="45"/>
      <c r="C295" s="45"/>
      <c r="D295" s="45"/>
      <c r="E295" s="45"/>
      <c r="F295" s="1650"/>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c r="GT295" s="55"/>
      <c r="GU295" s="55"/>
      <c r="GV295" s="55"/>
      <c r="GW295" s="55"/>
      <c r="GX295" s="55"/>
      <c r="GY295" s="55"/>
      <c r="GZ295" s="55"/>
      <c r="HA295" s="55"/>
      <c r="HB295" s="55"/>
      <c r="HC295" s="55"/>
      <c r="HD295" s="55"/>
      <c r="HE295" s="55"/>
      <c r="HF295" s="55"/>
      <c r="HG295" s="55"/>
      <c r="HH295" s="55"/>
      <c r="HI295" s="55"/>
      <c r="HJ295" s="55"/>
      <c r="HK295" s="55"/>
      <c r="HL295" s="55"/>
      <c r="HM295" s="55"/>
      <c r="HN295" s="55"/>
      <c r="HO295" s="55"/>
      <c r="HP295" s="55"/>
      <c r="HQ295" s="55"/>
      <c r="HR295" s="55"/>
      <c r="HS295" s="55"/>
      <c r="HT295" s="55"/>
      <c r="HU295" s="55"/>
      <c r="HV295" s="55"/>
      <c r="HW295" s="55"/>
      <c r="HX295" s="55"/>
      <c r="HY295" s="55"/>
      <c r="HZ295" s="55"/>
      <c r="IA295" s="55"/>
      <c r="IB295" s="55"/>
      <c r="IC295" s="55"/>
      <c r="ID295" s="55"/>
      <c r="IE295" s="55"/>
      <c r="IF295" s="55"/>
      <c r="IG295" s="55"/>
      <c r="IH295" s="55"/>
      <c r="II295" s="55"/>
      <c r="IJ295" s="55"/>
      <c r="IK295" s="55"/>
      <c r="IL295" s="55"/>
      <c r="IM295" s="55"/>
      <c r="IN295" s="55"/>
      <c r="IO295" s="55"/>
      <c r="IP295" s="55"/>
      <c r="IQ295" s="55"/>
      <c r="IR295" s="55"/>
      <c r="IS295" s="55"/>
      <c r="IT295" s="55"/>
      <c r="IU295" s="55"/>
      <c r="IV295" s="55"/>
      <c r="IW295" s="55"/>
      <c r="IX295" s="55"/>
      <c r="IY295" s="55"/>
      <c r="IZ295" s="55"/>
      <c r="JA295" s="55"/>
      <c r="JB295" s="55"/>
      <c r="JC295" s="55"/>
      <c r="JD295" s="55"/>
      <c r="JE295" s="55"/>
      <c r="JF295" s="55"/>
      <c r="JG295" s="55"/>
      <c r="JH295" s="55"/>
      <c r="JI295" s="55"/>
      <c r="JJ295" s="55"/>
      <c r="JK295" s="55"/>
      <c r="JL295" s="55"/>
      <c r="JM295" s="55"/>
      <c r="JN295" s="55"/>
      <c r="JO295" s="55"/>
      <c r="JP295" s="55"/>
      <c r="JQ295" s="55"/>
      <c r="JR295" s="55"/>
      <c r="JS295" s="55"/>
      <c r="JT295" s="55"/>
      <c r="JU295" s="55"/>
      <c r="JV295" s="55"/>
      <c r="JW295" s="55"/>
      <c r="JX295" s="55"/>
      <c r="JY295" s="55"/>
      <c r="JZ295" s="55"/>
      <c r="KA295" s="55"/>
      <c r="KB295" s="55"/>
      <c r="KC295" s="55"/>
      <c r="KD295" s="55"/>
      <c r="KE295" s="55"/>
      <c r="KF295" s="55"/>
      <c r="KG295" s="55"/>
      <c r="KH295" s="55"/>
      <c r="KI295" s="55"/>
      <c r="KJ295" s="55"/>
      <c r="KK295" s="55"/>
      <c r="KL295" s="55"/>
      <c r="KM295" s="55"/>
      <c r="KN295" s="55"/>
      <c r="KO295" s="55"/>
      <c r="KP295" s="55"/>
      <c r="KQ295" s="55"/>
      <c r="KR295" s="55"/>
      <c r="KS295" s="55"/>
      <c r="KT295" s="55"/>
      <c r="KU295" s="55"/>
      <c r="KV295" s="55"/>
      <c r="KW295" s="55"/>
      <c r="KX295" s="55"/>
      <c r="KY295" s="55"/>
      <c r="KZ295" s="55"/>
      <c r="LA295" s="55"/>
      <c r="LB295" s="55"/>
      <c r="LC295" s="55"/>
      <c r="LD295" s="55"/>
      <c r="LE295" s="55"/>
      <c r="LF295" s="55"/>
      <c r="LG295" s="55"/>
      <c r="LH295" s="55"/>
      <c r="LI295" s="55"/>
      <c r="LJ295" s="55"/>
      <c r="LK295" s="55"/>
      <c r="LL295" s="55"/>
    </row>
    <row r="296" spans="1:324">
      <c r="A296" s="45"/>
      <c r="B296" s="45"/>
      <c r="C296" s="45"/>
      <c r="D296" s="45"/>
      <c r="E296" s="45"/>
      <c r="F296" s="1650"/>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55"/>
      <c r="FD296" s="55"/>
      <c r="FE296" s="55"/>
      <c r="FF296" s="55"/>
      <c r="FG296" s="55"/>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c r="GT296" s="55"/>
      <c r="GU296" s="55"/>
      <c r="GV296" s="55"/>
      <c r="GW296" s="55"/>
      <c r="GX296" s="55"/>
      <c r="GY296" s="55"/>
      <c r="GZ296" s="55"/>
      <c r="HA296" s="55"/>
      <c r="HB296" s="55"/>
      <c r="HC296" s="55"/>
      <c r="HD296" s="55"/>
      <c r="HE296" s="55"/>
      <c r="HF296" s="55"/>
      <c r="HG296" s="55"/>
      <c r="HH296" s="55"/>
      <c r="HI296" s="55"/>
      <c r="HJ296" s="55"/>
      <c r="HK296" s="55"/>
      <c r="HL296" s="55"/>
      <c r="HM296" s="55"/>
      <c r="HN296" s="55"/>
      <c r="HO296" s="55"/>
      <c r="HP296" s="55"/>
      <c r="HQ296" s="55"/>
      <c r="HR296" s="55"/>
      <c r="HS296" s="55"/>
      <c r="HT296" s="55"/>
      <c r="HU296" s="55"/>
      <c r="HV296" s="55"/>
      <c r="HW296" s="55"/>
      <c r="HX296" s="55"/>
      <c r="HY296" s="55"/>
      <c r="HZ296" s="55"/>
      <c r="IA296" s="55"/>
      <c r="IB296" s="55"/>
      <c r="IC296" s="55"/>
      <c r="ID296" s="55"/>
      <c r="IE296" s="55"/>
      <c r="IF296" s="55"/>
      <c r="IG296" s="55"/>
      <c r="IH296" s="55"/>
      <c r="II296" s="55"/>
      <c r="IJ296" s="55"/>
      <c r="IK296" s="55"/>
      <c r="IL296" s="55"/>
      <c r="IM296" s="55"/>
      <c r="IN296" s="55"/>
      <c r="IO296" s="55"/>
      <c r="IP296" s="55"/>
      <c r="IQ296" s="55"/>
      <c r="IR296" s="55"/>
      <c r="IS296" s="55"/>
      <c r="IT296" s="55"/>
      <c r="IU296" s="55"/>
      <c r="IV296" s="55"/>
      <c r="IW296" s="55"/>
      <c r="IX296" s="55"/>
      <c r="IY296" s="55"/>
      <c r="IZ296" s="55"/>
      <c r="JA296" s="55"/>
      <c r="JB296" s="55"/>
      <c r="JC296" s="55"/>
      <c r="JD296" s="55"/>
      <c r="JE296" s="55"/>
      <c r="JF296" s="55"/>
      <c r="JG296" s="55"/>
      <c r="JH296" s="55"/>
      <c r="JI296" s="55"/>
      <c r="JJ296" s="55"/>
      <c r="JK296" s="55"/>
      <c r="JL296" s="55"/>
      <c r="JM296" s="55"/>
      <c r="JN296" s="55"/>
      <c r="JO296" s="55"/>
      <c r="JP296" s="55"/>
      <c r="JQ296" s="55"/>
      <c r="JR296" s="55"/>
      <c r="JS296" s="55"/>
      <c r="JT296" s="55"/>
      <c r="JU296" s="55"/>
      <c r="JV296" s="55"/>
      <c r="JW296" s="55"/>
      <c r="JX296" s="55"/>
      <c r="JY296" s="55"/>
      <c r="JZ296" s="55"/>
      <c r="KA296" s="55"/>
      <c r="KB296" s="55"/>
      <c r="KC296" s="55"/>
      <c r="KD296" s="55"/>
      <c r="KE296" s="55"/>
      <c r="KF296" s="55"/>
      <c r="KG296" s="55"/>
      <c r="KH296" s="55"/>
      <c r="KI296" s="55"/>
      <c r="KJ296" s="55"/>
      <c r="KK296" s="55"/>
      <c r="KL296" s="55"/>
      <c r="KM296" s="55"/>
      <c r="KN296" s="55"/>
      <c r="KO296" s="55"/>
      <c r="KP296" s="55"/>
      <c r="KQ296" s="55"/>
      <c r="KR296" s="55"/>
      <c r="KS296" s="55"/>
      <c r="KT296" s="55"/>
      <c r="KU296" s="55"/>
      <c r="KV296" s="55"/>
      <c r="KW296" s="55"/>
      <c r="KX296" s="55"/>
      <c r="KY296" s="55"/>
      <c r="KZ296" s="55"/>
      <c r="LA296" s="55"/>
      <c r="LB296" s="55"/>
      <c r="LC296" s="55"/>
      <c r="LD296" s="55"/>
      <c r="LE296" s="55"/>
      <c r="LF296" s="55"/>
      <c r="LG296" s="55"/>
      <c r="LH296" s="55"/>
      <c r="LI296" s="55"/>
      <c r="LJ296" s="55"/>
      <c r="LK296" s="55"/>
      <c r="LL296" s="55"/>
    </row>
    <row r="297" spans="1:324">
      <c r="A297" s="45"/>
      <c r="B297" s="45"/>
      <c r="C297" s="45"/>
      <c r="D297" s="45"/>
      <c r="E297" s="45"/>
      <c r="F297" s="1650"/>
    </row>
    <row r="298" spans="1:324">
      <c r="A298" s="45"/>
      <c r="B298" s="45"/>
      <c r="C298" s="45"/>
      <c r="D298" s="45"/>
      <c r="E298" s="45"/>
      <c r="F298" s="1650"/>
    </row>
    <row r="299" spans="1:324">
      <c r="A299" s="45"/>
      <c r="B299" s="45"/>
      <c r="C299" s="45"/>
      <c r="D299" s="45"/>
      <c r="E299" s="45"/>
      <c r="F299" s="1650"/>
    </row>
    <row r="300" spans="1:324">
      <c r="A300" s="45"/>
      <c r="B300" s="45"/>
      <c r="C300" s="45"/>
      <c r="D300" s="45"/>
      <c r="E300" s="45"/>
      <c r="F300" s="1650"/>
    </row>
    <row r="301" spans="1:324">
      <c r="A301" s="45"/>
      <c r="B301" s="45"/>
      <c r="C301" s="45"/>
      <c r="D301" s="45"/>
      <c r="E301" s="45"/>
      <c r="F301" s="1650"/>
    </row>
    <row r="302" spans="1:324">
      <c r="A302" s="45"/>
      <c r="B302" s="45"/>
      <c r="C302" s="45"/>
      <c r="D302" s="45"/>
      <c r="E302" s="45"/>
      <c r="F302" s="1650"/>
    </row>
    <row r="303" spans="1:324">
      <c r="A303" s="45"/>
      <c r="B303" s="45"/>
      <c r="C303" s="45"/>
      <c r="D303" s="45"/>
      <c r="E303" s="45"/>
      <c r="F303" s="1650"/>
    </row>
    <row r="304" spans="1:324">
      <c r="A304" s="45"/>
      <c r="B304" s="45"/>
      <c r="C304" s="45"/>
      <c r="D304" s="45"/>
      <c r="E304" s="45"/>
      <c r="F304" s="1650"/>
    </row>
    <row r="305" spans="6:6" s="45" customFormat="1">
      <c r="F305" s="1650"/>
    </row>
    <row r="306" spans="6:6" s="45" customFormat="1">
      <c r="F306" s="1650"/>
    </row>
    <row r="307" spans="6:6" s="45" customFormat="1">
      <c r="F307" s="1650"/>
    </row>
    <row r="308" spans="6:6" s="45" customFormat="1">
      <c r="F308" s="1650"/>
    </row>
    <row r="309" spans="6:6" s="45" customFormat="1">
      <c r="F309" s="1650"/>
    </row>
    <row r="310" spans="6:6" s="45" customFormat="1">
      <c r="F310" s="1650"/>
    </row>
    <row r="311" spans="6:6" s="45" customFormat="1">
      <c r="F311" s="1650"/>
    </row>
    <row r="312" spans="6:6" s="45" customFormat="1">
      <c r="F312" s="1650"/>
    </row>
    <row r="313" spans="6:6" s="45" customFormat="1">
      <c r="F313" s="1650"/>
    </row>
    <row r="314" spans="6:6" s="45" customFormat="1">
      <c r="F314" s="1650"/>
    </row>
    <row r="315" spans="6:6" s="45" customFormat="1">
      <c r="F315" s="1650"/>
    </row>
    <row r="316" spans="6:6" s="45" customFormat="1">
      <c r="F316" s="1650"/>
    </row>
    <row r="317" spans="6:6" s="45" customFormat="1">
      <c r="F317" s="1650"/>
    </row>
    <row r="318" spans="6:6" s="45" customFormat="1">
      <c r="F318" s="1650"/>
    </row>
    <row r="319" spans="6:6" s="45" customFormat="1">
      <c r="F319" s="1650"/>
    </row>
    <row r="320" spans="6:6" s="45" customFormat="1">
      <c r="F320" s="1650"/>
    </row>
    <row r="321" spans="6:6" s="45" customFormat="1">
      <c r="F321" s="1650"/>
    </row>
    <row r="322" spans="6:6" s="45" customFormat="1">
      <c r="F322" s="1650"/>
    </row>
    <row r="323" spans="6:6" s="45" customFormat="1">
      <c r="F323" s="1650"/>
    </row>
    <row r="324" spans="6:6" s="45" customFormat="1">
      <c r="F324" s="1650"/>
    </row>
    <row r="325" spans="6:6" s="45" customFormat="1">
      <c r="F325" s="1650"/>
    </row>
    <row r="326" spans="6:6" s="45" customFormat="1">
      <c r="F326" s="1650"/>
    </row>
    <row r="327" spans="6:6" s="45" customFormat="1">
      <c r="F327" s="1650"/>
    </row>
    <row r="328" spans="6:6" s="45" customFormat="1">
      <c r="F328" s="1650"/>
    </row>
    <row r="329" spans="6:6" s="45" customFormat="1">
      <c r="F329" s="1650"/>
    </row>
    <row r="330" spans="6:6" s="45" customFormat="1">
      <c r="F330" s="1650"/>
    </row>
    <row r="331" spans="6:6" s="45" customFormat="1">
      <c r="F331" s="1650"/>
    </row>
    <row r="332" spans="6:6" s="45" customFormat="1">
      <c r="F332" s="1650"/>
    </row>
    <row r="333" spans="6:6" s="45" customFormat="1">
      <c r="F333" s="1650"/>
    </row>
    <row r="334" spans="6:6" s="45" customFormat="1">
      <c r="F334" s="1650"/>
    </row>
    <row r="335" spans="6:6" s="45" customFormat="1">
      <c r="F335" s="1650"/>
    </row>
    <row r="336" spans="6:6" s="45" customFormat="1">
      <c r="F336" s="1650"/>
    </row>
    <row r="337" spans="6:6" s="45" customFormat="1">
      <c r="F337" s="1650"/>
    </row>
    <row r="338" spans="6:6" s="45" customFormat="1">
      <c r="F338" s="1650"/>
    </row>
    <row r="339" spans="6:6" s="45" customFormat="1">
      <c r="F339" s="1650"/>
    </row>
    <row r="340" spans="6:6" s="45" customFormat="1">
      <c r="F340" s="1650"/>
    </row>
    <row r="341" spans="6:6" s="45" customFormat="1">
      <c r="F341" s="1650"/>
    </row>
    <row r="342" spans="6:6" s="45" customFormat="1">
      <c r="F342" s="1650"/>
    </row>
    <row r="343" spans="6:6" s="45" customFormat="1">
      <c r="F343" s="1650"/>
    </row>
    <row r="344" spans="6:6" s="45" customFormat="1">
      <c r="F344" s="1650"/>
    </row>
    <row r="345" spans="6:6" s="45" customFormat="1">
      <c r="F345" s="1650"/>
    </row>
    <row r="346" spans="6:6" s="45" customFormat="1">
      <c r="F346" s="1650"/>
    </row>
    <row r="347" spans="6:6" s="45" customFormat="1">
      <c r="F347" s="1650"/>
    </row>
    <row r="348" spans="6:6" s="45" customFormat="1">
      <c r="F348" s="1650"/>
    </row>
    <row r="349" spans="6:6" s="45" customFormat="1">
      <c r="F349" s="1650"/>
    </row>
    <row r="350" spans="6:6" s="45" customFormat="1">
      <c r="F350" s="1650"/>
    </row>
    <row r="351" spans="6:6" s="45" customFormat="1">
      <c r="F351" s="1650"/>
    </row>
    <row r="352" spans="6:6" s="45" customFormat="1">
      <c r="F352" s="1650"/>
    </row>
    <row r="353" spans="6:6" s="45" customFormat="1">
      <c r="F353" s="1650"/>
    </row>
    <row r="354" spans="6:6" s="45" customFormat="1">
      <c r="F354" s="1650"/>
    </row>
    <row r="355" spans="6:6" s="45" customFormat="1">
      <c r="F355" s="1650"/>
    </row>
    <row r="356" spans="6:6" s="45" customFormat="1">
      <c r="F356" s="1650"/>
    </row>
    <row r="357" spans="6:6" s="45" customFormat="1">
      <c r="F357" s="1650"/>
    </row>
    <row r="358" spans="6:6" s="45" customFormat="1">
      <c r="F358" s="1650"/>
    </row>
    <row r="359" spans="6:6" s="45" customFormat="1">
      <c r="F359" s="1650"/>
    </row>
    <row r="360" spans="6:6" s="45" customFormat="1">
      <c r="F360" s="1650"/>
    </row>
    <row r="361" spans="6:6" s="45" customFormat="1">
      <c r="F361" s="1650"/>
    </row>
    <row r="362" spans="6:6" s="45" customFormat="1">
      <c r="F362" s="1650"/>
    </row>
    <row r="363" spans="6:6" s="45" customFormat="1">
      <c r="F363" s="1650"/>
    </row>
    <row r="364" spans="6:6" s="45" customFormat="1">
      <c r="F364" s="1650"/>
    </row>
    <row r="365" spans="6:6" s="45" customFormat="1">
      <c r="F365" s="1650"/>
    </row>
    <row r="366" spans="6:6" s="45" customFormat="1">
      <c r="F366" s="1650"/>
    </row>
    <row r="367" spans="6:6" s="45" customFormat="1">
      <c r="F367" s="1650"/>
    </row>
    <row r="368" spans="6:6" s="45" customFormat="1">
      <c r="F368" s="1650"/>
    </row>
    <row r="369" spans="6:6" s="45" customFormat="1">
      <c r="F369" s="1650"/>
    </row>
    <row r="370" spans="6:6" s="45" customFormat="1">
      <c r="F370" s="1650"/>
    </row>
    <row r="371" spans="6:6" s="45" customFormat="1">
      <c r="F371" s="1650"/>
    </row>
    <row r="372" spans="6:6" s="45" customFormat="1">
      <c r="F372" s="1650"/>
    </row>
    <row r="373" spans="6:6" s="45" customFormat="1">
      <c r="F373" s="1650"/>
    </row>
    <row r="374" spans="6:6" s="45" customFormat="1">
      <c r="F374" s="1650"/>
    </row>
    <row r="375" spans="6:6" s="45" customFormat="1">
      <c r="F375" s="1650"/>
    </row>
    <row r="376" spans="6:6" s="45" customFormat="1">
      <c r="F376" s="1650"/>
    </row>
    <row r="377" spans="6:6" s="45" customFormat="1">
      <c r="F377" s="1650"/>
    </row>
    <row r="378" spans="6:6" s="45" customFormat="1">
      <c r="F378" s="1650"/>
    </row>
    <row r="379" spans="6:6" s="45" customFormat="1">
      <c r="F379" s="1650"/>
    </row>
    <row r="380" spans="6:6" s="45" customFormat="1">
      <c r="F380" s="1650"/>
    </row>
    <row r="381" spans="6:6" s="45" customFormat="1">
      <c r="F381" s="1650"/>
    </row>
    <row r="382" spans="6:6" s="45" customFormat="1">
      <c r="F382" s="1650"/>
    </row>
    <row r="383" spans="6:6" s="45" customFormat="1">
      <c r="F383" s="1650"/>
    </row>
    <row r="384" spans="6:6" s="45" customFormat="1">
      <c r="F384" s="1650"/>
    </row>
    <row r="385" spans="6:6" s="45" customFormat="1">
      <c r="F385" s="1650"/>
    </row>
    <row r="386" spans="6:6" s="45" customFormat="1">
      <c r="F386" s="1650"/>
    </row>
    <row r="387" spans="6:6" s="45" customFormat="1">
      <c r="F387" s="1650"/>
    </row>
    <row r="388" spans="6:6" s="45" customFormat="1">
      <c r="F388" s="1650"/>
    </row>
    <row r="389" spans="6:6" s="45" customFormat="1">
      <c r="F389" s="1650"/>
    </row>
    <row r="390" spans="6:6" s="45" customFormat="1">
      <c r="F390" s="1650"/>
    </row>
    <row r="391" spans="6:6" s="45" customFormat="1">
      <c r="F391" s="1650"/>
    </row>
    <row r="392" spans="6:6" s="45" customFormat="1">
      <c r="F392" s="1650"/>
    </row>
    <row r="393" spans="6:6" s="45" customFormat="1">
      <c r="F393" s="1650"/>
    </row>
    <row r="394" spans="6:6" s="45" customFormat="1">
      <c r="F394" s="1650"/>
    </row>
    <row r="395" spans="6:6" s="45" customFormat="1">
      <c r="F395" s="1650"/>
    </row>
    <row r="396" spans="6:6" s="45" customFormat="1">
      <c r="F396" s="1650"/>
    </row>
    <row r="397" spans="6:6" s="45" customFormat="1">
      <c r="F397" s="1650"/>
    </row>
    <row r="398" spans="6:6" s="45" customFormat="1">
      <c r="F398" s="1650"/>
    </row>
    <row r="399" spans="6:6" s="45" customFormat="1">
      <c r="F399" s="1650"/>
    </row>
    <row r="400" spans="6:6" s="45" customFormat="1">
      <c r="F400" s="1650"/>
    </row>
    <row r="401" spans="6:6" s="45" customFormat="1">
      <c r="F401" s="1650"/>
    </row>
    <row r="402" spans="6:6" s="45" customFormat="1">
      <c r="F402" s="1650"/>
    </row>
    <row r="403" spans="6:6" s="45" customFormat="1">
      <c r="F403" s="1650"/>
    </row>
    <row r="404" spans="6:6" s="45" customFormat="1">
      <c r="F404" s="1650"/>
    </row>
    <row r="405" spans="6:6" s="45" customFormat="1">
      <c r="F405" s="1650"/>
    </row>
    <row r="406" spans="6:6" s="45" customFormat="1">
      <c r="F406" s="1650"/>
    </row>
    <row r="407" spans="6:6" s="45" customFormat="1">
      <c r="F407" s="1650"/>
    </row>
    <row r="408" spans="6:6" s="45" customFormat="1">
      <c r="F408" s="1650"/>
    </row>
    <row r="409" spans="6:6" s="45" customFormat="1">
      <c r="F409" s="1650"/>
    </row>
    <row r="410" spans="6:6" s="45" customFormat="1">
      <c r="F410" s="1650"/>
    </row>
    <row r="411" spans="6:6" s="45" customFormat="1">
      <c r="F411" s="1650"/>
    </row>
    <row r="412" spans="6:6" s="45" customFormat="1">
      <c r="F412" s="1650"/>
    </row>
    <row r="413" spans="6:6" s="45" customFormat="1">
      <c r="F413" s="1650"/>
    </row>
    <row r="414" spans="6:6" s="45" customFormat="1">
      <c r="F414" s="1650"/>
    </row>
    <row r="415" spans="6:6" s="45" customFormat="1">
      <c r="F415" s="1650"/>
    </row>
    <row r="416" spans="6:6" s="45" customFormat="1">
      <c r="F416" s="1650"/>
    </row>
    <row r="417" spans="6:6" s="45" customFormat="1">
      <c r="F417" s="1650"/>
    </row>
    <row r="418" spans="6:6" s="45" customFormat="1">
      <c r="F418" s="1650"/>
    </row>
    <row r="419" spans="6:6" s="45" customFormat="1">
      <c r="F419" s="1650"/>
    </row>
    <row r="420" spans="6:6" s="45" customFormat="1">
      <c r="F420" s="1650"/>
    </row>
    <row r="421" spans="6:6" s="45" customFormat="1">
      <c r="F421" s="1650"/>
    </row>
    <row r="422" spans="6:6" s="45" customFormat="1">
      <c r="F422" s="1650"/>
    </row>
    <row r="423" spans="6:6" s="45" customFormat="1">
      <c r="F423" s="1650"/>
    </row>
    <row r="424" spans="6:6" s="45" customFormat="1">
      <c r="F424" s="1650"/>
    </row>
    <row r="425" spans="6:6" s="45" customFormat="1">
      <c r="F425" s="1650"/>
    </row>
    <row r="426" spans="6:6" s="45" customFormat="1">
      <c r="F426" s="1650"/>
    </row>
    <row r="427" spans="6:6" s="45" customFormat="1">
      <c r="F427" s="1650"/>
    </row>
    <row r="428" spans="6:6" s="45" customFormat="1">
      <c r="F428" s="1650"/>
    </row>
    <row r="429" spans="6:6" s="45" customFormat="1">
      <c r="F429" s="1650"/>
    </row>
    <row r="430" spans="6:6" s="45" customFormat="1">
      <c r="F430" s="1650"/>
    </row>
    <row r="431" spans="6:6" s="45" customFormat="1">
      <c r="F431" s="1650"/>
    </row>
    <row r="432" spans="6:6" s="45" customFormat="1">
      <c r="F432" s="1650"/>
    </row>
    <row r="433" spans="6:6" s="45" customFormat="1">
      <c r="F433" s="1650"/>
    </row>
    <row r="434" spans="6:6" s="45" customFormat="1">
      <c r="F434" s="1650"/>
    </row>
    <row r="435" spans="6:6" s="45" customFormat="1">
      <c r="F435" s="1650"/>
    </row>
    <row r="436" spans="6:6" s="45" customFormat="1">
      <c r="F436" s="1650"/>
    </row>
    <row r="437" spans="6:6" s="45" customFormat="1">
      <c r="F437" s="1650"/>
    </row>
    <row r="438" spans="6:6" s="45" customFormat="1">
      <c r="F438" s="1650"/>
    </row>
    <row r="439" spans="6:6" s="45" customFormat="1">
      <c r="F439" s="1650"/>
    </row>
    <row r="440" spans="6:6" s="45" customFormat="1">
      <c r="F440" s="1650"/>
    </row>
    <row r="441" spans="6:6" s="45" customFormat="1">
      <c r="F441" s="1650"/>
    </row>
    <row r="442" spans="6:6" s="45" customFormat="1">
      <c r="F442" s="1650"/>
    </row>
    <row r="443" spans="6:6" s="45" customFormat="1">
      <c r="F443" s="1650"/>
    </row>
    <row r="444" spans="6:6" s="45" customFormat="1">
      <c r="F444" s="1650"/>
    </row>
    <row r="445" spans="6:6" s="45" customFormat="1">
      <c r="F445" s="1650"/>
    </row>
    <row r="446" spans="6:6" s="45" customFormat="1">
      <c r="F446" s="1650"/>
    </row>
    <row r="447" spans="6:6" s="45" customFormat="1">
      <c r="F447" s="1650"/>
    </row>
    <row r="448" spans="6:6" s="45" customFormat="1">
      <c r="F448" s="1650"/>
    </row>
    <row r="449" spans="6:6" s="45" customFormat="1">
      <c r="F449" s="1650"/>
    </row>
    <row r="450" spans="6:6" s="45" customFormat="1">
      <c r="F450" s="1650"/>
    </row>
    <row r="451" spans="6:6" s="45" customFormat="1">
      <c r="F451" s="1650"/>
    </row>
    <row r="452" spans="6:6" s="45" customFormat="1">
      <c r="F452" s="1650"/>
    </row>
    <row r="453" spans="6:6" s="45" customFormat="1">
      <c r="F453" s="1650"/>
    </row>
    <row r="454" spans="6:6" s="45" customFormat="1">
      <c r="F454" s="1650"/>
    </row>
    <row r="455" spans="6:6" s="45" customFormat="1">
      <c r="F455" s="1650"/>
    </row>
    <row r="456" spans="6:6" s="45" customFormat="1">
      <c r="F456" s="1650"/>
    </row>
    <row r="457" spans="6:6" s="45" customFormat="1">
      <c r="F457" s="1650"/>
    </row>
    <row r="458" spans="6:6" s="45" customFormat="1">
      <c r="F458" s="1650"/>
    </row>
    <row r="459" spans="6:6" s="45" customFormat="1">
      <c r="F459" s="1650"/>
    </row>
    <row r="460" spans="6:6" s="45" customFormat="1">
      <c r="F460" s="1650"/>
    </row>
    <row r="461" spans="6:6" s="45" customFormat="1">
      <c r="F461" s="1650"/>
    </row>
    <row r="462" spans="6:6" s="45" customFormat="1">
      <c r="F462" s="1650"/>
    </row>
    <row r="463" spans="6:6" s="45" customFormat="1">
      <c r="F463" s="1650"/>
    </row>
    <row r="464" spans="6:6" s="45" customFormat="1">
      <c r="F464" s="1650"/>
    </row>
    <row r="465" spans="6:6" s="45" customFormat="1">
      <c r="F465" s="1650"/>
    </row>
    <row r="466" spans="6:6" s="45" customFormat="1">
      <c r="F466" s="1650"/>
    </row>
    <row r="467" spans="6:6" s="45" customFormat="1">
      <c r="F467" s="1650"/>
    </row>
    <row r="468" spans="6:6" s="45" customFormat="1">
      <c r="F468" s="1650"/>
    </row>
    <row r="469" spans="6:6" s="45" customFormat="1">
      <c r="F469" s="1650"/>
    </row>
    <row r="470" spans="6:6" s="45" customFormat="1">
      <c r="F470" s="1650"/>
    </row>
    <row r="471" spans="6:6" s="45" customFormat="1">
      <c r="F471" s="1650"/>
    </row>
    <row r="472" spans="6:6" s="45" customFormat="1">
      <c r="F472" s="1650"/>
    </row>
    <row r="473" spans="6:6" s="45" customFormat="1">
      <c r="F473" s="1650"/>
    </row>
    <row r="474" spans="6:6" s="45" customFormat="1">
      <c r="F474" s="1650"/>
    </row>
    <row r="475" spans="6:6" s="45" customFormat="1">
      <c r="F475" s="1650"/>
    </row>
    <row r="476" spans="6:6" s="45" customFormat="1">
      <c r="F476" s="1650"/>
    </row>
    <row r="477" spans="6:6" s="45" customFormat="1">
      <c r="F477" s="1650"/>
    </row>
    <row r="478" spans="6:6" s="45" customFormat="1">
      <c r="F478" s="1650"/>
    </row>
    <row r="479" spans="6:6" s="45" customFormat="1">
      <c r="F479" s="1650"/>
    </row>
    <row r="480" spans="6:6" s="45" customFormat="1">
      <c r="F480" s="1650"/>
    </row>
    <row r="481" spans="6:6" s="45" customFormat="1">
      <c r="F481" s="1650"/>
    </row>
    <row r="482" spans="6:6" s="45" customFormat="1">
      <c r="F482" s="1650"/>
    </row>
    <row r="483" spans="6:6" s="45" customFormat="1">
      <c r="F483" s="1650"/>
    </row>
    <row r="484" spans="6:6" s="45" customFormat="1">
      <c r="F484" s="1650"/>
    </row>
    <row r="485" spans="6:6" s="45" customFormat="1">
      <c r="F485" s="1650"/>
    </row>
    <row r="486" spans="6:6" s="45" customFormat="1">
      <c r="F486" s="1650"/>
    </row>
    <row r="487" spans="6:6" s="45" customFormat="1">
      <c r="F487" s="1650"/>
    </row>
    <row r="488" spans="6:6" s="45" customFormat="1">
      <c r="F488" s="1650"/>
    </row>
    <row r="489" spans="6:6" s="45" customFormat="1">
      <c r="F489" s="1650"/>
    </row>
    <row r="490" spans="6:6" s="45" customFormat="1">
      <c r="F490" s="1650"/>
    </row>
    <row r="491" spans="6:6" s="45" customFormat="1">
      <c r="F491" s="1650"/>
    </row>
    <row r="492" spans="6:6" s="45" customFormat="1">
      <c r="F492" s="1650"/>
    </row>
    <row r="493" spans="6:6" s="45" customFormat="1">
      <c r="F493" s="1650"/>
    </row>
    <row r="494" spans="6:6" s="45" customFormat="1">
      <c r="F494" s="1650"/>
    </row>
    <row r="495" spans="6:6" s="45" customFormat="1">
      <c r="F495" s="1650"/>
    </row>
    <row r="496" spans="6:6" s="45" customFormat="1">
      <c r="F496" s="1650"/>
    </row>
    <row r="497" spans="6:6" s="45" customFormat="1">
      <c r="F497" s="1650"/>
    </row>
    <row r="498" spans="6:6" s="45" customFormat="1">
      <c r="F498" s="1650"/>
    </row>
    <row r="499" spans="6:6" s="45" customFormat="1">
      <c r="F499" s="1650"/>
    </row>
    <row r="500" spans="6:6" s="45" customFormat="1">
      <c r="F500" s="1650"/>
    </row>
    <row r="501" spans="6:6" s="45" customFormat="1">
      <c r="F501" s="1650"/>
    </row>
    <row r="502" spans="6:6" s="45" customFormat="1">
      <c r="F502" s="1650"/>
    </row>
    <row r="503" spans="6:6" s="45" customFormat="1">
      <c r="F503" s="1650"/>
    </row>
    <row r="504" spans="6:6" s="45" customFormat="1">
      <c r="F504" s="1650"/>
    </row>
    <row r="505" spans="6:6" s="45" customFormat="1">
      <c r="F505" s="1650"/>
    </row>
    <row r="506" spans="6:6" s="45" customFormat="1">
      <c r="F506" s="1650"/>
    </row>
    <row r="507" spans="6:6" s="45" customFormat="1">
      <c r="F507" s="1650"/>
    </row>
    <row r="508" spans="6:6" s="45" customFormat="1">
      <c r="F508" s="1650"/>
    </row>
    <row r="509" spans="6:6" s="45" customFormat="1">
      <c r="F509" s="1650"/>
    </row>
    <row r="510" spans="6:6" s="45" customFormat="1">
      <c r="F510" s="1650"/>
    </row>
    <row r="511" spans="6:6" s="45" customFormat="1">
      <c r="F511" s="1650"/>
    </row>
    <row r="512" spans="6:6" s="45" customFormat="1">
      <c r="F512" s="1650"/>
    </row>
    <row r="513" spans="6:6" s="45" customFormat="1">
      <c r="F513" s="1650"/>
    </row>
    <row r="514" spans="6:6" s="45" customFormat="1">
      <c r="F514" s="1650"/>
    </row>
    <row r="515" spans="6:6" s="45" customFormat="1">
      <c r="F515" s="1650"/>
    </row>
    <row r="516" spans="6:6" s="45" customFormat="1">
      <c r="F516" s="1650"/>
    </row>
    <row r="517" spans="6:6" s="45" customFormat="1">
      <c r="F517" s="1650"/>
    </row>
    <row r="518" spans="6:6" s="45" customFormat="1">
      <c r="F518" s="1650"/>
    </row>
    <row r="519" spans="6:6" s="45" customFormat="1">
      <c r="F519" s="1650"/>
    </row>
    <row r="520" spans="6:6" s="45" customFormat="1">
      <c r="F520" s="1650"/>
    </row>
    <row r="521" spans="6:6" s="45" customFormat="1">
      <c r="F521" s="1650"/>
    </row>
    <row r="522" spans="6:6" s="45" customFormat="1">
      <c r="F522" s="1650"/>
    </row>
    <row r="523" spans="6:6" s="45" customFormat="1">
      <c r="F523" s="1650"/>
    </row>
    <row r="524" spans="6:6" s="45" customFormat="1">
      <c r="F524" s="1650"/>
    </row>
    <row r="525" spans="6:6" s="45" customFormat="1">
      <c r="F525" s="1650"/>
    </row>
    <row r="526" spans="6:6" s="45" customFormat="1">
      <c r="F526" s="1650"/>
    </row>
    <row r="527" spans="6:6" s="45" customFormat="1">
      <c r="F527" s="1650"/>
    </row>
    <row r="528" spans="6:6" s="45" customFormat="1">
      <c r="F528" s="1650"/>
    </row>
    <row r="529" spans="6:6" s="45" customFormat="1">
      <c r="F529" s="1650"/>
    </row>
    <row r="530" spans="6:6" s="45" customFormat="1">
      <c r="F530" s="1650"/>
    </row>
    <row r="531" spans="6:6" s="45" customFormat="1">
      <c r="F531" s="1650"/>
    </row>
    <row r="532" spans="6:6" s="45" customFormat="1">
      <c r="F532" s="1650"/>
    </row>
    <row r="533" spans="6:6" s="45" customFormat="1">
      <c r="F533" s="1650"/>
    </row>
    <row r="534" spans="6:6" s="45" customFormat="1">
      <c r="F534" s="1650"/>
    </row>
    <row r="535" spans="6:6" s="45" customFormat="1">
      <c r="F535" s="1650"/>
    </row>
    <row r="536" spans="6:6" s="45" customFormat="1">
      <c r="F536" s="1650"/>
    </row>
    <row r="537" spans="6:6" s="45" customFormat="1">
      <c r="F537" s="1650"/>
    </row>
    <row r="538" spans="6:6" s="45" customFormat="1">
      <c r="F538" s="1650"/>
    </row>
    <row r="539" spans="6:6" s="45" customFormat="1">
      <c r="F539" s="1650"/>
    </row>
    <row r="540" spans="6:6" s="45" customFormat="1">
      <c r="F540" s="1650"/>
    </row>
    <row r="541" spans="6:6" s="45" customFormat="1">
      <c r="F541" s="1650"/>
    </row>
    <row r="542" spans="6:6" s="45" customFormat="1">
      <c r="F542" s="1650"/>
    </row>
    <row r="543" spans="6:6" s="45" customFormat="1">
      <c r="F543" s="1650"/>
    </row>
    <row r="544" spans="6:6" s="45" customFormat="1">
      <c r="F544" s="1650"/>
    </row>
    <row r="545" spans="6:6" s="45" customFormat="1">
      <c r="F545" s="1650"/>
    </row>
    <row r="546" spans="6:6" s="45" customFormat="1">
      <c r="F546" s="1650"/>
    </row>
    <row r="547" spans="6:6" s="45" customFormat="1">
      <c r="F547" s="1650"/>
    </row>
    <row r="548" spans="6:6" s="45" customFormat="1">
      <c r="F548" s="1650"/>
    </row>
    <row r="549" spans="6:6" s="45" customFormat="1">
      <c r="F549" s="1650"/>
    </row>
    <row r="550" spans="6:6" s="45" customFormat="1">
      <c r="F550" s="1650"/>
    </row>
    <row r="551" spans="6:6" s="45" customFormat="1">
      <c r="F551" s="1650"/>
    </row>
    <row r="552" spans="6:6" s="45" customFormat="1">
      <c r="F552" s="1650"/>
    </row>
    <row r="553" spans="6:6" s="45" customFormat="1">
      <c r="F553" s="1650"/>
    </row>
    <row r="554" spans="6:6" s="45" customFormat="1">
      <c r="F554" s="1650"/>
    </row>
    <row r="555" spans="6:6" s="45" customFormat="1">
      <c r="F555" s="1650"/>
    </row>
    <row r="556" spans="6:6" s="45" customFormat="1">
      <c r="F556" s="1650"/>
    </row>
    <row r="557" spans="6:6" s="45" customFormat="1">
      <c r="F557" s="1650"/>
    </row>
    <row r="558" spans="6:6" s="45" customFormat="1">
      <c r="F558" s="1650"/>
    </row>
    <row r="559" spans="6:6" s="45" customFormat="1">
      <c r="F559" s="1650"/>
    </row>
    <row r="560" spans="6:6" s="45" customFormat="1">
      <c r="F560" s="1650"/>
    </row>
    <row r="561" spans="6:6" s="45" customFormat="1">
      <c r="F561" s="1650"/>
    </row>
    <row r="562" spans="6:6" s="45" customFormat="1">
      <c r="F562" s="1650"/>
    </row>
    <row r="563" spans="6:6" s="45" customFormat="1">
      <c r="F563" s="1650"/>
    </row>
    <row r="564" spans="6:6" s="45" customFormat="1">
      <c r="F564" s="1650"/>
    </row>
    <row r="565" spans="6:6" s="45" customFormat="1">
      <c r="F565" s="1650"/>
    </row>
    <row r="566" spans="6:6" s="45" customFormat="1">
      <c r="F566" s="1650"/>
    </row>
    <row r="567" spans="6:6" s="45" customFormat="1">
      <c r="F567" s="1650"/>
    </row>
    <row r="568" spans="6:6" s="45" customFormat="1">
      <c r="F568" s="1650"/>
    </row>
    <row r="569" spans="6:6" s="45" customFormat="1">
      <c r="F569" s="1650"/>
    </row>
    <row r="570" spans="6:6" s="45" customFormat="1">
      <c r="F570" s="1650"/>
    </row>
    <row r="571" spans="6:6" s="45" customFormat="1">
      <c r="F571" s="1650"/>
    </row>
    <row r="572" spans="6:6" s="45" customFormat="1">
      <c r="F572" s="1650"/>
    </row>
    <row r="573" spans="6:6" s="45" customFormat="1">
      <c r="F573" s="1650"/>
    </row>
    <row r="574" spans="6:6" s="45" customFormat="1">
      <c r="F574" s="1650"/>
    </row>
    <row r="575" spans="6:6" s="45" customFormat="1">
      <c r="F575" s="1650"/>
    </row>
    <row r="576" spans="6:6" s="45" customFormat="1">
      <c r="F576" s="1650"/>
    </row>
    <row r="577" spans="6:6" s="45" customFormat="1">
      <c r="F577" s="1650"/>
    </row>
    <row r="578" spans="6:6" s="45" customFormat="1">
      <c r="F578" s="1650"/>
    </row>
    <row r="579" spans="6:6" s="45" customFormat="1">
      <c r="F579" s="1650"/>
    </row>
    <row r="580" spans="6:6" s="45" customFormat="1">
      <c r="F580" s="1650"/>
    </row>
    <row r="581" spans="6:6" s="45" customFormat="1">
      <c r="F581" s="1650"/>
    </row>
    <row r="582" spans="6:6" s="45" customFormat="1">
      <c r="F582" s="1650"/>
    </row>
    <row r="583" spans="6:6" s="45" customFormat="1">
      <c r="F583" s="1650"/>
    </row>
    <row r="584" spans="6:6" s="45" customFormat="1">
      <c r="F584" s="1650"/>
    </row>
    <row r="585" spans="6:6" s="45" customFormat="1">
      <c r="F585" s="1650"/>
    </row>
    <row r="586" spans="6:6" s="45" customFormat="1">
      <c r="F586" s="1650"/>
    </row>
    <row r="587" spans="6:6" s="45" customFormat="1">
      <c r="F587" s="1650"/>
    </row>
    <row r="588" spans="6:6" s="45" customFormat="1">
      <c r="F588" s="1650"/>
    </row>
    <row r="589" spans="6:6" s="45" customFormat="1">
      <c r="F589" s="1650"/>
    </row>
    <row r="590" spans="6:6" s="45" customFormat="1">
      <c r="F590" s="1650"/>
    </row>
    <row r="591" spans="6:6" s="45" customFormat="1">
      <c r="F591" s="1650"/>
    </row>
    <row r="592" spans="6:6" s="45" customFormat="1">
      <c r="F592" s="1650"/>
    </row>
    <row r="593" spans="6:6" s="45" customFormat="1">
      <c r="F593" s="1650"/>
    </row>
    <row r="594" spans="6:6" s="45" customFormat="1">
      <c r="F594" s="1650"/>
    </row>
    <row r="595" spans="6:6" s="45" customFormat="1">
      <c r="F595" s="1650"/>
    </row>
    <row r="596" spans="6:6" s="45" customFormat="1">
      <c r="F596" s="1650"/>
    </row>
    <row r="597" spans="6:6" s="45" customFormat="1">
      <c r="F597" s="1650"/>
    </row>
    <row r="598" spans="6:6" s="45" customFormat="1">
      <c r="F598" s="1650"/>
    </row>
    <row r="599" spans="6:6" s="45" customFormat="1">
      <c r="F599" s="1650"/>
    </row>
    <row r="600" spans="6:6" s="45" customFormat="1">
      <c r="F600" s="1650"/>
    </row>
    <row r="601" spans="6:6" s="45" customFormat="1">
      <c r="F601" s="1650"/>
    </row>
    <row r="602" spans="6:6" s="45" customFormat="1">
      <c r="F602" s="1650"/>
    </row>
    <row r="603" spans="6:6" s="45" customFormat="1">
      <c r="F603" s="1650"/>
    </row>
    <row r="604" spans="6:6" s="45" customFormat="1">
      <c r="F604" s="1650"/>
    </row>
    <row r="605" spans="6:6" s="45" customFormat="1">
      <c r="F605" s="1650"/>
    </row>
    <row r="606" spans="6:6" s="45" customFormat="1">
      <c r="F606" s="1650"/>
    </row>
    <row r="607" spans="6:6" s="45" customFormat="1">
      <c r="F607" s="1650"/>
    </row>
    <row r="608" spans="6:6" s="45" customFormat="1">
      <c r="F608" s="1650"/>
    </row>
    <row r="609" spans="6:6" s="45" customFormat="1">
      <c r="F609" s="1650"/>
    </row>
    <row r="610" spans="6:6" s="45" customFormat="1">
      <c r="F610" s="1650"/>
    </row>
    <row r="611" spans="6:6" s="45" customFormat="1">
      <c r="F611" s="1650"/>
    </row>
    <row r="612" spans="6:6" s="45" customFormat="1">
      <c r="F612" s="1650"/>
    </row>
    <row r="613" spans="6:6" s="45" customFormat="1">
      <c r="F613" s="1650"/>
    </row>
    <row r="614" spans="6:6" s="45" customFormat="1">
      <c r="F614" s="1650"/>
    </row>
    <row r="615" spans="6:6" s="45" customFormat="1">
      <c r="F615" s="1650"/>
    </row>
    <row r="616" spans="6:6" s="45" customFormat="1">
      <c r="F616" s="1650"/>
    </row>
    <row r="617" spans="6:6" s="45" customFormat="1">
      <c r="F617" s="1650"/>
    </row>
    <row r="618" spans="6:6" s="45" customFormat="1">
      <c r="F618" s="1650"/>
    </row>
    <row r="619" spans="6:6" s="45" customFormat="1">
      <c r="F619" s="1650"/>
    </row>
    <row r="620" spans="6:6" s="45" customFormat="1">
      <c r="F620" s="1650"/>
    </row>
    <row r="621" spans="6:6" s="45" customFormat="1">
      <c r="F621" s="1650"/>
    </row>
    <row r="622" spans="6:6" s="45" customFormat="1">
      <c r="F622" s="1650"/>
    </row>
    <row r="623" spans="6:6" s="45" customFormat="1">
      <c r="F623" s="1650"/>
    </row>
    <row r="624" spans="6:6" s="45" customFormat="1">
      <c r="F624" s="1650"/>
    </row>
    <row r="625" spans="6:6" s="45" customFormat="1">
      <c r="F625" s="1650"/>
    </row>
    <row r="626" spans="6:6" s="45" customFormat="1">
      <c r="F626" s="1650"/>
    </row>
    <row r="627" spans="6:6" s="45" customFormat="1">
      <c r="F627" s="1650"/>
    </row>
    <row r="628" spans="6:6" s="45" customFormat="1">
      <c r="F628" s="1650"/>
    </row>
    <row r="629" spans="6:6" s="45" customFormat="1">
      <c r="F629" s="1650"/>
    </row>
    <row r="630" spans="6:6" s="45" customFormat="1">
      <c r="F630" s="1650"/>
    </row>
    <row r="631" spans="6:6" s="45" customFormat="1">
      <c r="F631" s="1650"/>
    </row>
    <row r="632" spans="6:6" s="45" customFormat="1">
      <c r="F632" s="1650"/>
    </row>
    <row r="633" spans="6:6" s="45" customFormat="1">
      <c r="F633" s="1650"/>
    </row>
    <row r="634" spans="6:6" s="45" customFormat="1">
      <c r="F634" s="1650"/>
    </row>
    <row r="635" spans="6:6" s="45" customFormat="1">
      <c r="F635" s="1650"/>
    </row>
    <row r="636" spans="6:6" s="45" customFormat="1">
      <c r="F636" s="1650"/>
    </row>
    <row r="637" spans="6:6" s="45" customFormat="1">
      <c r="F637" s="1650"/>
    </row>
    <row r="638" spans="6:6" s="45" customFormat="1">
      <c r="F638" s="1650"/>
    </row>
    <row r="639" spans="6:6" s="45" customFormat="1">
      <c r="F639" s="1650"/>
    </row>
    <row r="640" spans="6:6" s="45" customFormat="1">
      <c r="F640" s="1650"/>
    </row>
    <row r="641" spans="6:6" s="45" customFormat="1">
      <c r="F641" s="1650"/>
    </row>
    <row r="642" spans="6:6" s="45" customFormat="1">
      <c r="F642" s="1650"/>
    </row>
    <row r="643" spans="6:6" s="45" customFormat="1">
      <c r="F643" s="1650"/>
    </row>
    <row r="644" spans="6:6" s="45" customFormat="1">
      <c r="F644" s="1650"/>
    </row>
    <row r="645" spans="6:6" s="45" customFormat="1">
      <c r="F645" s="1650"/>
    </row>
    <row r="646" spans="6:6" s="45" customFormat="1">
      <c r="F646" s="1650"/>
    </row>
    <row r="647" spans="6:6" s="45" customFormat="1">
      <c r="F647" s="1650"/>
    </row>
    <row r="648" spans="6:6" s="45" customFormat="1">
      <c r="F648" s="1650"/>
    </row>
    <row r="649" spans="6:6" s="45" customFormat="1">
      <c r="F649" s="1650"/>
    </row>
    <row r="650" spans="6:6" s="45" customFormat="1">
      <c r="F650" s="1650"/>
    </row>
    <row r="651" spans="6:6" s="45" customFormat="1">
      <c r="F651" s="1650"/>
    </row>
    <row r="652" spans="6:6" s="45" customFormat="1">
      <c r="F652" s="1650"/>
    </row>
    <row r="653" spans="6:6" s="45" customFormat="1">
      <c r="F653" s="1650"/>
    </row>
    <row r="654" spans="6:6" s="45" customFormat="1">
      <c r="F654" s="1650"/>
    </row>
    <row r="655" spans="6:6" s="45" customFormat="1">
      <c r="F655" s="1650"/>
    </row>
    <row r="656" spans="6:6" s="45" customFormat="1">
      <c r="F656" s="1650"/>
    </row>
    <row r="657" spans="6:6" s="45" customFormat="1">
      <c r="F657" s="1650"/>
    </row>
    <row r="658" spans="6:6" s="45" customFormat="1">
      <c r="F658" s="1650"/>
    </row>
    <row r="659" spans="6:6" s="45" customFormat="1">
      <c r="F659" s="1650"/>
    </row>
    <row r="660" spans="6:6" s="45" customFormat="1">
      <c r="F660" s="1650"/>
    </row>
    <row r="661" spans="6:6" s="45" customFormat="1">
      <c r="F661" s="1650"/>
    </row>
    <row r="662" spans="6:6" s="45" customFormat="1">
      <c r="F662" s="1650"/>
    </row>
    <row r="663" spans="6:6" s="45" customFormat="1">
      <c r="F663" s="1650"/>
    </row>
    <row r="664" spans="6:6" s="45" customFormat="1">
      <c r="F664" s="1650"/>
    </row>
    <row r="665" spans="6:6" s="45" customFormat="1">
      <c r="F665" s="1650"/>
    </row>
    <row r="666" spans="6:6" s="45" customFormat="1">
      <c r="F666" s="1650"/>
    </row>
    <row r="667" spans="6:6" s="45" customFormat="1">
      <c r="F667" s="1650"/>
    </row>
    <row r="668" spans="6:6" s="45" customFormat="1">
      <c r="F668" s="1650"/>
    </row>
    <row r="669" spans="6:6" s="45" customFormat="1">
      <c r="F669" s="1650"/>
    </row>
    <row r="670" spans="6:6" s="45" customFormat="1">
      <c r="F670" s="1650"/>
    </row>
    <row r="671" spans="6:6" s="45" customFormat="1">
      <c r="F671" s="1650"/>
    </row>
    <row r="672" spans="6:6" s="45" customFormat="1">
      <c r="F672" s="1650"/>
    </row>
    <row r="673" spans="6:6" s="45" customFormat="1">
      <c r="F673" s="1650"/>
    </row>
    <row r="674" spans="6:6" s="45" customFormat="1">
      <c r="F674" s="1650"/>
    </row>
    <row r="675" spans="6:6" s="45" customFormat="1">
      <c r="F675" s="1650"/>
    </row>
    <row r="676" spans="6:6" s="45" customFormat="1">
      <c r="F676" s="1650"/>
    </row>
    <row r="677" spans="6:6" s="45" customFormat="1">
      <c r="F677" s="1650"/>
    </row>
    <row r="678" spans="6:6" s="45" customFormat="1">
      <c r="F678" s="1650"/>
    </row>
    <row r="679" spans="6:6" s="45" customFormat="1">
      <c r="F679" s="1650"/>
    </row>
    <row r="680" spans="6:6" s="45" customFormat="1">
      <c r="F680" s="1650"/>
    </row>
    <row r="681" spans="6:6" s="45" customFormat="1">
      <c r="F681" s="1650"/>
    </row>
    <row r="682" spans="6:6" s="45" customFormat="1">
      <c r="F682" s="1650"/>
    </row>
    <row r="683" spans="6:6" s="45" customFormat="1">
      <c r="F683" s="1650"/>
    </row>
    <row r="684" spans="6:6" s="45" customFormat="1">
      <c r="F684" s="1650"/>
    </row>
    <row r="685" spans="6:6" s="45" customFormat="1">
      <c r="F685" s="1650"/>
    </row>
    <row r="686" spans="6:6" s="45" customFormat="1">
      <c r="F686" s="1650"/>
    </row>
    <row r="687" spans="6:6" s="45" customFormat="1">
      <c r="F687" s="1650"/>
    </row>
    <row r="688" spans="6:6" s="45" customFormat="1">
      <c r="F688" s="1650"/>
    </row>
    <row r="689" spans="6:6" s="45" customFormat="1">
      <c r="F689" s="1650"/>
    </row>
    <row r="690" spans="6:6" s="45" customFormat="1">
      <c r="F690" s="1650"/>
    </row>
    <row r="691" spans="6:6" s="45" customFormat="1">
      <c r="F691" s="1650"/>
    </row>
    <row r="692" spans="6:6" s="45" customFormat="1">
      <c r="F692" s="1650"/>
    </row>
    <row r="693" spans="6:6" s="45" customFormat="1">
      <c r="F693" s="1650"/>
    </row>
    <row r="694" spans="6:6" s="45" customFormat="1">
      <c r="F694" s="1650"/>
    </row>
    <row r="695" spans="6:6" s="45" customFormat="1">
      <c r="F695" s="1650"/>
    </row>
    <row r="696" spans="6:6" s="45" customFormat="1">
      <c r="F696" s="1650"/>
    </row>
    <row r="697" spans="6:6" s="45" customFormat="1">
      <c r="F697" s="1650"/>
    </row>
    <row r="698" spans="6:6" s="45" customFormat="1">
      <c r="F698" s="1650"/>
    </row>
    <row r="699" spans="6:6" s="45" customFormat="1">
      <c r="F699" s="1650"/>
    </row>
    <row r="700" spans="6:6" s="45" customFormat="1">
      <c r="F700" s="1650"/>
    </row>
    <row r="701" spans="6:6" s="45" customFormat="1">
      <c r="F701" s="1650"/>
    </row>
    <row r="702" spans="6:6" s="45" customFormat="1">
      <c r="F702" s="1650"/>
    </row>
    <row r="703" spans="6:6" s="45" customFormat="1">
      <c r="F703" s="1650"/>
    </row>
    <row r="704" spans="6:6" s="45" customFormat="1">
      <c r="F704" s="1650"/>
    </row>
    <row r="705" spans="6:6" s="45" customFormat="1">
      <c r="F705" s="1650"/>
    </row>
    <row r="706" spans="6:6" s="45" customFormat="1">
      <c r="F706" s="1650"/>
    </row>
    <row r="707" spans="6:6" s="45" customFormat="1">
      <c r="F707" s="1650"/>
    </row>
    <row r="708" spans="6:6" s="45" customFormat="1">
      <c r="F708" s="1650"/>
    </row>
    <row r="709" spans="6:6" s="45" customFormat="1">
      <c r="F709" s="1650"/>
    </row>
    <row r="710" spans="6:6" s="45" customFormat="1">
      <c r="F710" s="1650"/>
    </row>
    <row r="711" spans="6:6" s="45" customFormat="1">
      <c r="F711" s="1650"/>
    </row>
    <row r="712" spans="6:6" s="45" customFormat="1">
      <c r="F712" s="1650"/>
    </row>
    <row r="713" spans="6:6" s="45" customFormat="1">
      <c r="F713" s="1650"/>
    </row>
    <row r="714" spans="6:6" s="45" customFormat="1">
      <c r="F714" s="1650"/>
    </row>
    <row r="715" spans="6:6" s="45" customFormat="1">
      <c r="F715" s="1650"/>
    </row>
    <row r="716" spans="6:6" s="45" customFormat="1">
      <c r="F716" s="1650"/>
    </row>
    <row r="717" spans="6:6" s="45" customFormat="1">
      <c r="F717" s="1650"/>
    </row>
    <row r="718" spans="6:6" s="45" customFormat="1">
      <c r="F718" s="1650"/>
    </row>
    <row r="719" spans="6:6" s="45" customFormat="1">
      <c r="F719" s="1650"/>
    </row>
    <row r="720" spans="6:6" s="45" customFormat="1">
      <c r="F720" s="1650"/>
    </row>
    <row r="721" spans="6:6" s="45" customFormat="1">
      <c r="F721" s="1650"/>
    </row>
    <row r="722" spans="6:6" s="45" customFormat="1">
      <c r="F722" s="1650"/>
    </row>
    <row r="723" spans="6:6" s="45" customFormat="1">
      <c r="F723" s="1650"/>
    </row>
    <row r="724" spans="6:6" s="45" customFormat="1">
      <c r="F724" s="1650"/>
    </row>
    <row r="725" spans="6:6" s="45" customFormat="1">
      <c r="F725" s="1650"/>
    </row>
    <row r="726" spans="6:6" s="45" customFormat="1">
      <c r="F726" s="1650"/>
    </row>
    <row r="727" spans="6:6" s="45" customFormat="1">
      <c r="F727" s="1650"/>
    </row>
    <row r="728" spans="6:6" s="45" customFormat="1">
      <c r="F728" s="1650"/>
    </row>
    <row r="729" spans="6:6" s="45" customFormat="1">
      <c r="F729" s="1650"/>
    </row>
    <row r="730" spans="6:6" s="45" customFormat="1">
      <c r="F730" s="1650"/>
    </row>
    <row r="731" spans="6:6" s="45" customFormat="1">
      <c r="F731" s="1650"/>
    </row>
    <row r="732" spans="6:6" s="45" customFormat="1">
      <c r="F732" s="1650"/>
    </row>
    <row r="733" spans="6:6" s="45" customFormat="1">
      <c r="F733" s="1650"/>
    </row>
    <row r="734" spans="6:6" s="45" customFormat="1">
      <c r="F734" s="1650"/>
    </row>
    <row r="735" spans="6:6" s="45" customFormat="1">
      <c r="F735" s="1650"/>
    </row>
    <row r="736" spans="6:6" s="45" customFormat="1">
      <c r="F736" s="1650"/>
    </row>
    <row r="737" spans="6:6" s="45" customFormat="1">
      <c r="F737" s="1650"/>
    </row>
    <row r="738" spans="6:6" s="45" customFormat="1">
      <c r="F738" s="1650"/>
    </row>
    <row r="739" spans="6:6" s="45" customFormat="1">
      <c r="F739" s="1650"/>
    </row>
    <row r="740" spans="6:6" s="45" customFormat="1">
      <c r="F740" s="1650"/>
    </row>
    <row r="741" spans="6:6" s="45" customFormat="1">
      <c r="F741" s="1650"/>
    </row>
    <row r="742" spans="6:6" s="45" customFormat="1">
      <c r="F742" s="1650"/>
    </row>
    <row r="743" spans="6:6" s="45" customFormat="1">
      <c r="F743" s="1650"/>
    </row>
    <row r="744" spans="6:6" s="45" customFormat="1">
      <c r="F744" s="1650"/>
    </row>
    <row r="745" spans="6:6" s="45" customFormat="1">
      <c r="F745" s="1650"/>
    </row>
    <row r="746" spans="6:6" s="45" customFormat="1">
      <c r="F746" s="1650"/>
    </row>
    <row r="747" spans="6:6" s="45" customFormat="1">
      <c r="F747" s="1650"/>
    </row>
    <row r="748" spans="6:6" s="45" customFormat="1">
      <c r="F748" s="1650"/>
    </row>
    <row r="749" spans="6:6" s="45" customFormat="1">
      <c r="F749" s="1650"/>
    </row>
    <row r="750" spans="6:6" s="45" customFormat="1">
      <c r="F750" s="1650"/>
    </row>
    <row r="751" spans="6:6" s="45" customFormat="1">
      <c r="F751" s="1650"/>
    </row>
    <row r="752" spans="6:6" s="45" customFormat="1">
      <c r="F752" s="1650"/>
    </row>
    <row r="753" spans="1:6">
      <c r="A753" s="45"/>
      <c r="B753" s="45"/>
      <c r="C753" s="45"/>
      <c r="D753" s="45"/>
      <c r="E753" s="45"/>
      <c r="F753" s="1650"/>
    </row>
    <row r="754" spans="1:6">
      <c r="A754" s="45"/>
      <c r="B754" s="45"/>
      <c r="C754" s="45"/>
      <c r="D754" s="45"/>
      <c r="E754" s="45"/>
      <c r="F754" s="1650"/>
    </row>
    <row r="755" spans="1:6">
      <c r="A755" s="45"/>
      <c r="B755" s="45"/>
      <c r="C755" s="45"/>
      <c r="D755" s="45"/>
      <c r="E755" s="45"/>
      <c r="F755" s="1650"/>
    </row>
    <row r="756" spans="1:6">
      <c r="A756" s="45"/>
      <c r="B756" s="45"/>
      <c r="C756" s="45"/>
      <c r="D756" s="45"/>
      <c r="E756" s="45"/>
      <c r="F756" s="1650"/>
    </row>
    <row r="757" spans="1:6">
      <c r="A757" s="45"/>
      <c r="B757" s="45"/>
      <c r="C757" s="45"/>
      <c r="D757" s="45"/>
      <c r="E757" s="45"/>
      <c r="F757" s="1650"/>
    </row>
    <row r="758" spans="1:6">
      <c r="A758" s="45"/>
      <c r="B758" s="45"/>
      <c r="C758" s="45"/>
      <c r="D758" s="45"/>
      <c r="E758" s="45"/>
      <c r="F758" s="1650"/>
    </row>
    <row r="759" spans="1:6">
      <c r="A759" s="45"/>
      <c r="B759" s="45"/>
      <c r="C759" s="45"/>
      <c r="D759" s="45"/>
      <c r="E759" s="45"/>
      <c r="F759" s="1650"/>
    </row>
    <row r="760" spans="1:6">
      <c r="A760" s="45"/>
      <c r="B760" s="45"/>
      <c r="C760" s="45"/>
      <c r="D760" s="45"/>
      <c r="E760" s="45"/>
      <c r="F760" s="1650"/>
    </row>
    <row r="761" spans="1:6">
      <c r="A761" s="45"/>
      <c r="B761" s="45"/>
      <c r="C761" s="45"/>
      <c r="D761" s="45"/>
      <c r="E761" s="45"/>
      <c r="F761" s="1650"/>
    </row>
    <row r="762" spans="1:6">
      <c r="A762" s="45"/>
      <c r="B762" s="45"/>
      <c r="C762" s="45"/>
      <c r="D762" s="45"/>
      <c r="E762" s="45"/>
      <c r="F762" s="1650"/>
    </row>
    <row r="763" spans="1:6">
      <c r="A763" s="45"/>
      <c r="B763" s="45"/>
      <c r="C763" s="45"/>
      <c r="D763" s="45"/>
      <c r="E763" s="45"/>
      <c r="F763" s="1650"/>
    </row>
    <row r="764" spans="1:6">
      <c r="A764" s="45"/>
      <c r="B764" s="45"/>
      <c r="C764" s="45"/>
      <c r="D764" s="45"/>
      <c r="E764" s="45"/>
      <c r="F764" s="1650"/>
    </row>
    <row r="765" spans="1:6">
      <c r="A765" s="45"/>
      <c r="B765" s="45"/>
      <c r="C765" s="45"/>
      <c r="D765" s="45"/>
      <c r="E765" s="45"/>
      <c r="F765" s="1650"/>
    </row>
    <row r="766" spans="1:6">
      <c r="A766" s="45"/>
      <c r="B766" s="45"/>
      <c r="C766" s="45"/>
      <c r="D766" s="45"/>
      <c r="E766" s="45"/>
      <c r="F766" s="1650"/>
    </row>
    <row r="767" spans="1:6">
      <c r="A767" s="45"/>
      <c r="B767" s="45"/>
      <c r="C767" s="45"/>
      <c r="D767" s="45"/>
      <c r="E767" s="45"/>
      <c r="F767" s="1650"/>
    </row>
    <row r="768" spans="1:6">
      <c r="D768" s="45"/>
      <c r="E768" s="45"/>
      <c r="F768" s="1650"/>
    </row>
    <row r="769" spans="4:6">
      <c r="D769" s="45"/>
      <c r="E769" s="45"/>
      <c r="F769" s="1650"/>
    </row>
    <row r="770" spans="4:6">
      <c r="D770" s="45"/>
      <c r="E770" s="45"/>
      <c r="F770" s="1650"/>
    </row>
    <row r="771" spans="4:6">
      <c r="D771" s="45"/>
      <c r="E771" s="45"/>
      <c r="F771" s="1650"/>
    </row>
    <row r="772" spans="4:6">
      <c r="D772" s="45"/>
      <c r="E772" s="45"/>
      <c r="F772" s="1650"/>
    </row>
    <row r="773" spans="4:6">
      <c r="D773" s="45"/>
      <c r="E773" s="45"/>
      <c r="F773" s="1650"/>
    </row>
    <row r="774" spans="4:6">
      <c r="D774" s="45"/>
      <c r="E774" s="45"/>
      <c r="F774" s="1650"/>
    </row>
    <row r="775" spans="4:6">
      <c r="D775" s="45"/>
      <c r="E775" s="45"/>
      <c r="F775" s="1650"/>
    </row>
    <row r="776" spans="4:6">
      <c r="D776" s="45"/>
      <c r="E776" s="45"/>
      <c r="F776" s="1650"/>
    </row>
    <row r="777" spans="4:6">
      <c r="D777" s="45"/>
      <c r="E777" s="45"/>
      <c r="F777" s="1650"/>
    </row>
    <row r="778" spans="4:6">
      <c r="D778" s="45"/>
      <c r="E778" s="45"/>
      <c r="F778" s="1650"/>
    </row>
    <row r="779" spans="4:6">
      <c r="D779" s="45"/>
      <c r="E779" s="45"/>
      <c r="F779" s="1650"/>
    </row>
    <row r="780" spans="4:6">
      <c r="D780" s="45"/>
      <c r="E780" s="45"/>
      <c r="F780" s="1650"/>
    </row>
    <row r="781" spans="4:6">
      <c r="D781" s="45"/>
      <c r="E781" s="45"/>
      <c r="F781" s="1650"/>
    </row>
    <row r="782" spans="4:6">
      <c r="D782" s="45"/>
      <c r="E782" s="45"/>
      <c r="F782" s="1650"/>
    </row>
    <row r="783" spans="4:6">
      <c r="D783" s="45"/>
      <c r="E783" s="45"/>
      <c r="F783" s="1650"/>
    </row>
    <row r="784" spans="4:6">
      <c r="D784" s="45"/>
      <c r="E784" s="45"/>
      <c r="F784" s="1650"/>
    </row>
    <row r="785" spans="4:6">
      <c r="D785" s="45"/>
      <c r="E785" s="45"/>
      <c r="F785" s="1650"/>
    </row>
    <row r="786" spans="4:6">
      <c r="D786" s="45"/>
      <c r="E786" s="45"/>
      <c r="F786" s="1650"/>
    </row>
    <row r="787" spans="4:6">
      <c r="D787" s="45"/>
      <c r="E787" s="45"/>
      <c r="F787" s="1650"/>
    </row>
    <row r="788" spans="4:6">
      <c r="D788" s="45"/>
      <c r="E788" s="45"/>
      <c r="F788" s="1650"/>
    </row>
    <row r="789" spans="4:6">
      <c r="D789" s="45"/>
      <c r="E789" s="45"/>
      <c r="F789" s="1650"/>
    </row>
    <row r="790" spans="4:6">
      <c r="D790" s="45"/>
      <c r="E790" s="45"/>
      <c r="F790" s="1650"/>
    </row>
    <row r="791" spans="4:6">
      <c r="D791" s="45"/>
      <c r="E791" s="45"/>
      <c r="F791" s="1650"/>
    </row>
    <row r="792" spans="4:6">
      <c r="D792" s="45"/>
      <c r="E792" s="45"/>
      <c r="F792" s="1650"/>
    </row>
    <row r="793" spans="4:6">
      <c r="D793" s="45"/>
      <c r="E793" s="45"/>
      <c r="F793" s="1650"/>
    </row>
    <row r="794" spans="4:6">
      <c r="D794" s="45"/>
      <c r="E794" s="45"/>
      <c r="F794" s="1650"/>
    </row>
    <row r="795" spans="4:6">
      <c r="D795" s="45"/>
      <c r="E795" s="45"/>
      <c r="F795" s="1650"/>
    </row>
    <row r="796" spans="4:6">
      <c r="D796" s="45"/>
      <c r="E796" s="45"/>
      <c r="F796" s="1650"/>
    </row>
    <row r="797" spans="4:6">
      <c r="D797" s="45"/>
      <c r="E797" s="45"/>
      <c r="F797" s="1650"/>
    </row>
    <row r="798" spans="4:6">
      <c r="D798" s="45"/>
      <c r="E798" s="45"/>
      <c r="F798" s="1650"/>
    </row>
    <row r="799" spans="4:6">
      <c r="D799" s="45"/>
      <c r="E799" s="45"/>
      <c r="F799" s="1650"/>
    </row>
    <row r="800" spans="4:6">
      <c r="D800" s="45"/>
      <c r="E800" s="45"/>
      <c r="F800" s="1650"/>
    </row>
    <row r="801" spans="4:6">
      <c r="D801" s="45"/>
      <c r="E801" s="45"/>
      <c r="F801" s="1650"/>
    </row>
    <row r="802" spans="4:6">
      <c r="D802" s="45"/>
      <c r="E802" s="45"/>
      <c r="F802" s="1650"/>
    </row>
    <row r="803" spans="4:6">
      <c r="D803" s="45"/>
      <c r="E803" s="45"/>
      <c r="F803" s="1650"/>
    </row>
    <row r="804" spans="4:6">
      <c r="D804" s="45"/>
      <c r="E804" s="45"/>
      <c r="F804" s="1650"/>
    </row>
    <row r="805" spans="4:6">
      <c r="D805" s="45"/>
      <c r="E805" s="45"/>
      <c r="F805" s="1650"/>
    </row>
    <row r="806" spans="4:6">
      <c r="D806" s="45"/>
      <c r="E806" s="45"/>
      <c r="F806" s="1650"/>
    </row>
    <row r="807" spans="4:6">
      <c r="D807" s="45"/>
      <c r="E807" s="45"/>
      <c r="F807" s="1650"/>
    </row>
    <row r="808" spans="4:6">
      <c r="D808" s="45"/>
      <c r="E808" s="45"/>
      <c r="F808" s="1650"/>
    </row>
    <row r="809" spans="4:6">
      <c r="D809" s="45"/>
      <c r="E809" s="45"/>
      <c r="F809" s="1650"/>
    </row>
    <row r="810" spans="4:6">
      <c r="D810" s="45"/>
      <c r="E810" s="45"/>
      <c r="F810" s="1650"/>
    </row>
    <row r="811" spans="4:6">
      <c r="D811" s="45"/>
      <c r="E811" s="45"/>
      <c r="F811" s="1650"/>
    </row>
    <row r="812" spans="4:6">
      <c r="D812" s="45"/>
      <c r="E812" s="45"/>
      <c r="F812" s="1650"/>
    </row>
    <row r="813" spans="4:6">
      <c r="D813" s="45"/>
      <c r="E813" s="45"/>
      <c r="F813" s="1650"/>
    </row>
    <row r="814" spans="4:6">
      <c r="D814" s="45"/>
      <c r="E814" s="45"/>
      <c r="F814" s="1650"/>
    </row>
    <row r="815" spans="4:6">
      <c r="D815" s="45"/>
      <c r="E815" s="45"/>
      <c r="F815" s="1650"/>
    </row>
    <row r="816" spans="4:6">
      <c r="D816" s="45"/>
      <c r="E816" s="45"/>
      <c r="F816" s="1650"/>
    </row>
    <row r="817" spans="4:6">
      <c r="D817" s="45"/>
      <c r="E817" s="45"/>
      <c r="F817" s="1650"/>
    </row>
    <row r="818" spans="4:6">
      <c r="D818" s="45"/>
      <c r="E818" s="45"/>
      <c r="F818" s="1650"/>
    </row>
    <row r="819" spans="4:6">
      <c r="D819" s="45"/>
      <c r="E819" s="45"/>
      <c r="F819" s="1650"/>
    </row>
    <row r="820" spans="4:6">
      <c r="D820" s="45"/>
      <c r="E820" s="45"/>
      <c r="F820" s="1650"/>
    </row>
    <row r="821" spans="4:6">
      <c r="D821" s="45"/>
      <c r="E821" s="45"/>
      <c r="F821" s="1650"/>
    </row>
    <row r="822" spans="4:6">
      <c r="D822" s="45"/>
      <c r="E822" s="45"/>
      <c r="F822" s="1650"/>
    </row>
    <row r="823" spans="4:6">
      <c r="D823" s="45"/>
      <c r="E823" s="45"/>
      <c r="F823" s="1650"/>
    </row>
    <row r="824" spans="4:6">
      <c r="D824" s="45"/>
      <c r="E824" s="45"/>
      <c r="F824" s="1650"/>
    </row>
    <row r="825" spans="4:6">
      <c r="D825" s="45"/>
      <c r="E825" s="45"/>
      <c r="F825" s="1650"/>
    </row>
    <row r="826" spans="4:6">
      <c r="D826" s="45"/>
      <c r="E826" s="45"/>
      <c r="F826" s="1650"/>
    </row>
    <row r="827" spans="4:6">
      <c r="D827" s="45"/>
      <c r="E827" s="45"/>
      <c r="F827" s="1650"/>
    </row>
    <row r="828" spans="4:6">
      <c r="D828" s="45"/>
      <c r="E828" s="45"/>
      <c r="F828" s="1650"/>
    </row>
    <row r="829" spans="4:6">
      <c r="D829" s="45"/>
      <c r="E829" s="45"/>
      <c r="F829" s="1650"/>
    </row>
    <row r="830" spans="4:6">
      <c r="D830" s="45"/>
      <c r="E830" s="45"/>
      <c r="F830" s="1650"/>
    </row>
    <row r="831" spans="4:6">
      <c r="D831" s="45"/>
      <c r="E831" s="45"/>
      <c r="F831" s="1650"/>
    </row>
    <row r="832" spans="4:6">
      <c r="D832" s="45"/>
      <c r="E832" s="45"/>
      <c r="F832" s="1650"/>
    </row>
    <row r="833" spans="4:6">
      <c r="D833" s="45"/>
      <c r="E833" s="45"/>
      <c r="F833" s="1650"/>
    </row>
    <row r="834" spans="4:6">
      <c r="D834" s="45"/>
      <c r="E834" s="45"/>
      <c r="F834" s="1650"/>
    </row>
    <row r="835" spans="4:6">
      <c r="D835" s="45"/>
      <c r="E835" s="45"/>
      <c r="F835" s="1650"/>
    </row>
    <row r="836" spans="4:6">
      <c r="D836" s="45"/>
      <c r="E836" s="45"/>
      <c r="F836" s="1650"/>
    </row>
    <row r="837" spans="4:6">
      <c r="D837" s="45"/>
      <c r="E837" s="45"/>
      <c r="F837" s="1650"/>
    </row>
    <row r="838" spans="4:6">
      <c r="D838" s="45"/>
      <c r="E838" s="45"/>
      <c r="F838" s="1650"/>
    </row>
    <row r="839" spans="4:6">
      <c r="D839" s="45"/>
      <c r="E839" s="45"/>
      <c r="F839" s="1650"/>
    </row>
    <row r="840" spans="4:6">
      <c r="D840" s="45"/>
      <c r="E840" s="45"/>
      <c r="F840" s="1650"/>
    </row>
    <row r="841" spans="4:6">
      <c r="D841" s="45"/>
      <c r="E841" s="45"/>
      <c r="F841" s="1650"/>
    </row>
    <row r="842" spans="4:6">
      <c r="D842" s="45"/>
      <c r="E842" s="45"/>
      <c r="F842" s="1650"/>
    </row>
    <row r="843" spans="4:6">
      <c r="D843" s="45"/>
      <c r="E843" s="45"/>
      <c r="F843" s="1650"/>
    </row>
    <row r="844" spans="4:6">
      <c r="D844" s="45"/>
      <c r="E844" s="45"/>
      <c r="F844" s="1650"/>
    </row>
    <row r="845" spans="4:6">
      <c r="D845" s="45"/>
      <c r="E845" s="45"/>
      <c r="F845" s="1650"/>
    </row>
    <row r="846" spans="4:6">
      <c r="D846" s="45"/>
      <c r="E846" s="45"/>
      <c r="F846" s="1650"/>
    </row>
    <row r="847" spans="4:6">
      <c r="D847" s="45"/>
      <c r="E847" s="45"/>
      <c r="F847" s="1650"/>
    </row>
    <row r="848" spans="4:6">
      <c r="D848" s="45"/>
      <c r="E848" s="45"/>
      <c r="F848" s="1650"/>
    </row>
    <row r="849" spans="4:6">
      <c r="D849" s="45"/>
      <c r="E849" s="45"/>
      <c r="F849" s="1650"/>
    </row>
    <row r="850" spans="4:6">
      <c r="D850" s="45"/>
      <c r="E850" s="45"/>
      <c r="F850" s="1650"/>
    </row>
    <row r="851" spans="4:6">
      <c r="D851" s="45"/>
      <c r="E851" s="45"/>
      <c r="F851" s="1650"/>
    </row>
    <row r="852" spans="4:6">
      <c r="D852" s="45"/>
      <c r="E852" s="45"/>
      <c r="F852" s="1650"/>
    </row>
    <row r="853" spans="4:6">
      <c r="D853" s="45"/>
      <c r="E853" s="45"/>
      <c r="F853" s="1650"/>
    </row>
    <row r="854" spans="4:6">
      <c r="D854" s="45"/>
      <c r="E854" s="45"/>
      <c r="F854" s="1650"/>
    </row>
    <row r="855" spans="4:6">
      <c r="D855" s="45"/>
      <c r="E855" s="45"/>
      <c r="F855" s="1650"/>
    </row>
    <row r="856" spans="4:6">
      <c r="D856" s="45"/>
      <c r="E856" s="45"/>
      <c r="F856" s="1650"/>
    </row>
    <row r="857" spans="4:6">
      <c r="D857" s="45"/>
      <c r="E857" s="45"/>
      <c r="F857" s="1650"/>
    </row>
    <row r="858" spans="4:6">
      <c r="D858" s="45"/>
      <c r="E858" s="45"/>
      <c r="F858" s="1650"/>
    </row>
    <row r="859" spans="4:6">
      <c r="D859" s="45"/>
      <c r="E859" s="45"/>
      <c r="F859" s="1650"/>
    </row>
    <row r="860" spans="4:6">
      <c r="D860" s="45"/>
      <c r="E860" s="45"/>
      <c r="F860" s="1650"/>
    </row>
    <row r="861" spans="4:6">
      <c r="D861" s="45"/>
      <c r="E861" s="45"/>
      <c r="F861" s="1650"/>
    </row>
    <row r="862" spans="4:6">
      <c r="D862" s="45"/>
      <c r="E862" s="45"/>
      <c r="F862" s="1650"/>
    </row>
    <row r="863" spans="4:6">
      <c r="D863" s="45"/>
      <c r="E863" s="45"/>
      <c r="F863" s="1650"/>
    </row>
    <row r="864" spans="4:6">
      <c r="D864" s="45"/>
      <c r="E864" s="45"/>
      <c r="F864" s="1650"/>
    </row>
    <row r="865" spans="4:6">
      <c r="D865" s="45"/>
      <c r="E865" s="45"/>
      <c r="F865" s="1650"/>
    </row>
    <row r="866" spans="4:6">
      <c r="D866" s="45"/>
      <c r="E866" s="45"/>
      <c r="F866" s="1650"/>
    </row>
    <row r="867" spans="4:6">
      <c r="D867" s="45"/>
      <c r="E867" s="45"/>
      <c r="F867" s="1650"/>
    </row>
    <row r="868" spans="4:6">
      <c r="D868" s="45"/>
      <c r="E868" s="45"/>
      <c r="F868" s="1650"/>
    </row>
    <row r="869" spans="4:6">
      <c r="D869" s="45"/>
      <c r="E869" s="45"/>
      <c r="F869" s="1650"/>
    </row>
    <row r="870" spans="4:6">
      <c r="D870" s="45"/>
      <c r="E870" s="45"/>
      <c r="F870" s="1650"/>
    </row>
    <row r="871" spans="4:6">
      <c r="D871" s="45"/>
      <c r="E871" s="45"/>
      <c r="F871" s="1650"/>
    </row>
    <row r="872" spans="4:6">
      <c r="D872" s="45"/>
      <c r="E872" s="45"/>
      <c r="F872" s="1650"/>
    </row>
    <row r="873" spans="4:6">
      <c r="D873" s="45"/>
      <c r="E873" s="45"/>
      <c r="F873" s="1650"/>
    </row>
    <row r="874" spans="4:6">
      <c r="D874" s="45"/>
      <c r="E874" s="45"/>
      <c r="F874" s="1650"/>
    </row>
    <row r="875" spans="4:6">
      <c r="D875" s="45"/>
      <c r="E875" s="45"/>
      <c r="F875" s="1650"/>
    </row>
    <row r="876" spans="4:6">
      <c r="D876" s="45"/>
      <c r="E876" s="45"/>
      <c r="F876" s="1650"/>
    </row>
    <row r="877" spans="4:6">
      <c r="D877" s="45"/>
      <c r="E877" s="45"/>
      <c r="F877" s="1650"/>
    </row>
    <row r="878" spans="4:6">
      <c r="D878" s="45"/>
      <c r="E878" s="45"/>
      <c r="F878" s="1650"/>
    </row>
    <row r="879" spans="4:6">
      <c r="D879" s="45"/>
      <c r="E879" s="45"/>
      <c r="F879" s="1650"/>
    </row>
    <row r="880" spans="4:6">
      <c r="D880" s="45"/>
      <c r="E880" s="45"/>
      <c r="F880" s="1650"/>
    </row>
    <row r="881" spans="4:6">
      <c r="D881" s="45"/>
      <c r="E881" s="45"/>
      <c r="F881" s="1650"/>
    </row>
    <row r="882" spans="4:6">
      <c r="D882" s="45"/>
      <c r="E882" s="45"/>
      <c r="F882" s="1650"/>
    </row>
    <row r="883" spans="4:6">
      <c r="D883" s="45"/>
      <c r="E883" s="45"/>
      <c r="F883" s="1650"/>
    </row>
    <row r="884" spans="4:6">
      <c r="D884" s="45"/>
      <c r="E884" s="45"/>
      <c r="F884" s="1650"/>
    </row>
    <row r="885" spans="4:6">
      <c r="D885" s="45"/>
      <c r="E885" s="45"/>
      <c r="F885" s="1650"/>
    </row>
    <row r="886" spans="4:6">
      <c r="D886" s="45"/>
      <c r="E886" s="45"/>
      <c r="F886" s="1650"/>
    </row>
    <row r="887" spans="4:6">
      <c r="D887" s="45"/>
      <c r="E887" s="45"/>
      <c r="F887" s="1650"/>
    </row>
    <row r="888" spans="4:6">
      <c r="D888" s="45"/>
      <c r="E888" s="45"/>
      <c r="F888" s="1650"/>
    </row>
    <row r="889" spans="4:6">
      <c r="D889" s="45"/>
      <c r="E889" s="45"/>
      <c r="F889" s="1650"/>
    </row>
    <row r="890" spans="4:6">
      <c r="D890" s="45"/>
      <c r="E890" s="45"/>
      <c r="F890" s="1650"/>
    </row>
    <row r="891" spans="4:6">
      <c r="D891" s="45"/>
      <c r="E891" s="45"/>
      <c r="F891" s="1650"/>
    </row>
    <row r="892" spans="4:6">
      <c r="D892" s="45"/>
      <c r="E892" s="45"/>
      <c r="F892" s="1650"/>
    </row>
    <row r="893" spans="4:6">
      <c r="D893" s="45"/>
      <c r="E893" s="45"/>
      <c r="F893" s="1650"/>
    </row>
    <row r="894" spans="4:6">
      <c r="D894" s="45"/>
      <c r="E894" s="45"/>
      <c r="F894" s="1650"/>
    </row>
    <row r="895" spans="4:6">
      <c r="D895" s="45"/>
      <c r="E895" s="45"/>
      <c r="F895" s="1650"/>
    </row>
    <row r="896" spans="4:6">
      <c r="D896" s="45"/>
      <c r="E896" s="45"/>
      <c r="F896" s="1650"/>
    </row>
    <row r="897" spans="4:6">
      <c r="D897" s="45"/>
      <c r="E897" s="45"/>
      <c r="F897" s="1650"/>
    </row>
    <row r="898" spans="4:6">
      <c r="D898" s="45"/>
      <c r="E898" s="45"/>
      <c r="F898" s="1650"/>
    </row>
    <row r="899" spans="4:6">
      <c r="D899" s="45"/>
      <c r="E899" s="45"/>
      <c r="F899" s="1650"/>
    </row>
    <row r="900" spans="4:6">
      <c r="D900" s="45"/>
      <c r="E900" s="45"/>
      <c r="F900" s="1650"/>
    </row>
    <row r="901" spans="4:6">
      <c r="D901" s="45"/>
      <c r="E901" s="45"/>
      <c r="F901" s="1650"/>
    </row>
    <row r="902" spans="4:6">
      <c r="D902" s="45"/>
      <c r="E902" s="45"/>
      <c r="F902" s="1650"/>
    </row>
    <row r="903" spans="4:6">
      <c r="D903" s="45"/>
      <c r="E903" s="45"/>
      <c r="F903" s="1650"/>
    </row>
    <row r="904" spans="4:6">
      <c r="D904" s="45"/>
      <c r="E904" s="45"/>
      <c r="F904" s="1650"/>
    </row>
    <row r="905" spans="4:6">
      <c r="D905" s="45"/>
      <c r="E905" s="45"/>
      <c r="F905" s="1650"/>
    </row>
    <row r="906" spans="4:6">
      <c r="D906" s="45"/>
      <c r="E906" s="45"/>
      <c r="F906" s="1650"/>
    </row>
    <row r="907" spans="4:6">
      <c r="D907" s="45"/>
      <c r="E907" s="45"/>
      <c r="F907" s="1650"/>
    </row>
    <row r="908" spans="4:6">
      <c r="D908" s="45"/>
      <c r="E908" s="45"/>
      <c r="F908" s="1650"/>
    </row>
    <row r="909" spans="4:6">
      <c r="D909" s="45"/>
      <c r="E909" s="45"/>
      <c r="F909" s="1650"/>
    </row>
    <row r="910" spans="4:6">
      <c r="D910" s="45"/>
      <c r="E910" s="45"/>
      <c r="F910" s="1650"/>
    </row>
    <row r="911" spans="4:6">
      <c r="D911" s="45"/>
      <c r="E911" s="45"/>
      <c r="F911" s="1650"/>
    </row>
    <row r="912" spans="4:6">
      <c r="D912" s="45"/>
      <c r="E912" s="45"/>
      <c r="F912" s="1650"/>
    </row>
    <row r="913" spans="4:6">
      <c r="D913" s="45"/>
      <c r="E913" s="45"/>
      <c r="F913" s="1650"/>
    </row>
    <row r="914" spans="4:6">
      <c r="D914" s="45"/>
      <c r="E914" s="45"/>
      <c r="F914" s="1650"/>
    </row>
    <row r="915" spans="4:6">
      <c r="D915" s="45"/>
      <c r="E915" s="45"/>
      <c r="F915" s="1650"/>
    </row>
    <row r="916" spans="4:6">
      <c r="D916" s="45"/>
      <c r="E916" s="45"/>
      <c r="F916" s="1650"/>
    </row>
    <row r="917" spans="4:6">
      <c r="D917" s="45"/>
      <c r="E917" s="45"/>
      <c r="F917" s="1650"/>
    </row>
    <row r="918" spans="4:6">
      <c r="D918" s="45"/>
      <c r="E918" s="45"/>
      <c r="F918" s="1650"/>
    </row>
    <row r="919" spans="4:6">
      <c r="D919" s="45"/>
      <c r="E919" s="45"/>
      <c r="F919" s="1650"/>
    </row>
    <row r="920" spans="4:6">
      <c r="D920" s="45"/>
      <c r="E920" s="45"/>
      <c r="F920" s="1650"/>
    </row>
    <row r="921" spans="4:6">
      <c r="D921" s="45"/>
      <c r="E921" s="45"/>
      <c r="F921" s="1650"/>
    </row>
    <row r="922" spans="4:6">
      <c r="D922" s="45"/>
      <c r="E922" s="45"/>
      <c r="F922" s="1650"/>
    </row>
    <row r="923" spans="4:6">
      <c r="D923" s="45"/>
      <c r="E923" s="45"/>
      <c r="F923" s="1650"/>
    </row>
    <row r="924" spans="4:6">
      <c r="D924" s="45"/>
      <c r="E924" s="45"/>
      <c r="F924" s="1650"/>
    </row>
    <row r="925" spans="4:6">
      <c r="D925" s="45"/>
      <c r="E925" s="45"/>
      <c r="F925" s="1650"/>
    </row>
    <row r="926" spans="4:6">
      <c r="D926" s="45"/>
      <c r="E926" s="45"/>
      <c r="F926" s="1650"/>
    </row>
    <row r="927" spans="4:6">
      <c r="D927" s="45"/>
      <c r="E927" s="45"/>
      <c r="F927" s="1650"/>
    </row>
    <row r="928" spans="4:6">
      <c r="D928" s="45"/>
      <c r="E928" s="45"/>
      <c r="F928" s="1650"/>
    </row>
    <row r="929" spans="4:6">
      <c r="D929" s="45"/>
      <c r="E929" s="45"/>
      <c r="F929" s="1650"/>
    </row>
    <row r="930" spans="4:6">
      <c r="D930" s="45"/>
      <c r="E930" s="45"/>
      <c r="F930" s="1650"/>
    </row>
    <row r="931" spans="4:6">
      <c r="D931" s="45"/>
      <c r="E931" s="45"/>
      <c r="F931" s="1650"/>
    </row>
    <row r="932" spans="4:6">
      <c r="D932" s="45"/>
      <c r="E932" s="45"/>
      <c r="F932" s="1650"/>
    </row>
    <row r="933" spans="4:6">
      <c r="D933" s="45"/>
      <c r="E933" s="45"/>
      <c r="F933" s="1650"/>
    </row>
    <row r="934" spans="4:6">
      <c r="D934" s="45"/>
      <c r="E934" s="45"/>
      <c r="F934" s="1650"/>
    </row>
    <row r="935" spans="4:6">
      <c r="D935" s="45"/>
      <c r="E935" s="45"/>
      <c r="F935" s="1650"/>
    </row>
    <row r="936" spans="4:6">
      <c r="D936" s="45"/>
      <c r="E936" s="45"/>
      <c r="F936" s="1650"/>
    </row>
    <row r="937" spans="4:6">
      <c r="D937" s="45"/>
      <c r="E937" s="45"/>
      <c r="F937" s="1650"/>
    </row>
    <row r="938" spans="4:6">
      <c r="D938" s="45"/>
      <c r="E938" s="45"/>
      <c r="F938" s="1650"/>
    </row>
    <row r="939" spans="4:6">
      <c r="D939" s="45"/>
      <c r="E939" s="45"/>
      <c r="F939" s="1650"/>
    </row>
    <row r="940" spans="4:6">
      <c r="D940" s="45"/>
      <c r="E940" s="45"/>
      <c r="F940" s="1650"/>
    </row>
    <row r="941" spans="4:6">
      <c r="D941" s="45"/>
      <c r="E941" s="45"/>
      <c r="F941" s="1650"/>
    </row>
    <row r="942" spans="4:6">
      <c r="D942" s="45"/>
      <c r="E942" s="45"/>
      <c r="F942" s="1650"/>
    </row>
    <row r="943" spans="4:6">
      <c r="D943" s="45"/>
      <c r="E943" s="45"/>
      <c r="F943" s="1650"/>
    </row>
    <row r="944" spans="4:6">
      <c r="D944" s="45"/>
      <c r="E944" s="45"/>
      <c r="F944" s="1650"/>
    </row>
    <row r="945" spans="4:6">
      <c r="D945" s="45"/>
      <c r="E945" s="45"/>
      <c r="F945" s="1650"/>
    </row>
    <row r="946" spans="4:6">
      <c r="D946" s="45"/>
      <c r="E946" s="45"/>
      <c r="F946" s="1650"/>
    </row>
    <row r="947" spans="4:6">
      <c r="D947" s="45"/>
      <c r="E947" s="45"/>
      <c r="F947" s="1650"/>
    </row>
    <row r="948" spans="4:6">
      <c r="D948" s="45"/>
      <c r="E948" s="45"/>
      <c r="F948" s="1650"/>
    </row>
    <row r="949" spans="4:6">
      <c r="D949" s="45"/>
      <c r="E949" s="45"/>
      <c r="F949" s="1650"/>
    </row>
    <row r="950" spans="4:6">
      <c r="D950" s="45"/>
      <c r="E950" s="45"/>
      <c r="F950" s="1650"/>
    </row>
    <row r="951" spans="4:6">
      <c r="D951" s="45"/>
      <c r="E951" s="45"/>
      <c r="F951" s="1650"/>
    </row>
    <row r="952" spans="4:6">
      <c r="D952" s="45"/>
      <c r="E952" s="45"/>
      <c r="F952" s="1650"/>
    </row>
    <row r="953" spans="4:6">
      <c r="D953" s="45"/>
      <c r="E953" s="45"/>
      <c r="F953" s="1650"/>
    </row>
    <row r="954" spans="4:6">
      <c r="D954" s="45"/>
      <c r="E954" s="45"/>
      <c r="F954" s="1650"/>
    </row>
    <row r="955" spans="4:6">
      <c r="D955" s="45"/>
      <c r="E955" s="45"/>
      <c r="F955" s="1650"/>
    </row>
    <row r="956" spans="4:6">
      <c r="D956" s="45"/>
      <c r="E956" s="45"/>
      <c r="F956" s="1650"/>
    </row>
    <row r="957" spans="4:6">
      <c r="D957" s="45"/>
      <c r="E957" s="45"/>
      <c r="F957" s="1650"/>
    </row>
    <row r="958" spans="4:6">
      <c r="D958" s="45"/>
      <c r="E958" s="45"/>
      <c r="F958" s="1650"/>
    </row>
    <row r="959" spans="4:6">
      <c r="D959" s="45"/>
      <c r="E959" s="45"/>
      <c r="F959" s="1650"/>
    </row>
    <row r="960" spans="4:6">
      <c r="D960" s="45"/>
      <c r="E960" s="45"/>
      <c r="F960" s="1650"/>
    </row>
    <row r="961" spans="4:6">
      <c r="D961" s="45"/>
      <c r="E961" s="45"/>
      <c r="F961" s="1650"/>
    </row>
    <row r="962" spans="4:6">
      <c r="D962" s="45"/>
      <c r="E962" s="45"/>
      <c r="F962" s="1650"/>
    </row>
    <row r="963" spans="4:6">
      <c r="D963" s="45"/>
      <c r="E963" s="45"/>
      <c r="F963" s="1650"/>
    </row>
    <row r="964" spans="4:6">
      <c r="D964" s="45"/>
      <c r="E964" s="45"/>
      <c r="F964" s="1650"/>
    </row>
    <row r="965" spans="4:6">
      <c r="D965" s="45"/>
      <c r="E965" s="45"/>
      <c r="F965" s="1650"/>
    </row>
    <row r="966" spans="4:6">
      <c r="D966" s="45"/>
      <c r="E966" s="45"/>
      <c r="F966" s="1650"/>
    </row>
    <row r="967" spans="4:6">
      <c r="D967" s="45"/>
      <c r="E967" s="45"/>
      <c r="F967" s="1650"/>
    </row>
    <row r="968" spans="4:6">
      <c r="D968" s="45"/>
      <c r="E968" s="45"/>
      <c r="F968" s="1650"/>
    </row>
    <row r="969" spans="4:6">
      <c r="D969" s="45"/>
      <c r="E969" s="45"/>
      <c r="F969" s="1650"/>
    </row>
    <row r="970" spans="4:6">
      <c r="D970" s="45"/>
      <c r="E970" s="45"/>
      <c r="F970" s="1650"/>
    </row>
    <row r="971" spans="4:6">
      <c r="D971" s="45"/>
      <c r="E971" s="45"/>
      <c r="F971" s="1650"/>
    </row>
    <row r="972" spans="4:6">
      <c r="D972" s="45"/>
      <c r="E972" s="45"/>
      <c r="F972" s="1650"/>
    </row>
    <row r="973" spans="4:6">
      <c r="D973" s="45"/>
      <c r="E973" s="45"/>
      <c r="F973" s="1650"/>
    </row>
    <row r="974" spans="4:6">
      <c r="D974" s="45"/>
      <c r="E974" s="45"/>
      <c r="F974" s="1650"/>
    </row>
    <row r="975" spans="4:6">
      <c r="D975" s="45"/>
      <c r="E975" s="45"/>
      <c r="F975" s="1650"/>
    </row>
    <row r="976" spans="4:6">
      <c r="D976" s="45"/>
      <c r="E976" s="45"/>
      <c r="F976" s="1650"/>
    </row>
    <row r="977" spans="4:6">
      <c r="D977" s="45"/>
      <c r="E977" s="45"/>
      <c r="F977" s="1650"/>
    </row>
    <row r="978" spans="4:6">
      <c r="D978" s="45"/>
      <c r="E978" s="45"/>
      <c r="F978" s="1650"/>
    </row>
    <row r="979" spans="4:6">
      <c r="D979" s="45"/>
      <c r="E979" s="45"/>
      <c r="F979" s="1650"/>
    </row>
    <row r="980" spans="4:6">
      <c r="D980" s="45"/>
      <c r="E980" s="45"/>
      <c r="F980" s="1650"/>
    </row>
    <row r="981" spans="4:6">
      <c r="D981" s="45"/>
      <c r="E981" s="45"/>
      <c r="F981" s="1650"/>
    </row>
    <row r="982" spans="4:6">
      <c r="D982" s="45"/>
      <c r="E982" s="45"/>
      <c r="F982" s="1650"/>
    </row>
    <row r="983" spans="4:6">
      <c r="D983" s="45"/>
      <c r="E983" s="45"/>
      <c r="F983" s="1650"/>
    </row>
    <row r="984" spans="4:6">
      <c r="D984" s="45"/>
      <c r="E984" s="45"/>
      <c r="F984" s="1650"/>
    </row>
    <row r="985" spans="4:6">
      <c r="D985" s="45"/>
      <c r="E985" s="45"/>
      <c r="F985" s="1650"/>
    </row>
    <row r="986" spans="4:6">
      <c r="D986" s="45"/>
      <c r="E986" s="45"/>
      <c r="F986" s="1650"/>
    </row>
    <row r="987" spans="4:6">
      <c r="D987" s="45"/>
      <c r="E987" s="45"/>
      <c r="F987" s="1650"/>
    </row>
    <row r="988" spans="4:6">
      <c r="D988" s="45"/>
      <c r="E988" s="45"/>
      <c r="F988" s="1650"/>
    </row>
    <row r="989" spans="4:6">
      <c r="D989" s="45"/>
      <c r="E989" s="45"/>
      <c r="F989" s="1650"/>
    </row>
    <row r="990" spans="4:6">
      <c r="D990" s="45"/>
      <c r="E990" s="45"/>
      <c r="F990" s="1650"/>
    </row>
    <row r="991" spans="4:6">
      <c r="D991" s="45"/>
      <c r="E991" s="45"/>
      <c r="F991" s="1650"/>
    </row>
    <row r="992" spans="4:6">
      <c r="D992" s="45"/>
      <c r="E992" s="45"/>
      <c r="F992" s="1650"/>
    </row>
    <row r="993" spans="4:6">
      <c r="D993" s="45"/>
      <c r="E993" s="45"/>
      <c r="F993" s="1650"/>
    </row>
    <row r="994" spans="4:6">
      <c r="D994" s="45"/>
      <c r="E994" s="45"/>
      <c r="F994" s="1650"/>
    </row>
    <row r="995" spans="4:6">
      <c r="D995" s="45"/>
      <c r="E995" s="45"/>
      <c r="F995" s="1650"/>
    </row>
    <row r="996" spans="4:6">
      <c r="D996" s="45"/>
      <c r="E996" s="45"/>
      <c r="F996" s="1650"/>
    </row>
    <row r="997" spans="4:6">
      <c r="D997" s="45"/>
      <c r="E997" s="45"/>
      <c r="F997" s="1650"/>
    </row>
    <row r="998" spans="4:6">
      <c r="D998" s="45"/>
      <c r="E998" s="45"/>
      <c r="F998" s="1650"/>
    </row>
    <row r="999" spans="4:6">
      <c r="D999" s="45"/>
      <c r="E999" s="45"/>
      <c r="F999" s="1650"/>
    </row>
    <row r="1000" spans="4:6">
      <c r="D1000" s="45"/>
      <c r="E1000" s="45"/>
      <c r="F1000" s="1650"/>
    </row>
    <row r="1001" spans="4:6">
      <c r="D1001" s="45"/>
      <c r="E1001" s="45"/>
      <c r="F1001" s="1650"/>
    </row>
    <row r="1002" spans="4:6">
      <c r="D1002" s="45"/>
      <c r="E1002" s="45"/>
      <c r="F1002" s="1650"/>
    </row>
    <row r="1003" spans="4:6">
      <c r="D1003" s="45"/>
      <c r="E1003" s="45"/>
      <c r="F1003" s="1650"/>
    </row>
    <row r="1004" spans="4:6">
      <c r="D1004" s="45"/>
      <c r="E1004" s="45"/>
      <c r="F1004" s="1650"/>
    </row>
    <row r="1005" spans="4:6">
      <c r="D1005" s="45"/>
      <c r="E1005" s="45"/>
      <c r="F1005" s="1650"/>
    </row>
    <row r="1006" spans="4:6">
      <c r="D1006" s="45"/>
      <c r="E1006" s="45"/>
      <c r="F1006" s="1650"/>
    </row>
    <row r="1007" spans="4:6">
      <c r="D1007" s="45"/>
      <c r="E1007" s="45"/>
      <c r="F1007" s="1650"/>
    </row>
    <row r="1008" spans="4:6">
      <c r="D1008" s="45"/>
      <c r="E1008" s="45"/>
      <c r="F1008" s="1650"/>
    </row>
    <row r="1009" spans="4:6">
      <c r="D1009" s="45"/>
      <c r="E1009" s="45"/>
      <c r="F1009" s="1650"/>
    </row>
    <row r="1010" spans="4:6">
      <c r="D1010" s="45"/>
      <c r="E1010" s="45"/>
      <c r="F1010" s="1650"/>
    </row>
    <row r="1011" spans="4:6">
      <c r="D1011" s="45"/>
      <c r="E1011" s="45"/>
      <c r="F1011" s="1650"/>
    </row>
    <row r="1012" spans="4:6">
      <c r="D1012" s="45"/>
      <c r="E1012" s="45"/>
      <c r="F1012" s="1650"/>
    </row>
    <row r="1013" spans="4:6">
      <c r="D1013" s="45"/>
      <c r="E1013" s="45"/>
      <c r="F1013" s="1650"/>
    </row>
    <row r="1014" spans="4:6">
      <c r="D1014" s="45"/>
      <c r="E1014" s="45"/>
      <c r="F1014" s="1650"/>
    </row>
    <row r="1015" spans="4:6">
      <c r="D1015" s="45"/>
      <c r="E1015" s="45"/>
      <c r="F1015" s="1650"/>
    </row>
    <row r="1016" spans="4:6">
      <c r="D1016" s="45"/>
      <c r="E1016" s="45"/>
      <c r="F1016" s="1650"/>
    </row>
    <row r="1017" spans="4:6">
      <c r="D1017" s="45"/>
      <c r="E1017" s="45"/>
      <c r="F1017" s="1650"/>
    </row>
    <row r="1018" spans="4:6">
      <c r="D1018" s="45"/>
      <c r="E1018" s="45"/>
      <c r="F1018" s="1650"/>
    </row>
    <row r="1019" spans="4:6">
      <c r="D1019" s="45"/>
      <c r="E1019" s="45"/>
      <c r="F1019" s="1650"/>
    </row>
    <row r="1020" spans="4:6">
      <c r="D1020" s="45"/>
      <c r="E1020" s="45"/>
      <c r="F1020" s="1650"/>
    </row>
    <row r="1021" spans="4:6">
      <c r="D1021" s="45"/>
      <c r="E1021" s="45"/>
      <c r="F1021" s="1650"/>
    </row>
    <row r="1022" spans="4:6">
      <c r="D1022" s="45"/>
      <c r="E1022" s="45"/>
      <c r="F1022" s="1650"/>
    </row>
    <row r="1023" spans="4:6">
      <c r="D1023" s="45"/>
      <c r="E1023" s="45"/>
      <c r="F1023" s="1650"/>
    </row>
    <row r="1024" spans="4:6">
      <c r="D1024" s="45"/>
      <c r="E1024" s="45"/>
      <c r="F1024" s="1650"/>
    </row>
    <row r="1025" spans="4:6">
      <c r="D1025" s="45"/>
      <c r="E1025" s="45"/>
      <c r="F1025" s="1650"/>
    </row>
    <row r="1026" spans="4:6">
      <c r="D1026" s="45"/>
      <c r="E1026" s="45"/>
      <c r="F1026" s="1650"/>
    </row>
    <row r="1027" spans="4:6">
      <c r="D1027" s="45"/>
      <c r="E1027" s="45"/>
      <c r="F1027" s="1650"/>
    </row>
    <row r="1028" spans="4:6">
      <c r="D1028" s="45"/>
      <c r="E1028" s="45"/>
      <c r="F1028" s="1650"/>
    </row>
    <row r="1029" spans="4:6">
      <c r="D1029" s="45"/>
      <c r="E1029" s="45"/>
      <c r="F1029" s="1650"/>
    </row>
    <row r="1030" spans="4:6">
      <c r="D1030" s="45"/>
      <c r="E1030" s="45"/>
      <c r="F1030" s="1650"/>
    </row>
    <row r="1031" spans="4:6">
      <c r="D1031" s="45"/>
      <c r="E1031" s="45"/>
      <c r="F1031" s="1650"/>
    </row>
    <row r="1032" spans="4:6">
      <c r="D1032" s="45"/>
      <c r="E1032" s="45"/>
      <c r="F1032" s="1650"/>
    </row>
    <row r="1033" spans="4:6">
      <c r="D1033" s="45"/>
      <c r="E1033" s="45"/>
      <c r="F1033" s="1650"/>
    </row>
    <row r="1034" spans="4:6">
      <c r="D1034" s="45"/>
      <c r="E1034" s="45"/>
      <c r="F1034" s="1650"/>
    </row>
    <row r="1035" spans="4:6">
      <c r="D1035" s="45"/>
      <c r="E1035" s="45"/>
      <c r="F1035" s="1650"/>
    </row>
    <row r="1036" spans="4:6">
      <c r="D1036" s="45"/>
      <c r="E1036" s="45"/>
      <c r="F1036" s="1650"/>
    </row>
    <row r="1037" spans="4:6">
      <c r="D1037" s="45"/>
      <c r="E1037" s="45"/>
      <c r="F1037" s="1650"/>
    </row>
    <row r="1038" spans="4:6">
      <c r="D1038" s="45"/>
      <c r="E1038" s="45"/>
      <c r="F1038" s="1650"/>
    </row>
    <row r="1039" spans="4:6">
      <c r="D1039" s="45"/>
      <c r="E1039" s="45"/>
      <c r="F1039" s="1650"/>
    </row>
    <row r="1040" spans="4:6">
      <c r="D1040" s="45"/>
      <c r="E1040" s="45"/>
      <c r="F1040" s="1650"/>
    </row>
    <row r="1041" spans="4:6">
      <c r="D1041" s="45"/>
      <c r="E1041" s="45"/>
      <c r="F1041" s="1650"/>
    </row>
    <row r="1042" spans="4:6">
      <c r="D1042" s="45"/>
      <c r="E1042" s="45"/>
      <c r="F1042" s="1650"/>
    </row>
    <row r="1043" spans="4:6">
      <c r="D1043" s="45"/>
      <c r="E1043" s="45"/>
      <c r="F1043" s="1650"/>
    </row>
    <row r="1044" spans="4:6">
      <c r="D1044" s="45"/>
      <c r="E1044" s="45"/>
      <c r="F1044" s="1650"/>
    </row>
    <row r="1045" spans="4:6">
      <c r="D1045" s="45"/>
      <c r="E1045" s="45"/>
      <c r="F1045" s="1650"/>
    </row>
    <row r="1046" spans="4:6">
      <c r="D1046" s="45"/>
      <c r="E1046" s="45"/>
      <c r="F1046" s="1650"/>
    </row>
    <row r="1047" spans="4:6">
      <c r="D1047" s="45"/>
      <c r="E1047" s="45"/>
      <c r="F1047" s="1650"/>
    </row>
    <row r="1048" spans="4:6">
      <c r="D1048" s="45"/>
      <c r="E1048" s="45"/>
      <c r="F1048" s="1650"/>
    </row>
    <row r="1049" spans="4:6">
      <c r="D1049" s="45"/>
      <c r="E1049" s="45"/>
      <c r="F1049" s="1650"/>
    </row>
    <row r="1050" spans="4:6">
      <c r="D1050" s="45"/>
      <c r="E1050" s="45"/>
      <c r="F1050" s="1650"/>
    </row>
    <row r="1051" spans="4:6">
      <c r="D1051" s="45"/>
      <c r="E1051" s="45"/>
      <c r="F1051" s="1650"/>
    </row>
    <row r="1052" spans="4:6">
      <c r="D1052" s="45"/>
      <c r="E1052" s="45"/>
      <c r="F1052" s="1650"/>
    </row>
    <row r="1053" spans="4:6">
      <c r="D1053" s="45"/>
      <c r="E1053" s="45"/>
      <c r="F1053" s="1650"/>
    </row>
    <row r="1054" spans="4:6">
      <c r="D1054" s="45"/>
      <c r="E1054" s="45"/>
      <c r="F1054" s="1650"/>
    </row>
    <row r="1055" spans="4:6">
      <c r="D1055" s="45"/>
      <c r="E1055" s="45"/>
      <c r="F1055" s="1650"/>
    </row>
    <row r="1056" spans="4:6">
      <c r="D1056" s="45"/>
      <c r="E1056" s="45"/>
      <c r="F1056" s="1650"/>
    </row>
    <row r="1057" spans="4:6">
      <c r="D1057" s="45"/>
      <c r="E1057" s="45"/>
      <c r="F1057" s="1650"/>
    </row>
    <row r="1058" spans="4:6">
      <c r="D1058" s="45"/>
      <c r="E1058" s="45"/>
      <c r="F1058" s="1650"/>
    </row>
    <row r="1059" spans="4:6">
      <c r="D1059" s="45"/>
      <c r="E1059" s="45"/>
      <c r="F1059" s="1650"/>
    </row>
    <row r="1060" spans="4:6">
      <c r="D1060" s="45"/>
      <c r="E1060" s="45"/>
      <c r="F1060" s="1650"/>
    </row>
    <row r="1061" spans="4:6">
      <c r="D1061" s="45"/>
      <c r="E1061" s="45"/>
      <c r="F1061" s="1650"/>
    </row>
    <row r="1062" spans="4:6">
      <c r="D1062" s="45"/>
      <c r="E1062" s="45"/>
      <c r="F1062" s="1650"/>
    </row>
    <row r="1063" spans="4:6">
      <c r="D1063" s="45"/>
      <c r="E1063" s="45"/>
      <c r="F1063" s="1650"/>
    </row>
    <row r="1064" spans="4:6">
      <c r="D1064" s="45"/>
      <c r="E1064" s="45"/>
      <c r="F1064" s="1650"/>
    </row>
    <row r="1065" spans="4:6">
      <c r="D1065" s="45"/>
      <c r="E1065" s="45"/>
      <c r="F1065" s="1650"/>
    </row>
    <row r="1066" spans="4:6">
      <c r="D1066" s="45"/>
      <c r="E1066" s="45"/>
      <c r="F1066" s="1650"/>
    </row>
    <row r="1067" spans="4:6">
      <c r="D1067" s="45"/>
      <c r="E1067" s="45"/>
      <c r="F1067" s="1650"/>
    </row>
    <row r="1068" spans="4:6">
      <c r="D1068" s="45"/>
      <c r="E1068" s="45"/>
      <c r="F1068" s="1650"/>
    </row>
    <row r="1069" spans="4:6">
      <c r="D1069" s="45"/>
      <c r="E1069" s="45"/>
      <c r="F1069" s="1650"/>
    </row>
    <row r="1070" spans="4:6">
      <c r="D1070" s="45"/>
      <c r="E1070" s="45"/>
      <c r="F1070" s="1650"/>
    </row>
    <row r="1071" spans="4:6">
      <c r="D1071" s="45"/>
      <c r="E1071" s="45"/>
      <c r="F1071" s="1650"/>
    </row>
    <row r="1072" spans="4:6">
      <c r="D1072" s="45"/>
      <c r="E1072" s="45"/>
      <c r="F1072" s="1650"/>
    </row>
    <row r="1073" spans="4:6">
      <c r="D1073" s="45"/>
      <c r="E1073" s="45"/>
      <c r="F1073" s="1650"/>
    </row>
    <row r="1074" spans="4:6">
      <c r="D1074" s="45"/>
      <c r="E1074" s="45"/>
      <c r="F1074" s="1650"/>
    </row>
    <row r="1075" spans="4:6">
      <c r="D1075" s="45"/>
      <c r="E1075" s="45"/>
      <c r="F1075" s="1650"/>
    </row>
    <row r="1076" spans="4:6">
      <c r="D1076" s="45"/>
      <c r="E1076" s="45"/>
      <c r="F1076" s="1650"/>
    </row>
    <row r="1077" spans="4:6">
      <c r="D1077" s="45"/>
      <c r="E1077" s="45"/>
      <c r="F1077" s="1650"/>
    </row>
    <row r="1078" spans="4:6">
      <c r="D1078" s="45"/>
      <c r="E1078" s="45"/>
      <c r="F1078" s="1650"/>
    </row>
    <row r="1079" spans="4:6">
      <c r="D1079" s="45"/>
      <c r="E1079" s="45"/>
      <c r="F1079" s="1650"/>
    </row>
    <row r="1080" spans="4:6">
      <c r="D1080" s="45"/>
      <c r="E1080" s="45"/>
      <c r="F1080" s="1650"/>
    </row>
    <row r="1081" spans="4:6">
      <c r="D1081" s="45"/>
      <c r="E1081" s="45"/>
      <c r="F1081" s="1650"/>
    </row>
    <row r="1082" spans="4:6">
      <c r="D1082" s="45"/>
      <c r="E1082" s="45"/>
      <c r="F1082" s="1650"/>
    </row>
    <row r="1083" spans="4:6">
      <c r="D1083" s="45"/>
      <c r="E1083" s="45"/>
      <c r="F1083" s="1650"/>
    </row>
    <row r="1084" spans="4:6">
      <c r="D1084" s="45"/>
      <c r="E1084" s="45"/>
      <c r="F1084" s="1650"/>
    </row>
    <row r="1085" spans="4:6">
      <c r="D1085" s="45"/>
      <c r="E1085" s="45"/>
      <c r="F1085" s="1650"/>
    </row>
    <row r="1086" spans="4:6">
      <c r="D1086" s="45"/>
      <c r="E1086" s="45"/>
      <c r="F1086" s="1650"/>
    </row>
    <row r="1087" spans="4:6">
      <c r="D1087" s="45"/>
      <c r="E1087" s="45"/>
      <c r="F1087" s="1650"/>
    </row>
    <row r="1088" spans="4:6">
      <c r="D1088" s="45"/>
      <c r="E1088" s="45"/>
      <c r="F1088" s="1650"/>
    </row>
    <row r="1089" spans="4:6">
      <c r="D1089" s="45"/>
      <c r="E1089" s="45"/>
      <c r="F1089" s="1650"/>
    </row>
    <row r="1090" spans="4:6">
      <c r="D1090" s="45"/>
      <c r="E1090" s="45"/>
      <c r="F1090" s="1650"/>
    </row>
    <row r="1091" spans="4:6">
      <c r="D1091" s="45"/>
      <c r="E1091" s="45"/>
      <c r="F1091" s="1650"/>
    </row>
    <row r="1092" spans="4:6">
      <c r="D1092" s="45"/>
      <c r="E1092" s="45"/>
      <c r="F1092" s="1650"/>
    </row>
    <row r="1093" spans="4:6">
      <c r="D1093" s="45"/>
      <c r="E1093" s="45"/>
      <c r="F1093" s="1650"/>
    </row>
    <row r="1094" spans="4:6">
      <c r="D1094" s="45"/>
      <c r="E1094" s="45"/>
      <c r="F1094" s="1650"/>
    </row>
    <row r="1095" spans="4:6">
      <c r="D1095" s="45"/>
      <c r="E1095" s="45"/>
      <c r="F1095" s="1650"/>
    </row>
    <row r="1096" spans="4:6">
      <c r="D1096" s="45"/>
      <c r="E1096" s="45"/>
      <c r="F1096" s="1650"/>
    </row>
    <row r="1097" spans="4:6">
      <c r="D1097" s="45"/>
      <c r="E1097" s="45"/>
      <c r="F1097" s="1650"/>
    </row>
    <row r="1098" spans="4:6">
      <c r="D1098" s="45"/>
      <c r="E1098" s="45"/>
      <c r="F1098" s="1650"/>
    </row>
    <row r="1099" spans="4:6">
      <c r="D1099" s="45"/>
      <c r="E1099" s="45"/>
      <c r="F1099" s="1650"/>
    </row>
    <row r="1100" spans="4:6">
      <c r="D1100" s="45"/>
      <c r="E1100" s="45"/>
      <c r="F1100" s="1650"/>
    </row>
    <row r="1101" spans="4:6">
      <c r="D1101" s="45"/>
      <c r="E1101" s="45"/>
      <c r="F1101" s="1650"/>
    </row>
    <row r="1102" spans="4:6">
      <c r="D1102" s="45"/>
      <c r="E1102" s="45"/>
      <c r="F1102" s="1650"/>
    </row>
    <row r="1103" spans="4:6">
      <c r="D1103" s="45"/>
      <c r="E1103" s="45"/>
      <c r="F1103" s="1650"/>
    </row>
    <row r="1104" spans="4:6">
      <c r="D1104" s="45"/>
      <c r="E1104" s="45"/>
      <c r="F1104" s="1650"/>
    </row>
    <row r="1105" spans="4:6">
      <c r="D1105" s="45"/>
      <c r="E1105" s="45"/>
      <c r="F1105" s="1650"/>
    </row>
    <row r="1106" spans="4:6">
      <c r="D1106" s="45"/>
      <c r="E1106" s="45"/>
      <c r="F1106" s="1650"/>
    </row>
    <row r="1107" spans="4:6">
      <c r="D1107" s="45"/>
      <c r="E1107" s="45"/>
      <c r="F1107" s="1650"/>
    </row>
    <row r="1108" spans="4:6">
      <c r="D1108" s="45"/>
      <c r="E1108" s="45"/>
      <c r="F1108" s="1650"/>
    </row>
    <row r="1109" spans="4:6">
      <c r="D1109" s="45"/>
      <c r="E1109" s="45"/>
      <c r="F1109" s="1650"/>
    </row>
    <row r="1110" spans="4:6">
      <c r="D1110" s="45"/>
      <c r="E1110" s="45"/>
      <c r="F1110" s="1650"/>
    </row>
    <row r="1111" spans="4:6">
      <c r="D1111" s="45"/>
      <c r="E1111" s="45"/>
      <c r="F1111" s="1650"/>
    </row>
    <row r="1112" spans="4:6">
      <c r="D1112" s="45"/>
      <c r="E1112" s="45"/>
      <c r="F1112" s="1650"/>
    </row>
    <row r="1113" spans="4:6">
      <c r="D1113" s="45"/>
      <c r="E1113" s="45"/>
      <c r="F1113" s="1650"/>
    </row>
    <row r="1114" spans="4:6">
      <c r="D1114" s="45"/>
      <c r="E1114" s="45"/>
      <c r="F1114" s="1650"/>
    </row>
    <row r="1115" spans="4:6">
      <c r="D1115" s="45"/>
      <c r="E1115" s="45"/>
      <c r="F1115" s="1650"/>
    </row>
    <row r="1116" spans="4:6">
      <c r="D1116" s="45"/>
      <c r="E1116" s="45"/>
      <c r="F1116" s="1650"/>
    </row>
    <row r="1117" spans="4:6">
      <c r="D1117" s="45"/>
      <c r="E1117" s="45"/>
      <c r="F1117" s="1650"/>
    </row>
    <row r="1118" spans="4:6">
      <c r="D1118" s="45"/>
      <c r="E1118" s="45"/>
      <c r="F1118" s="1650"/>
    </row>
    <row r="1119" spans="4:6">
      <c r="D1119" s="45"/>
      <c r="E1119" s="45"/>
      <c r="F1119" s="1650"/>
    </row>
    <row r="1120" spans="4:6">
      <c r="D1120" s="45"/>
      <c r="E1120" s="45"/>
      <c r="F1120" s="1650"/>
    </row>
    <row r="1121" spans="4:6">
      <c r="D1121" s="45"/>
      <c r="E1121" s="45"/>
      <c r="F1121" s="1650"/>
    </row>
    <row r="1122" spans="4:6">
      <c r="D1122" s="45"/>
      <c r="E1122" s="45"/>
      <c r="F1122" s="1650"/>
    </row>
    <row r="1123" spans="4:6">
      <c r="D1123" s="45"/>
      <c r="E1123" s="45"/>
      <c r="F1123" s="1650"/>
    </row>
    <row r="1124" spans="4:6">
      <c r="D1124" s="45"/>
      <c r="E1124" s="45"/>
      <c r="F1124" s="1650"/>
    </row>
    <row r="1125" spans="4:6">
      <c r="D1125" s="45"/>
      <c r="E1125" s="45"/>
      <c r="F1125" s="1650"/>
    </row>
    <row r="1126" spans="4:6">
      <c r="D1126" s="45"/>
      <c r="E1126" s="45"/>
      <c r="F1126" s="1650"/>
    </row>
    <row r="1127" spans="4:6">
      <c r="D1127" s="45"/>
      <c r="E1127" s="45"/>
      <c r="F1127" s="1650"/>
    </row>
    <row r="1128" spans="4:6">
      <c r="D1128" s="45"/>
      <c r="E1128" s="45"/>
      <c r="F1128" s="1650"/>
    </row>
    <row r="1129" spans="4:6">
      <c r="D1129" s="45"/>
      <c r="E1129" s="45"/>
      <c r="F1129" s="1650"/>
    </row>
    <row r="1130" spans="4:6">
      <c r="D1130" s="45"/>
      <c r="E1130" s="45"/>
      <c r="F1130" s="1650"/>
    </row>
    <row r="1131" spans="4:6">
      <c r="D1131" s="45"/>
      <c r="E1131" s="45"/>
      <c r="F1131" s="1650"/>
    </row>
    <row r="1132" spans="4:6">
      <c r="D1132" s="45"/>
      <c r="E1132" s="45"/>
      <c r="F1132" s="1650"/>
    </row>
    <row r="1133" spans="4:6">
      <c r="D1133" s="45"/>
      <c r="E1133" s="45"/>
      <c r="F1133" s="1650"/>
    </row>
    <row r="1134" spans="4:6">
      <c r="D1134" s="45"/>
      <c r="E1134" s="45"/>
      <c r="F1134" s="1650"/>
    </row>
    <row r="1135" spans="4:6">
      <c r="D1135" s="45"/>
      <c r="E1135" s="45"/>
      <c r="F1135" s="1650"/>
    </row>
    <row r="1136" spans="4:6">
      <c r="D1136" s="45"/>
      <c r="E1136" s="45"/>
      <c r="F1136" s="1650"/>
    </row>
    <row r="1137" spans="4:6">
      <c r="D1137" s="45"/>
      <c r="E1137" s="45"/>
      <c r="F1137" s="1650"/>
    </row>
    <row r="1138" spans="4:6">
      <c r="D1138" s="45"/>
      <c r="E1138" s="45"/>
      <c r="F1138" s="1650"/>
    </row>
    <row r="1139" spans="4:6">
      <c r="D1139" s="45"/>
      <c r="E1139" s="45"/>
      <c r="F1139" s="1650"/>
    </row>
    <row r="1140" spans="4:6">
      <c r="D1140" s="45"/>
      <c r="E1140" s="45"/>
      <c r="F1140" s="1650"/>
    </row>
    <row r="1141" spans="4:6">
      <c r="D1141" s="45"/>
      <c r="E1141" s="45"/>
      <c r="F1141" s="1650"/>
    </row>
    <row r="1142" spans="4:6">
      <c r="D1142" s="45"/>
      <c r="E1142" s="45"/>
      <c r="F1142" s="1650"/>
    </row>
    <row r="1143" spans="4:6">
      <c r="D1143" s="45"/>
      <c r="E1143" s="45"/>
      <c r="F1143" s="1650"/>
    </row>
    <row r="1144" spans="4:6">
      <c r="D1144" s="45"/>
      <c r="E1144" s="45"/>
      <c r="F1144" s="1650"/>
    </row>
    <row r="1145" spans="4:6">
      <c r="D1145" s="45"/>
      <c r="E1145" s="45"/>
      <c r="F1145" s="1650"/>
    </row>
    <row r="1146" spans="4:6">
      <c r="D1146" s="45"/>
      <c r="E1146" s="45"/>
      <c r="F1146" s="1650"/>
    </row>
    <row r="1147" spans="4:6">
      <c r="D1147" s="45"/>
      <c r="E1147" s="45"/>
      <c r="F1147" s="1650"/>
    </row>
    <row r="1148" spans="4:6">
      <c r="D1148" s="45"/>
      <c r="E1148" s="45"/>
      <c r="F1148" s="1650"/>
    </row>
    <row r="1149" spans="4:6">
      <c r="D1149" s="45"/>
      <c r="E1149" s="45"/>
      <c r="F1149" s="1650"/>
    </row>
    <row r="1150" spans="4:6">
      <c r="D1150" s="45"/>
      <c r="E1150" s="45"/>
      <c r="F1150" s="1650"/>
    </row>
    <row r="1151" spans="4:6">
      <c r="D1151" s="45"/>
      <c r="E1151" s="45"/>
      <c r="F1151" s="1650"/>
    </row>
    <row r="1152" spans="4:6">
      <c r="D1152" s="45"/>
      <c r="E1152" s="45"/>
      <c r="F1152" s="1650"/>
    </row>
    <row r="1153" spans="4:6">
      <c r="D1153" s="45"/>
      <c r="E1153" s="45"/>
      <c r="F1153" s="1650"/>
    </row>
    <row r="1154" spans="4:6">
      <c r="D1154" s="45"/>
      <c r="E1154" s="45"/>
      <c r="F1154" s="1650"/>
    </row>
    <row r="1155" spans="4:6">
      <c r="D1155" s="45"/>
      <c r="E1155" s="45"/>
      <c r="F1155" s="1650"/>
    </row>
    <row r="1156" spans="4:6">
      <c r="D1156" s="45"/>
      <c r="E1156" s="45"/>
      <c r="F1156" s="1650"/>
    </row>
    <row r="1157" spans="4:6">
      <c r="D1157" s="45"/>
      <c r="E1157" s="45"/>
      <c r="F1157" s="1650"/>
    </row>
    <row r="1158" spans="4:6">
      <c r="D1158" s="45"/>
      <c r="E1158" s="45"/>
      <c r="F1158" s="1650"/>
    </row>
    <row r="1159" spans="4:6">
      <c r="D1159" s="45"/>
      <c r="E1159" s="45"/>
      <c r="F1159" s="1650"/>
    </row>
    <row r="1160" spans="4:6">
      <c r="D1160" s="45"/>
      <c r="E1160" s="45"/>
      <c r="F1160" s="1650"/>
    </row>
    <row r="1161" spans="4:6">
      <c r="D1161" s="45"/>
      <c r="E1161" s="45"/>
      <c r="F1161" s="1650"/>
    </row>
    <row r="1162" spans="4:6">
      <c r="D1162" s="45"/>
      <c r="E1162" s="45"/>
      <c r="F1162" s="1650"/>
    </row>
    <row r="1163" spans="4:6">
      <c r="D1163" s="45"/>
      <c r="E1163" s="45"/>
      <c r="F1163" s="1650"/>
    </row>
    <row r="1164" spans="4:6">
      <c r="D1164" s="45"/>
      <c r="E1164" s="45"/>
      <c r="F1164" s="1650"/>
    </row>
    <row r="1165" spans="4:6">
      <c r="D1165" s="45"/>
      <c r="E1165" s="45"/>
      <c r="F1165" s="1650"/>
    </row>
    <row r="1166" spans="4:6">
      <c r="D1166" s="45"/>
      <c r="E1166" s="45"/>
      <c r="F1166" s="1650"/>
    </row>
    <row r="1167" spans="4:6">
      <c r="D1167" s="45"/>
      <c r="E1167" s="45"/>
      <c r="F1167" s="1650"/>
    </row>
    <row r="1168" spans="4:6">
      <c r="D1168" s="45"/>
      <c r="E1168" s="45"/>
      <c r="F1168" s="1650"/>
    </row>
    <row r="1169" spans="4:6">
      <c r="D1169" s="45"/>
      <c r="E1169" s="45"/>
      <c r="F1169" s="1650"/>
    </row>
    <row r="1170" spans="4:6">
      <c r="D1170" s="45"/>
      <c r="E1170" s="45"/>
      <c r="F1170" s="1650"/>
    </row>
    <row r="1171" spans="4:6">
      <c r="D1171" s="45"/>
      <c r="E1171" s="45"/>
      <c r="F1171" s="1650"/>
    </row>
    <row r="1172" spans="4:6" ht="24.75" customHeight="1">
      <c r="D1172" s="45"/>
      <c r="E1172" s="45"/>
      <c r="F1172" s="1650"/>
    </row>
    <row r="1173" spans="4:6">
      <c r="D1173" s="45"/>
      <c r="E1173" s="45"/>
      <c r="F1173" s="1650"/>
    </row>
    <row r="1174" spans="4:6">
      <c r="D1174" s="45"/>
      <c r="E1174" s="45"/>
      <c r="F1174" s="1650"/>
    </row>
    <row r="1175" spans="4:6">
      <c r="D1175" s="45"/>
      <c r="E1175" s="45"/>
      <c r="F1175" s="1650"/>
    </row>
    <row r="1176" spans="4:6">
      <c r="D1176" s="45"/>
      <c r="E1176" s="45"/>
      <c r="F1176" s="1650"/>
    </row>
    <row r="1177" spans="4:6">
      <c r="D1177" s="45"/>
      <c r="E1177" s="45"/>
      <c r="F1177" s="1650"/>
    </row>
    <row r="1178" spans="4:6">
      <c r="D1178" s="45"/>
      <c r="E1178" s="45"/>
      <c r="F1178" s="1650"/>
    </row>
    <row r="1179" spans="4:6">
      <c r="D1179" s="45"/>
      <c r="E1179" s="45"/>
      <c r="F1179" s="1650"/>
    </row>
    <row r="1180" spans="4:6">
      <c r="D1180" s="45"/>
      <c r="E1180" s="45"/>
      <c r="F1180" s="1650"/>
    </row>
    <row r="1181" spans="4:6">
      <c r="D1181" s="45"/>
      <c r="E1181" s="45"/>
      <c r="F1181" s="1650"/>
    </row>
    <row r="1182" spans="4:6">
      <c r="D1182" s="45"/>
      <c r="E1182" s="45"/>
      <c r="F1182" s="1650"/>
    </row>
    <row r="1183" spans="4:6">
      <c r="D1183" s="45"/>
      <c r="E1183" s="45"/>
      <c r="F1183" s="1650"/>
    </row>
    <row r="1184" spans="4:6">
      <c r="D1184" s="45"/>
      <c r="E1184" s="45"/>
      <c r="F1184" s="1650"/>
    </row>
    <row r="1185" spans="4:6">
      <c r="D1185" s="45"/>
      <c r="E1185" s="45"/>
      <c r="F1185" s="1650"/>
    </row>
    <row r="1186" spans="4:6">
      <c r="D1186" s="45"/>
      <c r="E1186" s="45"/>
      <c r="F1186" s="1650"/>
    </row>
    <row r="1187" spans="4:6">
      <c r="D1187" s="45"/>
      <c r="E1187" s="45"/>
      <c r="F1187" s="1650"/>
    </row>
    <row r="1188" spans="4:6">
      <c r="D1188" s="45"/>
      <c r="E1188" s="45"/>
      <c r="F1188" s="1650"/>
    </row>
    <row r="1189" spans="4:6">
      <c r="D1189" s="45"/>
      <c r="E1189" s="45"/>
      <c r="F1189" s="1650"/>
    </row>
    <row r="1190" spans="4:6">
      <c r="D1190" s="45"/>
      <c r="E1190" s="45"/>
      <c r="F1190" s="1650"/>
    </row>
    <row r="1191" spans="4:6">
      <c r="D1191" s="45"/>
      <c r="E1191" s="45"/>
      <c r="F1191" s="1650"/>
    </row>
    <row r="1192" spans="4:6">
      <c r="D1192" s="45"/>
      <c r="E1192" s="45"/>
      <c r="F1192" s="1650"/>
    </row>
    <row r="1193" spans="4:6">
      <c r="D1193" s="45"/>
      <c r="E1193" s="45"/>
      <c r="F1193" s="1650"/>
    </row>
    <row r="1194" spans="4:6">
      <c r="D1194" s="45"/>
      <c r="E1194" s="45"/>
      <c r="F1194" s="1650"/>
    </row>
    <row r="1195" spans="4:6">
      <c r="D1195" s="45"/>
      <c r="E1195" s="45"/>
      <c r="F1195" s="1650"/>
    </row>
    <row r="1196" spans="4:6">
      <c r="D1196" s="45"/>
      <c r="E1196" s="45"/>
      <c r="F1196" s="1650"/>
    </row>
    <row r="1197" spans="4:6">
      <c r="D1197" s="45"/>
      <c r="E1197" s="45"/>
      <c r="F1197" s="1650"/>
    </row>
    <row r="1198" spans="4:6">
      <c r="D1198" s="45"/>
      <c r="E1198" s="45"/>
      <c r="F1198" s="1650"/>
    </row>
    <row r="1199" spans="4:6">
      <c r="D1199" s="45"/>
      <c r="E1199" s="45"/>
      <c r="F1199" s="1650"/>
    </row>
    <row r="1200" spans="4:6">
      <c r="D1200" s="45"/>
      <c r="E1200" s="45"/>
      <c r="F1200" s="1650"/>
    </row>
    <row r="1201" spans="4:6">
      <c r="D1201" s="45"/>
      <c r="E1201" s="45"/>
      <c r="F1201" s="1650"/>
    </row>
    <row r="1202" spans="4:6">
      <c r="D1202" s="45"/>
      <c r="E1202" s="45"/>
      <c r="F1202" s="1650"/>
    </row>
    <row r="1203" spans="4:6">
      <c r="D1203" s="45"/>
      <c r="E1203" s="45"/>
      <c r="F1203" s="1650"/>
    </row>
    <row r="1204" spans="4:6">
      <c r="D1204" s="45"/>
      <c r="E1204" s="45"/>
      <c r="F1204" s="1650"/>
    </row>
    <row r="1205" spans="4:6">
      <c r="D1205" s="45"/>
      <c r="E1205" s="45"/>
      <c r="F1205" s="1650"/>
    </row>
    <row r="1206" spans="4:6">
      <c r="D1206" s="45"/>
      <c r="E1206" s="45"/>
      <c r="F1206" s="1650"/>
    </row>
    <row r="1207" spans="4:6">
      <c r="D1207" s="45"/>
      <c r="E1207" s="45"/>
      <c r="F1207" s="1650"/>
    </row>
    <row r="1208" spans="4:6">
      <c r="D1208" s="45"/>
      <c r="E1208" s="45"/>
      <c r="F1208" s="1650"/>
    </row>
    <row r="1209" spans="4:6">
      <c r="D1209" s="45"/>
      <c r="E1209" s="45"/>
      <c r="F1209" s="1650"/>
    </row>
    <row r="1210" spans="4:6">
      <c r="D1210" s="45"/>
      <c r="E1210" s="45"/>
      <c r="F1210" s="1650"/>
    </row>
    <row r="1211" spans="4:6">
      <c r="D1211" s="45"/>
      <c r="E1211" s="45"/>
      <c r="F1211" s="1650"/>
    </row>
    <row r="1212" spans="4:6">
      <c r="D1212" s="45"/>
      <c r="E1212" s="45"/>
      <c r="F1212" s="1650"/>
    </row>
    <row r="1213" spans="4:6">
      <c r="D1213" s="45"/>
      <c r="E1213" s="45"/>
      <c r="F1213" s="1650"/>
    </row>
    <row r="1214" spans="4:6">
      <c r="D1214" s="45"/>
      <c r="E1214" s="45"/>
      <c r="F1214" s="1650"/>
    </row>
    <row r="1215" spans="4:6">
      <c r="D1215" s="45"/>
      <c r="E1215" s="45"/>
      <c r="F1215" s="1650"/>
    </row>
    <row r="1216" spans="4:6">
      <c r="D1216" s="45"/>
      <c r="E1216" s="45"/>
      <c r="F1216" s="1650"/>
    </row>
    <row r="1217" spans="4:6">
      <c r="D1217" s="45"/>
      <c r="E1217" s="45"/>
      <c r="F1217" s="1650"/>
    </row>
    <row r="1218" spans="4:6">
      <c r="D1218" s="45"/>
      <c r="E1218" s="45"/>
      <c r="F1218" s="1650"/>
    </row>
    <row r="1219" spans="4:6">
      <c r="D1219" s="45"/>
      <c r="E1219" s="45"/>
      <c r="F1219" s="1650"/>
    </row>
    <row r="1220" spans="4:6">
      <c r="D1220" s="45"/>
      <c r="E1220" s="45"/>
      <c r="F1220" s="1650"/>
    </row>
    <row r="1221" spans="4:6">
      <c r="D1221" s="45"/>
      <c r="E1221" s="45"/>
      <c r="F1221" s="1650"/>
    </row>
    <row r="1222" spans="4:6">
      <c r="D1222" s="45"/>
      <c r="E1222" s="45"/>
      <c r="F1222" s="1650"/>
    </row>
    <row r="1223" spans="4:6">
      <c r="D1223" s="45"/>
      <c r="E1223" s="45"/>
      <c r="F1223" s="1650"/>
    </row>
    <row r="1224" spans="4:6">
      <c r="D1224" s="45"/>
      <c r="E1224" s="45"/>
      <c r="F1224" s="1650"/>
    </row>
    <row r="1225" spans="4:6">
      <c r="D1225" s="45"/>
      <c r="E1225" s="45"/>
      <c r="F1225" s="1650"/>
    </row>
    <row r="1226" spans="4:6">
      <c r="D1226" s="45"/>
      <c r="E1226" s="45"/>
      <c r="F1226" s="1650"/>
    </row>
    <row r="1227" spans="4:6">
      <c r="D1227" s="45"/>
      <c r="E1227" s="45"/>
      <c r="F1227" s="1650"/>
    </row>
    <row r="1228" spans="4:6">
      <c r="D1228" s="45"/>
      <c r="E1228" s="45"/>
      <c r="F1228" s="1650"/>
    </row>
    <row r="1229" spans="4:6">
      <c r="D1229" s="45"/>
      <c r="E1229" s="45"/>
      <c r="F1229" s="1650"/>
    </row>
    <row r="1230" spans="4:6">
      <c r="D1230" s="45"/>
      <c r="E1230" s="45"/>
      <c r="F1230" s="1650"/>
    </row>
    <row r="1231" spans="4:6">
      <c r="D1231" s="45"/>
      <c r="E1231" s="45"/>
      <c r="F1231" s="1650"/>
    </row>
    <row r="1232" spans="4:6">
      <c r="D1232" s="45"/>
      <c r="E1232" s="45"/>
      <c r="F1232" s="1650"/>
    </row>
    <row r="1233" spans="4:6">
      <c r="D1233" s="45"/>
      <c r="E1233" s="45"/>
      <c r="F1233" s="1650"/>
    </row>
    <row r="1234" spans="4:6">
      <c r="D1234" s="45"/>
      <c r="E1234" s="45"/>
      <c r="F1234" s="1650"/>
    </row>
    <row r="1235" spans="4:6">
      <c r="D1235" s="45"/>
      <c r="E1235" s="45"/>
      <c r="F1235" s="1650"/>
    </row>
    <row r="1236" spans="4:6">
      <c r="D1236" s="45"/>
      <c r="E1236" s="45"/>
      <c r="F1236" s="1650"/>
    </row>
    <row r="1237" spans="4:6">
      <c r="D1237" s="45"/>
      <c r="E1237" s="45"/>
      <c r="F1237" s="1650"/>
    </row>
    <row r="1238" spans="4:6">
      <c r="D1238" s="45"/>
      <c r="E1238" s="45"/>
      <c r="F1238" s="1650"/>
    </row>
    <row r="1239" spans="4:6">
      <c r="D1239" s="45"/>
      <c r="E1239" s="45"/>
      <c r="F1239" s="1650"/>
    </row>
    <row r="1240" spans="4:6">
      <c r="D1240" s="45"/>
      <c r="E1240" s="45"/>
      <c r="F1240" s="1650"/>
    </row>
    <row r="1241" spans="4:6">
      <c r="D1241" s="45"/>
      <c r="E1241" s="45"/>
      <c r="F1241" s="1650"/>
    </row>
    <row r="1242" spans="4:6">
      <c r="D1242" s="45"/>
      <c r="E1242" s="45"/>
      <c r="F1242" s="1650"/>
    </row>
    <row r="1243" spans="4:6">
      <c r="D1243" s="45"/>
      <c r="E1243" s="45"/>
      <c r="F1243" s="1650"/>
    </row>
    <row r="1244" spans="4:6">
      <c r="D1244" s="45"/>
      <c r="E1244" s="45"/>
      <c r="F1244" s="1650"/>
    </row>
    <row r="1245" spans="4:6">
      <c r="D1245" s="45"/>
      <c r="E1245" s="45"/>
      <c r="F1245" s="1650"/>
    </row>
    <row r="1246" spans="4:6">
      <c r="D1246" s="45"/>
      <c r="E1246" s="45"/>
      <c r="F1246" s="1650"/>
    </row>
    <row r="1247" spans="4:6">
      <c r="D1247" s="45"/>
      <c r="E1247" s="45"/>
      <c r="F1247" s="1650"/>
    </row>
    <row r="1248" spans="4:6">
      <c r="D1248" s="45"/>
      <c r="E1248" s="45"/>
      <c r="F1248" s="1650"/>
    </row>
    <row r="1249" spans="4:6">
      <c r="D1249" s="45"/>
      <c r="E1249" s="45"/>
      <c r="F1249" s="1650"/>
    </row>
    <row r="1250" spans="4:6">
      <c r="D1250" s="45"/>
      <c r="E1250" s="45"/>
      <c r="F1250" s="1650"/>
    </row>
    <row r="1251" spans="4:6">
      <c r="D1251" s="45"/>
      <c r="E1251" s="45"/>
      <c r="F1251" s="1650"/>
    </row>
    <row r="1252" spans="4:6">
      <c r="D1252" s="45"/>
      <c r="E1252" s="45"/>
      <c r="F1252" s="1650"/>
    </row>
    <row r="1253" spans="4:6">
      <c r="D1253" s="45"/>
      <c r="E1253" s="45"/>
      <c r="F1253" s="1650"/>
    </row>
    <row r="1254" spans="4:6">
      <c r="D1254" s="45"/>
      <c r="E1254" s="45"/>
      <c r="F1254" s="1650"/>
    </row>
    <row r="1255" spans="4:6">
      <c r="D1255" s="45"/>
      <c r="E1255" s="45"/>
      <c r="F1255" s="1650"/>
    </row>
    <row r="1256" spans="4:6">
      <c r="D1256" s="45"/>
      <c r="E1256" s="45"/>
      <c r="F1256" s="1650"/>
    </row>
    <row r="1257" spans="4:6">
      <c r="D1257" s="45"/>
      <c r="E1257" s="45"/>
      <c r="F1257" s="1650"/>
    </row>
    <row r="1258" spans="4:6">
      <c r="D1258" s="45"/>
      <c r="E1258" s="45"/>
      <c r="F1258" s="1650"/>
    </row>
    <row r="1259" spans="4:6">
      <c r="D1259" s="45"/>
      <c r="E1259" s="45"/>
      <c r="F1259" s="1650"/>
    </row>
    <row r="1260" spans="4:6">
      <c r="D1260" s="45"/>
      <c r="E1260" s="45"/>
      <c r="F1260" s="1650"/>
    </row>
    <row r="1261" spans="4:6">
      <c r="D1261" s="45"/>
      <c r="E1261" s="45"/>
      <c r="F1261" s="1650"/>
    </row>
    <row r="1262" spans="4:6">
      <c r="D1262" s="45"/>
      <c r="E1262" s="45"/>
      <c r="F1262" s="1650"/>
    </row>
    <row r="1263" spans="4:6">
      <c r="D1263" s="45"/>
      <c r="E1263" s="45"/>
      <c r="F1263" s="1650"/>
    </row>
    <row r="1264" spans="4:6">
      <c r="D1264" s="45"/>
      <c r="E1264" s="45"/>
      <c r="F1264" s="1650"/>
    </row>
    <row r="1265" spans="4:6">
      <c r="D1265" s="45"/>
      <c r="E1265" s="45"/>
      <c r="F1265" s="1650"/>
    </row>
    <row r="1266" spans="4:6">
      <c r="D1266" s="45"/>
      <c r="E1266" s="45"/>
      <c r="F1266" s="1650"/>
    </row>
    <row r="1267" spans="4:6">
      <c r="D1267" s="45"/>
      <c r="E1267" s="45"/>
      <c r="F1267" s="1650"/>
    </row>
    <row r="1268" spans="4:6">
      <c r="D1268" s="45"/>
      <c r="E1268" s="45"/>
      <c r="F1268" s="1650"/>
    </row>
    <row r="1269" spans="4:6">
      <c r="D1269" s="45"/>
      <c r="E1269" s="45"/>
      <c r="F1269" s="1650"/>
    </row>
    <row r="1270" spans="4:6">
      <c r="D1270" s="45"/>
      <c r="E1270" s="45"/>
      <c r="F1270" s="1650"/>
    </row>
    <row r="1271" spans="4:6">
      <c r="D1271" s="45"/>
      <c r="E1271" s="45"/>
      <c r="F1271" s="1650"/>
    </row>
    <row r="1272" spans="4:6">
      <c r="D1272" s="45"/>
      <c r="E1272" s="45"/>
      <c r="F1272" s="1650"/>
    </row>
    <row r="1273" spans="4:6">
      <c r="D1273" s="45"/>
      <c r="E1273" s="45"/>
      <c r="F1273" s="1650"/>
    </row>
    <row r="1274" spans="4:6">
      <c r="D1274" s="45"/>
      <c r="E1274" s="45"/>
      <c r="F1274" s="1650"/>
    </row>
    <row r="1275" spans="4:6">
      <c r="D1275" s="45"/>
      <c r="E1275" s="45"/>
      <c r="F1275" s="1650"/>
    </row>
    <row r="1276" spans="4:6">
      <c r="D1276" s="45"/>
      <c r="E1276" s="45"/>
      <c r="F1276" s="1650"/>
    </row>
    <row r="1277" spans="4:6">
      <c r="D1277" s="45"/>
      <c r="E1277" s="45"/>
      <c r="F1277" s="1650"/>
    </row>
    <row r="1278" spans="4:6">
      <c r="D1278" s="45"/>
      <c r="E1278" s="45"/>
      <c r="F1278" s="1650"/>
    </row>
    <row r="1279" spans="4:6">
      <c r="D1279" s="45"/>
      <c r="E1279" s="45"/>
      <c r="F1279" s="1650"/>
    </row>
    <row r="1280" spans="4:6">
      <c r="D1280" s="45"/>
      <c r="E1280" s="45"/>
      <c r="F1280" s="1650"/>
    </row>
    <row r="1281" spans="4:6">
      <c r="D1281" s="45"/>
      <c r="E1281" s="45"/>
      <c r="F1281" s="1650"/>
    </row>
    <row r="1282" spans="4:6">
      <c r="D1282" s="45"/>
      <c r="E1282" s="45"/>
      <c r="F1282" s="1650"/>
    </row>
    <row r="1283" spans="4:6">
      <c r="D1283" s="45"/>
      <c r="E1283" s="45"/>
      <c r="F1283" s="1650"/>
    </row>
    <row r="1284" spans="4:6">
      <c r="D1284" s="45"/>
      <c r="E1284" s="45"/>
      <c r="F1284" s="1650"/>
    </row>
    <row r="1285" spans="4:6">
      <c r="D1285" s="45"/>
      <c r="E1285" s="45"/>
      <c r="F1285" s="1650"/>
    </row>
    <row r="1286" spans="4:6">
      <c r="D1286" s="45"/>
      <c r="E1286" s="45"/>
      <c r="F1286" s="1650"/>
    </row>
    <row r="1287" spans="4:6">
      <c r="D1287" s="45"/>
      <c r="E1287" s="45"/>
      <c r="F1287" s="1650"/>
    </row>
    <row r="1288" spans="4:6">
      <c r="D1288" s="45"/>
      <c r="E1288" s="45"/>
      <c r="F1288" s="1650"/>
    </row>
    <row r="1289" spans="4:6">
      <c r="D1289" s="45"/>
      <c r="E1289" s="45"/>
      <c r="F1289" s="1650"/>
    </row>
    <row r="1290" spans="4:6">
      <c r="D1290" s="45"/>
      <c r="E1290" s="45"/>
      <c r="F1290" s="1650"/>
    </row>
    <row r="1291" spans="4:6">
      <c r="D1291" s="45"/>
      <c r="E1291" s="45"/>
      <c r="F1291" s="1650"/>
    </row>
    <row r="1292" spans="4:6">
      <c r="D1292" s="45"/>
      <c r="E1292" s="45"/>
      <c r="F1292" s="1650"/>
    </row>
    <row r="1293" spans="4:6">
      <c r="D1293" s="45"/>
      <c r="E1293" s="45"/>
      <c r="F1293" s="1650"/>
    </row>
    <row r="1294" spans="4:6">
      <c r="D1294" s="45"/>
      <c r="E1294" s="45"/>
      <c r="F1294" s="1650"/>
    </row>
    <row r="1295" spans="4:6">
      <c r="D1295" s="45"/>
      <c r="E1295" s="45"/>
      <c r="F1295" s="1650"/>
    </row>
    <row r="1296" spans="4:6">
      <c r="D1296" s="45"/>
      <c r="E1296" s="45"/>
      <c r="F1296" s="1650"/>
    </row>
    <row r="1297" spans="4:6">
      <c r="D1297" s="45"/>
      <c r="E1297" s="45"/>
      <c r="F1297" s="1650"/>
    </row>
    <row r="1298" spans="4:6">
      <c r="D1298" s="45"/>
      <c r="E1298" s="45"/>
      <c r="F1298" s="1650"/>
    </row>
    <row r="1299" spans="4:6">
      <c r="D1299" s="45"/>
      <c r="E1299" s="45"/>
      <c r="F1299" s="1650"/>
    </row>
    <row r="1300" spans="4:6">
      <c r="D1300" s="45"/>
      <c r="E1300" s="45"/>
      <c r="F1300" s="1650"/>
    </row>
    <row r="1301" spans="4:6">
      <c r="D1301" s="45"/>
      <c r="E1301" s="45"/>
      <c r="F1301" s="1650"/>
    </row>
    <row r="1302" spans="4:6">
      <c r="D1302" s="45"/>
      <c r="E1302" s="45"/>
      <c r="F1302" s="1650"/>
    </row>
    <row r="1303" spans="4:6">
      <c r="D1303" s="45"/>
      <c r="E1303" s="45"/>
      <c r="F1303" s="1650"/>
    </row>
    <row r="1304" spans="4:6">
      <c r="D1304" s="45"/>
      <c r="E1304" s="45"/>
      <c r="F1304" s="1650"/>
    </row>
    <row r="1305" spans="4:6">
      <c r="D1305" s="45"/>
      <c r="E1305" s="45"/>
      <c r="F1305" s="1650"/>
    </row>
    <row r="1306" spans="4:6">
      <c r="D1306" s="45"/>
      <c r="E1306" s="45"/>
      <c r="F1306" s="1650"/>
    </row>
    <row r="1307" spans="4:6">
      <c r="D1307" s="45"/>
      <c r="E1307" s="45"/>
      <c r="F1307" s="1650"/>
    </row>
    <row r="1308" spans="4:6">
      <c r="D1308" s="45"/>
      <c r="E1308" s="45"/>
      <c r="F1308" s="1650"/>
    </row>
    <row r="1309" spans="4:6">
      <c r="D1309" s="45"/>
      <c r="E1309" s="45"/>
      <c r="F1309" s="1650"/>
    </row>
    <row r="1310" spans="4:6">
      <c r="D1310" s="45"/>
      <c r="E1310" s="45"/>
      <c r="F1310" s="1650"/>
    </row>
    <row r="1311" spans="4:6">
      <c r="D1311" s="45"/>
      <c r="E1311" s="45"/>
      <c r="F1311" s="1650"/>
    </row>
    <row r="1312" spans="4:6">
      <c r="D1312" s="45"/>
      <c r="E1312" s="45"/>
      <c r="F1312" s="1650"/>
    </row>
    <row r="1313" spans="4:6">
      <c r="D1313" s="45"/>
      <c r="E1313" s="45"/>
      <c r="F1313" s="1650"/>
    </row>
    <row r="1314" spans="4:6">
      <c r="D1314" s="45"/>
      <c r="E1314" s="45"/>
      <c r="F1314" s="1650"/>
    </row>
    <row r="1315" spans="4:6">
      <c r="D1315" s="45"/>
      <c r="E1315" s="45"/>
      <c r="F1315" s="1650"/>
    </row>
    <row r="1316" spans="4:6">
      <c r="D1316" s="45"/>
      <c r="E1316" s="45"/>
      <c r="F1316" s="1650"/>
    </row>
    <row r="1317" spans="4:6">
      <c r="D1317" s="45"/>
      <c r="E1317" s="45"/>
      <c r="F1317" s="1650"/>
    </row>
    <row r="1318" spans="4:6">
      <c r="D1318" s="45"/>
      <c r="E1318" s="45"/>
      <c r="F1318" s="1650"/>
    </row>
    <row r="1319" spans="4:6">
      <c r="D1319" s="45"/>
      <c r="E1319" s="45"/>
      <c r="F1319" s="1650"/>
    </row>
    <row r="1320" spans="4:6">
      <c r="D1320" s="45"/>
      <c r="E1320" s="45"/>
      <c r="F1320" s="1650"/>
    </row>
    <row r="1321" spans="4:6">
      <c r="D1321" s="45"/>
      <c r="E1321" s="45"/>
      <c r="F1321" s="1650"/>
    </row>
    <row r="1322" spans="4:6">
      <c r="D1322" s="45"/>
      <c r="E1322" s="45"/>
      <c r="F1322" s="1650"/>
    </row>
    <row r="1323" spans="4:6">
      <c r="D1323" s="45"/>
      <c r="E1323" s="45"/>
      <c r="F1323" s="1650"/>
    </row>
    <row r="1324" spans="4:6">
      <c r="D1324" s="45"/>
      <c r="E1324" s="45"/>
      <c r="F1324" s="1650"/>
    </row>
    <row r="1325" spans="4:6">
      <c r="D1325" s="45"/>
      <c r="E1325" s="45"/>
      <c r="F1325" s="1650"/>
    </row>
    <row r="1326" spans="4:6">
      <c r="D1326" s="45"/>
      <c r="E1326" s="45"/>
      <c r="F1326" s="1650"/>
    </row>
    <row r="1327" spans="4:6">
      <c r="D1327" s="45"/>
      <c r="E1327" s="45"/>
      <c r="F1327" s="1650"/>
    </row>
    <row r="1328" spans="4:6">
      <c r="D1328" s="45"/>
      <c r="E1328" s="45"/>
      <c r="F1328" s="1650"/>
    </row>
    <row r="1329" spans="4:6">
      <c r="D1329" s="45"/>
      <c r="E1329" s="45"/>
      <c r="F1329" s="1650"/>
    </row>
    <row r="1330" spans="4:6">
      <c r="D1330" s="45"/>
      <c r="E1330" s="45"/>
      <c r="F1330" s="1650"/>
    </row>
    <row r="1331" spans="4:6">
      <c r="D1331" s="45"/>
      <c r="E1331" s="45"/>
      <c r="F1331" s="1650"/>
    </row>
    <row r="1332" spans="4:6">
      <c r="D1332" s="45"/>
      <c r="E1332" s="45"/>
      <c r="F1332" s="1650"/>
    </row>
    <row r="1333" spans="4:6">
      <c r="D1333" s="45"/>
      <c r="E1333" s="45"/>
      <c r="F1333" s="1650"/>
    </row>
    <row r="1334" spans="4:6">
      <c r="D1334" s="45"/>
      <c r="E1334" s="45"/>
      <c r="F1334" s="1650"/>
    </row>
    <row r="1335" spans="4:6">
      <c r="D1335" s="45"/>
      <c r="E1335" s="45"/>
      <c r="F1335" s="1650"/>
    </row>
    <row r="1336" spans="4:6">
      <c r="D1336" s="45"/>
      <c r="E1336" s="45"/>
      <c r="F1336" s="1650"/>
    </row>
    <row r="1337" spans="4:6">
      <c r="D1337" s="45"/>
      <c r="E1337" s="45"/>
      <c r="F1337" s="1650"/>
    </row>
    <row r="1338" spans="4:6">
      <c r="D1338" s="45"/>
      <c r="E1338" s="45"/>
      <c r="F1338" s="1650"/>
    </row>
    <row r="1339" spans="4:6">
      <c r="D1339" s="45"/>
      <c r="E1339" s="45"/>
      <c r="F1339" s="1650"/>
    </row>
    <row r="1340" spans="4:6">
      <c r="D1340" s="45"/>
      <c r="E1340" s="45"/>
      <c r="F1340" s="1650"/>
    </row>
    <row r="1341" spans="4:6">
      <c r="D1341" s="45"/>
      <c r="E1341" s="45"/>
      <c r="F1341" s="1650"/>
    </row>
    <row r="1342" spans="4:6">
      <c r="D1342" s="45"/>
      <c r="E1342" s="45"/>
      <c r="F1342" s="1650"/>
    </row>
    <row r="1343" spans="4:6">
      <c r="D1343" s="45"/>
      <c r="E1343" s="45"/>
      <c r="F1343" s="1650"/>
    </row>
    <row r="1344" spans="4:6">
      <c r="D1344" s="45"/>
      <c r="E1344" s="45"/>
      <c r="F1344" s="1650"/>
    </row>
    <row r="1345" spans="4:6">
      <c r="D1345" s="45"/>
      <c r="E1345" s="45"/>
      <c r="F1345" s="1650"/>
    </row>
    <row r="1346" spans="4:6">
      <c r="D1346" s="45"/>
      <c r="E1346" s="45"/>
      <c r="F1346" s="1650"/>
    </row>
    <row r="1347" spans="4:6">
      <c r="D1347" s="45"/>
      <c r="E1347" s="45"/>
      <c r="F1347" s="1650"/>
    </row>
    <row r="1348" spans="4:6">
      <c r="D1348" s="45"/>
      <c r="E1348" s="45"/>
      <c r="F1348" s="1650"/>
    </row>
    <row r="1349" spans="4:6">
      <c r="D1349" s="45"/>
      <c r="E1349" s="45"/>
      <c r="F1349" s="1650"/>
    </row>
    <row r="1350" spans="4:6">
      <c r="D1350" s="45"/>
      <c r="E1350" s="45"/>
      <c r="F1350" s="1650"/>
    </row>
    <row r="1351" spans="4:6">
      <c r="D1351" s="45"/>
      <c r="E1351" s="45"/>
      <c r="F1351" s="1650"/>
    </row>
    <row r="1352" spans="4:6">
      <c r="D1352" s="45"/>
      <c r="E1352" s="45"/>
      <c r="F1352" s="1650"/>
    </row>
    <row r="1353" spans="4:6">
      <c r="D1353" s="45"/>
      <c r="E1353" s="45"/>
      <c r="F1353" s="1650"/>
    </row>
    <row r="1354" spans="4:6">
      <c r="D1354" s="45"/>
      <c r="E1354" s="45"/>
      <c r="F1354" s="1650"/>
    </row>
    <row r="1355" spans="4:6">
      <c r="D1355" s="45"/>
      <c r="E1355" s="45"/>
      <c r="F1355" s="1650"/>
    </row>
    <row r="1356" spans="4:6">
      <c r="D1356" s="45"/>
      <c r="E1356" s="45"/>
      <c r="F1356" s="1650"/>
    </row>
    <row r="1357" spans="4:6">
      <c r="D1357" s="45"/>
      <c r="E1357" s="45"/>
      <c r="F1357" s="1650"/>
    </row>
    <row r="1358" spans="4:6">
      <c r="D1358" s="45"/>
      <c r="E1358" s="45"/>
      <c r="F1358" s="1650"/>
    </row>
    <row r="1359" spans="4:6">
      <c r="D1359" s="45"/>
      <c r="E1359" s="45"/>
      <c r="F1359" s="1650"/>
    </row>
    <row r="1360" spans="4:6">
      <c r="D1360" s="45"/>
      <c r="E1360" s="45"/>
      <c r="F1360" s="1650"/>
    </row>
    <row r="1361" spans="4:6">
      <c r="D1361" s="45"/>
      <c r="E1361" s="45"/>
      <c r="F1361" s="1650"/>
    </row>
    <row r="1362" spans="4:6">
      <c r="D1362" s="45"/>
      <c r="E1362" s="45"/>
      <c r="F1362" s="1650"/>
    </row>
    <row r="1363" spans="4:6">
      <c r="D1363" s="45"/>
      <c r="E1363" s="45"/>
      <c r="F1363" s="1650"/>
    </row>
    <row r="1364" spans="4:6">
      <c r="D1364" s="45"/>
      <c r="E1364" s="45"/>
      <c r="F1364" s="1650"/>
    </row>
    <row r="1365" spans="4:6">
      <c r="D1365" s="45"/>
      <c r="E1365" s="45"/>
      <c r="F1365" s="1650"/>
    </row>
    <row r="1366" spans="4:6">
      <c r="D1366" s="45"/>
      <c r="E1366" s="45"/>
      <c r="F1366" s="1650"/>
    </row>
    <row r="1367" spans="4:6">
      <c r="D1367" s="45"/>
      <c r="E1367" s="45"/>
      <c r="F1367" s="1650"/>
    </row>
    <row r="1368" spans="4:6">
      <c r="D1368" s="45"/>
      <c r="E1368" s="45"/>
      <c r="F1368" s="1650"/>
    </row>
    <row r="1369" spans="4:6">
      <c r="D1369" s="45"/>
      <c r="E1369" s="45"/>
      <c r="F1369" s="1650"/>
    </row>
    <row r="1370" spans="4:6">
      <c r="D1370" s="45"/>
      <c r="E1370" s="45"/>
      <c r="F1370" s="1650"/>
    </row>
    <row r="1371" spans="4:6">
      <c r="D1371" s="45"/>
      <c r="E1371" s="45"/>
      <c r="F1371" s="1650"/>
    </row>
    <row r="1372" spans="4:6">
      <c r="D1372" s="45"/>
      <c r="E1372" s="45"/>
      <c r="F1372" s="1650"/>
    </row>
    <row r="1373" spans="4:6">
      <c r="D1373" s="45"/>
      <c r="E1373" s="45"/>
      <c r="F1373" s="1650"/>
    </row>
    <row r="1374" spans="4:6">
      <c r="D1374" s="45"/>
      <c r="E1374" s="45"/>
      <c r="F1374" s="1650"/>
    </row>
    <row r="1375" spans="4:6">
      <c r="D1375" s="45"/>
      <c r="E1375" s="45"/>
      <c r="F1375" s="1650"/>
    </row>
    <row r="1376" spans="4:6">
      <c r="D1376" s="45"/>
      <c r="E1376" s="45"/>
      <c r="F1376" s="1650"/>
    </row>
    <row r="1377" spans="4:6">
      <c r="D1377" s="45"/>
      <c r="E1377" s="45"/>
      <c r="F1377" s="1650"/>
    </row>
    <row r="1378" spans="4:6">
      <c r="D1378" s="45"/>
      <c r="E1378" s="45"/>
      <c r="F1378" s="1650"/>
    </row>
    <row r="1379" spans="4:6">
      <c r="D1379" s="45"/>
      <c r="E1379" s="45"/>
      <c r="F1379" s="1650"/>
    </row>
    <row r="1380" spans="4:6">
      <c r="D1380" s="45"/>
      <c r="E1380" s="45"/>
      <c r="F1380" s="1650"/>
    </row>
    <row r="1381" spans="4:6">
      <c r="D1381" s="45"/>
      <c r="E1381" s="45"/>
      <c r="F1381" s="1650"/>
    </row>
    <row r="1382" spans="4:6">
      <c r="D1382" s="45"/>
      <c r="E1382" s="45"/>
      <c r="F1382" s="1650"/>
    </row>
    <row r="1383" spans="4:6">
      <c r="D1383" s="45"/>
      <c r="E1383" s="45"/>
      <c r="F1383" s="1650"/>
    </row>
    <row r="1384" spans="4:6">
      <c r="D1384" s="45"/>
      <c r="E1384" s="45"/>
      <c r="F1384" s="1650"/>
    </row>
    <row r="1385" spans="4:6">
      <c r="D1385" s="45"/>
      <c r="E1385" s="45"/>
      <c r="F1385" s="1650"/>
    </row>
    <row r="1386" spans="4:6">
      <c r="D1386" s="45"/>
      <c r="E1386" s="45"/>
      <c r="F1386" s="1650"/>
    </row>
    <row r="1387" spans="4:6">
      <c r="D1387" s="45"/>
      <c r="E1387" s="45"/>
      <c r="F1387" s="1650"/>
    </row>
    <row r="1388" spans="4:6">
      <c r="D1388" s="45"/>
      <c r="E1388" s="45"/>
      <c r="F1388" s="1650"/>
    </row>
    <row r="1389" spans="4:6">
      <c r="D1389" s="45"/>
      <c r="E1389" s="45"/>
      <c r="F1389" s="1650"/>
    </row>
    <row r="1390" spans="4:6">
      <c r="D1390" s="45"/>
      <c r="E1390" s="45"/>
      <c r="F1390" s="1650"/>
    </row>
    <row r="1391" spans="4:6">
      <c r="D1391" s="45"/>
      <c r="E1391" s="45"/>
      <c r="F1391" s="1650"/>
    </row>
    <row r="1392" spans="4:6">
      <c r="D1392" s="45"/>
      <c r="E1392" s="45"/>
      <c r="F1392" s="1650"/>
    </row>
    <row r="1393" spans="4:6">
      <c r="D1393" s="45"/>
      <c r="E1393" s="45"/>
      <c r="F1393" s="1650"/>
    </row>
    <row r="1394" spans="4:6">
      <c r="D1394" s="45"/>
      <c r="E1394" s="45"/>
      <c r="F1394" s="1650"/>
    </row>
    <row r="1395" spans="4:6">
      <c r="D1395" s="45"/>
      <c r="E1395" s="45"/>
      <c r="F1395" s="1650"/>
    </row>
    <row r="1396" spans="4:6">
      <c r="D1396" s="45"/>
      <c r="E1396" s="45"/>
      <c r="F1396" s="1650"/>
    </row>
    <row r="1397" spans="4:6">
      <c r="D1397" s="45"/>
      <c r="E1397" s="45"/>
      <c r="F1397" s="1650"/>
    </row>
    <row r="1398" spans="4:6">
      <c r="D1398" s="45"/>
      <c r="E1398" s="45"/>
      <c r="F1398" s="1650"/>
    </row>
    <row r="1399" spans="4:6">
      <c r="D1399" s="45"/>
      <c r="E1399" s="45"/>
      <c r="F1399" s="1650"/>
    </row>
    <row r="1400" spans="4:6">
      <c r="D1400" s="45"/>
      <c r="E1400" s="45"/>
      <c r="F1400" s="1650"/>
    </row>
    <row r="1401" spans="4:6">
      <c r="D1401" s="45"/>
      <c r="E1401" s="45"/>
      <c r="F1401" s="1650"/>
    </row>
    <row r="1402" spans="4:6">
      <c r="D1402" s="45"/>
      <c r="E1402" s="45"/>
      <c r="F1402" s="1650"/>
    </row>
    <row r="1403" spans="4:6">
      <c r="D1403" s="45"/>
      <c r="E1403" s="45"/>
      <c r="F1403" s="1650"/>
    </row>
    <row r="1404" spans="4:6">
      <c r="D1404" s="45"/>
      <c r="E1404" s="45"/>
      <c r="F1404" s="1650"/>
    </row>
    <row r="1405" spans="4:6">
      <c r="D1405" s="45"/>
      <c r="E1405" s="45"/>
      <c r="F1405" s="1650"/>
    </row>
    <row r="1406" spans="4:6">
      <c r="D1406" s="45"/>
      <c r="E1406" s="45"/>
      <c r="F1406" s="1650"/>
    </row>
    <row r="1407" spans="4:6">
      <c r="D1407" s="45"/>
      <c r="E1407" s="45"/>
      <c r="F1407" s="1650"/>
    </row>
    <row r="1408" spans="4:6">
      <c r="D1408" s="45"/>
      <c r="E1408" s="45"/>
      <c r="F1408" s="1650"/>
    </row>
    <row r="1409" spans="4:6">
      <c r="D1409" s="45"/>
      <c r="E1409" s="45"/>
      <c r="F1409" s="1650"/>
    </row>
    <row r="1410" spans="4:6">
      <c r="D1410" s="45"/>
      <c r="E1410" s="45"/>
      <c r="F1410" s="1650"/>
    </row>
    <row r="1411" spans="4:6">
      <c r="D1411" s="45"/>
      <c r="E1411" s="45"/>
      <c r="F1411" s="1650"/>
    </row>
    <row r="1412" spans="4:6">
      <c r="D1412" s="45"/>
      <c r="E1412" s="45"/>
      <c r="F1412" s="1650"/>
    </row>
    <row r="1413" spans="4:6">
      <c r="D1413" s="45"/>
      <c r="E1413" s="45"/>
      <c r="F1413" s="1650"/>
    </row>
    <row r="1414" spans="4:6">
      <c r="D1414" s="45"/>
      <c r="E1414" s="45"/>
      <c r="F1414" s="1650"/>
    </row>
    <row r="1415" spans="4:6">
      <c r="D1415" s="45"/>
      <c r="E1415" s="45"/>
      <c r="F1415" s="1650"/>
    </row>
    <row r="1416" spans="4:6">
      <c r="D1416" s="45"/>
      <c r="E1416" s="45"/>
      <c r="F1416" s="1650"/>
    </row>
    <row r="1417" spans="4:6">
      <c r="D1417" s="45"/>
      <c r="E1417" s="45"/>
      <c r="F1417" s="1650"/>
    </row>
    <row r="1418" spans="4:6">
      <c r="D1418" s="45"/>
      <c r="E1418" s="45"/>
      <c r="F1418" s="1650"/>
    </row>
    <row r="1419" spans="4:6">
      <c r="D1419" s="45"/>
      <c r="E1419" s="45"/>
      <c r="F1419" s="1650"/>
    </row>
    <row r="1420" spans="4:6">
      <c r="D1420" s="45"/>
      <c r="E1420" s="45"/>
      <c r="F1420" s="1650"/>
    </row>
    <row r="1421" spans="4:6">
      <c r="D1421" s="45"/>
      <c r="E1421" s="45"/>
      <c r="F1421" s="1650"/>
    </row>
    <row r="1422" spans="4:6">
      <c r="D1422" s="45"/>
      <c r="E1422" s="45"/>
      <c r="F1422" s="1650"/>
    </row>
    <row r="1423" spans="4:6">
      <c r="D1423" s="45"/>
      <c r="E1423" s="45"/>
      <c r="F1423" s="1650"/>
    </row>
    <row r="1424" spans="4:6">
      <c r="D1424" s="45"/>
      <c r="E1424" s="45"/>
      <c r="F1424" s="1650"/>
    </row>
    <row r="1425" spans="4:6">
      <c r="D1425" s="45"/>
      <c r="E1425" s="45"/>
      <c r="F1425" s="1650"/>
    </row>
    <row r="1426" spans="4:6">
      <c r="D1426" s="45"/>
      <c r="E1426" s="45"/>
      <c r="F1426" s="1650"/>
    </row>
    <row r="1427" spans="4:6">
      <c r="D1427" s="45"/>
      <c r="E1427" s="45"/>
      <c r="F1427" s="1650"/>
    </row>
    <row r="1428" spans="4:6">
      <c r="D1428" s="45"/>
      <c r="E1428" s="45"/>
      <c r="F1428" s="1650"/>
    </row>
    <row r="1429" spans="4:6">
      <c r="D1429" s="45"/>
      <c r="E1429" s="45"/>
      <c r="F1429" s="1650"/>
    </row>
    <row r="1430" spans="4:6">
      <c r="D1430" s="45"/>
      <c r="E1430" s="45"/>
      <c r="F1430" s="1650"/>
    </row>
    <row r="1431" spans="4:6">
      <c r="D1431" s="45"/>
      <c r="E1431" s="45"/>
      <c r="F1431" s="1650"/>
    </row>
    <row r="1432" spans="4:6">
      <c r="D1432" s="45"/>
      <c r="E1432" s="45"/>
      <c r="F1432" s="1650"/>
    </row>
    <row r="1433" spans="4:6">
      <c r="D1433" s="45"/>
      <c r="E1433" s="45"/>
      <c r="F1433" s="1650"/>
    </row>
    <row r="1434" spans="4:6">
      <c r="D1434" s="45"/>
      <c r="E1434" s="45"/>
      <c r="F1434" s="1650"/>
    </row>
    <row r="1435" spans="4:6">
      <c r="D1435" s="45"/>
      <c r="E1435" s="45"/>
      <c r="F1435" s="1650"/>
    </row>
    <row r="1436" spans="4:6">
      <c r="D1436" s="45"/>
      <c r="E1436" s="45"/>
      <c r="F1436" s="1650"/>
    </row>
    <row r="1437" spans="4:6">
      <c r="D1437" s="45"/>
      <c r="E1437" s="45"/>
      <c r="F1437" s="1650"/>
    </row>
    <row r="1438" spans="4:6">
      <c r="D1438" s="45"/>
      <c r="E1438" s="45"/>
      <c r="F1438" s="1650"/>
    </row>
    <row r="1439" spans="4:6">
      <c r="D1439" s="45"/>
      <c r="E1439" s="45"/>
      <c r="F1439" s="1650"/>
    </row>
    <row r="1440" spans="4:6">
      <c r="D1440" s="45"/>
      <c r="E1440" s="45"/>
      <c r="F1440" s="1650"/>
    </row>
    <row r="1441" spans="4:6">
      <c r="D1441" s="45"/>
      <c r="E1441" s="45"/>
      <c r="F1441" s="1650"/>
    </row>
    <row r="1442" spans="4:6">
      <c r="D1442" s="45"/>
      <c r="E1442" s="45"/>
      <c r="F1442" s="1650"/>
    </row>
    <row r="1443" spans="4:6">
      <c r="D1443" s="45"/>
      <c r="E1443" s="45"/>
      <c r="F1443" s="1650"/>
    </row>
    <row r="1444" spans="4:6">
      <c r="D1444" s="45"/>
      <c r="E1444" s="45"/>
      <c r="F1444" s="1650"/>
    </row>
    <row r="1445" spans="4:6">
      <c r="D1445" s="45"/>
      <c r="E1445" s="45"/>
      <c r="F1445" s="1650"/>
    </row>
    <row r="1446" spans="4:6">
      <c r="D1446" s="45"/>
      <c r="E1446" s="45"/>
      <c r="F1446" s="1650"/>
    </row>
    <row r="1447" spans="4:6">
      <c r="D1447" s="45"/>
      <c r="E1447" s="45"/>
      <c r="F1447" s="1650"/>
    </row>
    <row r="1448" spans="4:6">
      <c r="D1448" s="45"/>
      <c r="E1448" s="45"/>
      <c r="F1448" s="1650"/>
    </row>
    <row r="1449" spans="4:6">
      <c r="D1449" s="45"/>
      <c r="E1449" s="45"/>
      <c r="F1449" s="1650"/>
    </row>
    <row r="1450" spans="4:6">
      <c r="D1450" s="45"/>
      <c r="E1450" s="45"/>
      <c r="F1450" s="1650"/>
    </row>
    <row r="1451" spans="4:6">
      <c r="D1451" s="45"/>
      <c r="E1451" s="45"/>
      <c r="F1451" s="1650"/>
    </row>
    <row r="1452" spans="4:6">
      <c r="D1452" s="45"/>
      <c r="E1452" s="45"/>
      <c r="F1452" s="1650"/>
    </row>
    <row r="1453" spans="4:6">
      <c r="D1453" s="45"/>
      <c r="E1453" s="45"/>
      <c r="F1453" s="1650"/>
    </row>
    <row r="1454" spans="4:6">
      <c r="D1454" s="45"/>
      <c r="E1454" s="45"/>
      <c r="F1454" s="1650"/>
    </row>
    <row r="1455" spans="4:6">
      <c r="D1455" s="45"/>
      <c r="E1455" s="45"/>
      <c r="F1455" s="1650"/>
    </row>
    <row r="1456" spans="4:6">
      <c r="D1456" s="45"/>
      <c r="E1456" s="45"/>
      <c r="F1456" s="1650"/>
    </row>
    <row r="1457" spans="4:6">
      <c r="D1457" s="45"/>
      <c r="E1457" s="45"/>
      <c r="F1457" s="1650"/>
    </row>
    <row r="1458" spans="4:6">
      <c r="D1458" s="45"/>
      <c r="E1458" s="45"/>
      <c r="F1458" s="1650"/>
    </row>
    <row r="1459" spans="4:6">
      <c r="D1459" s="45"/>
      <c r="E1459" s="45"/>
      <c r="F1459" s="1650"/>
    </row>
    <row r="1460" spans="4:6">
      <c r="D1460" s="45"/>
      <c r="E1460" s="45"/>
      <c r="F1460" s="1650"/>
    </row>
    <row r="1461" spans="4:6">
      <c r="D1461" s="45"/>
      <c r="E1461" s="45"/>
      <c r="F1461" s="1650"/>
    </row>
    <row r="1462" spans="4:6">
      <c r="D1462" s="45"/>
      <c r="E1462" s="45"/>
      <c r="F1462" s="1650"/>
    </row>
    <row r="1463" spans="4:6">
      <c r="D1463" s="45"/>
      <c r="E1463" s="45"/>
      <c r="F1463" s="1650"/>
    </row>
    <row r="1464" spans="4:6">
      <c r="D1464" s="45"/>
      <c r="E1464" s="45"/>
      <c r="F1464" s="1650"/>
    </row>
    <row r="1465" spans="4:6">
      <c r="D1465" s="45"/>
      <c r="E1465" s="45"/>
      <c r="F1465" s="1650"/>
    </row>
    <row r="1466" spans="4:6">
      <c r="D1466" s="45"/>
      <c r="E1466" s="45"/>
      <c r="F1466" s="1650"/>
    </row>
    <row r="1467" spans="4:6">
      <c r="D1467" s="45"/>
      <c r="E1467" s="45"/>
      <c r="F1467" s="1650"/>
    </row>
    <row r="1468" spans="4:6">
      <c r="D1468" s="45"/>
      <c r="E1468" s="45"/>
      <c r="F1468" s="1650"/>
    </row>
    <row r="1469" spans="4:6">
      <c r="D1469" s="45"/>
      <c r="E1469" s="45"/>
      <c r="F1469" s="1650"/>
    </row>
    <row r="1470" spans="4:6">
      <c r="D1470" s="45"/>
      <c r="E1470" s="45"/>
      <c r="F1470" s="1650"/>
    </row>
    <row r="1471" spans="4:6">
      <c r="D1471" s="45"/>
      <c r="E1471" s="45"/>
      <c r="F1471" s="1650"/>
    </row>
    <row r="1472" spans="4:6">
      <c r="D1472" s="45"/>
      <c r="E1472" s="45"/>
      <c r="F1472" s="1650"/>
    </row>
    <row r="1473" spans="4:6">
      <c r="D1473" s="45"/>
      <c r="E1473" s="45"/>
      <c r="F1473" s="1650"/>
    </row>
    <row r="1474" spans="4:6">
      <c r="D1474" s="45"/>
      <c r="E1474" s="45"/>
      <c r="F1474" s="1650"/>
    </row>
    <row r="1475" spans="4:6">
      <c r="D1475" s="45"/>
      <c r="E1475" s="45"/>
      <c r="F1475" s="1650"/>
    </row>
    <row r="1476" spans="4:6">
      <c r="D1476" s="45"/>
      <c r="E1476" s="45"/>
      <c r="F1476" s="1650"/>
    </row>
    <row r="1477" spans="4:6">
      <c r="D1477" s="45"/>
      <c r="E1477" s="45"/>
      <c r="F1477" s="1650"/>
    </row>
    <row r="1478" spans="4:6">
      <c r="D1478" s="45"/>
      <c r="E1478" s="45"/>
      <c r="F1478" s="1650"/>
    </row>
    <row r="1479" spans="4:6">
      <c r="D1479" s="45"/>
      <c r="E1479" s="45"/>
      <c r="F1479" s="1650"/>
    </row>
    <row r="1480" spans="4:6">
      <c r="D1480" s="45"/>
      <c r="E1480" s="45"/>
      <c r="F1480" s="1650"/>
    </row>
    <row r="1481" spans="4:6">
      <c r="D1481" s="45"/>
      <c r="E1481" s="45"/>
      <c r="F1481" s="1650"/>
    </row>
    <row r="1482" spans="4:6">
      <c r="D1482" s="45"/>
      <c r="E1482" s="45"/>
      <c r="F1482" s="1650"/>
    </row>
    <row r="1483" spans="4:6">
      <c r="D1483" s="45"/>
      <c r="E1483" s="45"/>
      <c r="F1483" s="1650"/>
    </row>
    <row r="1484" spans="4:6">
      <c r="D1484" s="45"/>
      <c r="E1484" s="45"/>
      <c r="F1484" s="1650"/>
    </row>
    <row r="1485" spans="4:6">
      <c r="D1485" s="45"/>
      <c r="E1485" s="45"/>
      <c r="F1485" s="1650"/>
    </row>
    <row r="1486" spans="4:6">
      <c r="D1486" s="45"/>
      <c r="E1486" s="45"/>
      <c r="F1486" s="1650"/>
    </row>
    <row r="1487" spans="4:6">
      <c r="D1487" s="45"/>
      <c r="E1487" s="45"/>
      <c r="F1487" s="1650"/>
    </row>
    <row r="1488" spans="4:6">
      <c r="D1488" s="45"/>
      <c r="E1488" s="45"/>
      <c r="F1488" s="1650"/>
    </row>
    <row r="1489" spans="4:6">
      <c r="D1489" s="45"/>
      <c r="E1489" s="45"/>
      <c r="F1489" s="1650"/>
    </row>
    <row r="1490" spans="4:6">
      <c r="D1490" s="45"/>
      <c r="E1490" s="45"/>
      <c r="F1490" s="1650"/>
    </row>
    <row r="1491" spans="4:6">
      <c r="D1491" s="45"/>
      <c r="E1491" s="45"/>
      <c r="F1491" s="1650"/>
    </row>
    <row r="1492" spans="4:6">
      <c r="D1492" s="45"/>
      <c r="E1492" s="45"/>
      <c r="F1492" s="1650"/>
    </row>
    <row r="1493" spans="4:6">
      <c r="D1493" s="45"/>
      <c r="E1493" s="45"/>
      <c r="F1493" s="1650"/>
    </row>
    <row r="1494" spans="4:6">
      <c r="D1494" s="45"/>
      <c r="E1494" s="45"/>
      <c r="F1494" s="1650"/>
    </row>
    <row r="1495" spans="4:6">
      <c r="D1495" s="45"/>
      <c r="E1495" s="45"/>
      <c r="F1495" s="1650"/>
    </row>
    <row r="1496" spans="4:6">
      <c r="D1496" s="45"/>
      <c r="E1496" s="45"/>
      <c r="F1496" s="1650"/>
    </row>
    <row r="1497" spans="4:6">
      <c r="D1497" s="45"/>
      <c r="E1497" s="45"/>
      <c r="F1497" s="1650"/>
    </row>
    <row r="1498" spans="4:6">
      <c r="D1498" s="45"/>
      <c r="E1498" s="45"/>
      <c r="F1498" s="1650"/>
    </row>
    <row r="1499" spans="4:6">
      <c r="D1499" s="45"/>
      <c r="E1499" s="45"/>
      <c r="F1499" s="1650"/>
    </row>
    <row r="1500" spans="4:6">
      <c r="D1500" s="45"/>
      <c r="E1500" s="45"/>
      <c r="F1500" s="1650"/>
    </row>
    <row r="1501" spans="4:6">
      <c r="D1501" s="45"/>
      <c r="E1501" s="45"/>
      <c r="F1501" s="1650"/>
    </row>
    <row r="1502" spans="4:6">
      <c r="D1502" s="45"/>
      <c r="E1502" s="45"/>
      <c r="F1502" s="1650"/>
    </row>
    <row r="1503" spans="4:6">
      <c r="D1503" s="45"/>
      <c r="E1503" s="45"/>
      <c r="F1503" s="1650"/>
    </row>
    <row r="1504" spans="4:6">
      <c r="D1504" s="45"/>
      <c r="E1504" s="45"/>
      <c r="F1504" s="1650"/>
    </row>
    <row r="1505" spans="4:6">
      <c r="D1505" s="45"/>
      <c r="E1505" s="45"/>
      <c r="F1505" s="1650"/>
    </row>
    <row r="1506" spans="4:6">
      <c r="D1506" s="45"/>
      <c r="E1506" s="45"/>
      <c r="F1506" s="1650"/>
    </row>
    <row r="1507" spans="4:6">
      <c r="D1507" s="45"/>
      <c r="E1507" s="45"/>
      <c r="F1507" s="1650"/>
    </row>
    <row r="1508" spans="4:6">
      <c r="D1508" s="45"/>
      <c r="E1508" s="45"/>
      <c r="F1508" s="1650"/>
    </row>
    <row r="1509" spans="4:6">
      <c r="D1509" s="45"/>
      <c r="E1509" s="45"/>
      <c r="F1509" s="1650"/>
    </row>
    <row r="1510" spans="4:6">
      <c r="D1510" s="45"/>
      <c r="E1510" s="45"/>
      <c r="F1510" s="1650"/>
    </row>
    <row r="1511" spans="4:6">
      <c r="D1511" s="45"/>
      <c r="E1511" s="45"/>
      <c r="F1511" s="1650"/>
    </row>
    <row r="1512" spans="4:6">
      <c r="D1512" s="45"/>
      <c r="E1512" s="45"/>
      <c r="F1512" s="1650"/>
    </row>
    <row r="1513" spans="4:6">
      <c r="D1513" s="45"/>
      <c r="E1513" s="45"/>
      <c r="F1513" s="1650"/>
    </row>
    <row r="1514" spans="4:6">
      <c r="D1514" s="45"/>
      <c r="E1514" s="45"/>
      <c r="F1514" s="1650"/>
    </row>
    <row r="1515" spans="4:6">
      <c r="D1515" s="45"/>
      <c r="E1515" s="45"/>
      <c r="F1515" s="1650"/>
    </row>
    <row r="1516" spans="4:6">
      <c r="D1516" s="45"/>
      <c r="E1516" s="45"/>
      <c r="F1516" s="1650"/>
    </row>
    <row r="1517" spans="4:6">
      <c r="D1517" s="45"/>
      <c r="E1517" s="45"/>
      <c r="F1517" s="1650"/>
    </row>
    <row r="1518" spans="4:6">
      <c r="D1518" s="45"/>
      <c r="E1518" s="45"/>
      <c r="F1518" s="1650"/>
    </row>
    <row r="1519" spans="4:6">
      <c r="D1519" s="45"/>
      <c r="E1519" s="45"/>
      <c r="F1519" s="1650"/>
    </row>
    <row r="1520" spans="4:6">
      <c r="D1520" s="45"/>
      <c r="E1520" s="45"/>
      <c r="F1520" s="1650"/>
    </row>
    <row r="1521" spans="4:6">
      <c r="D1521" s="45"/>
      <c r="E1521" s="45"/>
      <c r="F1521" s="1650"/>
    </row>
    <row r="1522" spans="4:6">
      <c r="D1522" s="45"/>
      <c r="E1522" s="45"/>
      <c r="F1522" s="1650"/>
    </row>
    <row r="1523" spans="4:6">
      <c r="D1523" s="45"/>
      <c r="E1523" s="45"/>
      <c r="F1523" s="1650"/>
    </row>
    <row r="1524" spans="4:6">
      <c r="D1524" s="45"/>
      <c r="E1524" s="45"/>
      <c r="F1524" s="1650"/>
    </row>
    <row r="1525" spans="4:6">
      <c r="D1525" s="45"/>
      <c r="E1525" s="45"/>
      <c r="F1525" s="1650"/>
    </row>
    <row r="1526" spans="4:6">
      <c r="D1526" s="45"/>
      <c r="E1526" s="45"/>
      <c r="F1526" s="1650"/>
    </row>
    <row r="1527" spans="4:6">
      <c r="D1527" s="45"/>
      <c r="E1527" s="45"/>
      <c r="F1527" s="1650"/>
    </row>
    <row r="1528" spans="4:6">
      <c r="D1528" s="45"/>
      <c r="E1528" s="45"/>
      <c r="F1528" s="1650"/>
    </row>
    <row r="1529" spans="4:6">
      <c r="D1529" s="45"/>
      <c r="E1529" s="45"/>
      <c r="F1529" s="1650"/>
    </row>
    <row r="1530" spans="4:6">
      <c r="D1530" s="45"/>
      <c r="E1530" s="45"/>
      <c r="F1530" s="1650"/>
    </row>
    <row r="1531" spans="4:6">
      <c r="D1531" s="45"/>
      <c r="E1531" s="45"/>
      <c r="F1531" s="1650"/>
    </row>
    <row r="1532" spans="4:6">
      <c r="D1532" s="45"/>
      <c r="E1532" s="45"/>
      <c r="F1532" s="1650"/>
    </row>
    <row r="1533" spans="4:6">
      <c r="D1533" s="45"/>
      <c r="E1533" s="45"/>
      <c r="F1533" s="1650"/>
    </row>
    <row r="1534" spans="4:6">
      <c r="D1534" s="45"/>
      <c r="E1534" s="45"/>
      <c r="F1534" s="1650"/>
    </row>
    <row r="1535" spans="4:6">
      <c r="D1535" s="45"/>
      <c r="E1535" s="45"/>
      <c r="F1535" s="1650"/>
    </row>
    <row r="1536" spans="4:6">
      <c r="D1536" s="45"/>
      <c r="E1536" s="45"/>
      <c r="F1536" s="1650"/>
    </row>
    <row r="1537" spans="4:6">
      <c r="D1537" s="45"/>
      <c r="E1537" s="45"/>
      <c r="F1537" s="1650"/>
    </row>
    <row r="1538" spans="4:6">
      <c r="D1538" s="45"/>
      <c r="E1538" s="45"/>
      <c r="F1538" s="1650"/>
    </row>
    <row r="1539" spans="4:6">
      <c r="D1539" s="45"/>
      <c r="E1539" s="45"/>
      <c r="F1539" s="1650"/>
    </row>
    <row r="1540" spans="4:6">
      <c r="D1540" s="45"/>
      <c r="E1540" s="45"/>
      <c r="F1540" s="1650"/>
    </row>
    <row r="1541" spans="4:6">
      <c r="D1541" s="45"/>
      <c r="E1541" s="45"/>
      <c r="F1541" s="1650"/>
    </row>
    <row r="1542" spans="4:6">
      <c r="D1542" s="45"/>
      <c r="E1542" s="45"/>
      <c r="F1542" s="1650"/>
    </row>
    <row r="1543" spans="4:6">
      <c r="D1543" s="45"/>
      <c r="E1543" s="45"/>
      <c r="F1543" s="1650"/>
    </row>
    <row r="1544" spans="4:6">
      <c r="D1544" s="45"/>
      <c r="E1544" s="45"/>
      <c r="F1544" s="1650"/>
    </row>
    <row r="1545" spans="4:6">
      <c r="D1545" s="45"/>
      <c r="E1545" s="45"/>
      <c r="F1545" s="1650"/>
    </row>
    <row r="1546" spans="4:6">
      <c r="D1546" s="45"/>
      <c r="E1546" s="45"/>
      <c r="F1546" s="1650"/>
    </row>
    <row r="1547" spans="4:6">
      <c r="D1547" s="45"/>
      <c r="E1547" s="45"/>
      <c r="F1547" s="1650"/>
    </row>
    <row r="1548" spans="4:6">
      <c r="D1548" s="45"/>
      <c r="E1548" s="45"/>
      <c r="F1548" s="1650"/>
    </row>
    <row r="1549" spans="4:6">
      <c r="D1549" s="45"/>
      <c r="E1549" s="45"/>
      <c r="F1549" s="1650"/>
    </row>
    <row r="1550" spans="4:6">
      <c r="D1550" s="45"/>
      <c r="E1550" s="45"/>
      <c r="F1550" s="1650"/>
    </row>
    <row r="1551" spans="4:6">
      <c r="D1551" s="45"/>
      <c r="E1551" s="45"/>
      <c r="F1551" s="1650"/>
    </row>
    <row r="1552" spans="4:6">
      <c r="D1552" s="45"/>
      <c r="E1552" s="45"/>
      <c r="F1552" s="1650"/>
    </row>
    <row r="1553" spans="4:6">
      <c r="D1553" s="45"/>
      <c r="E1553" s="45"/>
      <c r="F1553" s="1650"/>
    </row>
    <row r="1554" spans="4:6">
      <c r="D1554" s="45"/>
      <c r="E1554" s="45"/>
      <c r="F1554" s="1650"/>
    </row>
    <row r="1555" spans="4:6">
      <c r="D1555" s="45"/>
      <c r="E1555" s="45"/>
      <c r="F1555" s="1650"/>
    </row>
    <row r="1556" spans="4:6">
      <c r="D1556" s="45"/>
      <c r="E1556" s="45"/>
      <c r="F1556" s="1650"/>
    </row>
    <row r="1557" spans="4:6">
      <c r="D1557" s="45"/>
      <c r="E1557" s="45"/>
      <c r="F1557" s="1650"/>
    </row>
    <row r="1558" spans="4:6">
      <c r="D1558" s="45"/>
      <c r="E1558" s="45"/>
      <c r="F1558" s="1650"/>
    </row>
    <row r="1559" spans="4:6">
      <c r="D1559" s="45"/>
      <c r="E1559" s="45"/>
      <c r="F1559" s="1650"/>
    </row>
    <row r="1560" spans="4:6">
      <c r="D1560" s="45"/>
      <c r="E1560" s="45"/>
      <c r="F1560" s="1650"/>
    </row>
    <row r="1561" spans="4:6">
      <c r="D1561" s="45"/>
      <c r="E1561" s="45"/>
      <c r="F1561" s="1650"/>
    </row>
    <row r="1562" spans="4:6">
      <c r="D1562" s="45"/>
      <c r="E1562" s="45"/>
      <c r="F1562" s="1650"/>
    </row>
    <row r="1563" spans="4:6">
      <c r="D1563" s="45"/>
      <c r="E1563" s="45"/>
      <c r="F1563" s="1650"/>
    </row>
    <row r="1564" spans="4:6">
      <c r="D1564" s="45"/>
      <c r="E1564" s="45"/>
      <c r="F1564" s="1650"/>
    </row>
    <row r="1565" spans="4:6">
      <c r="D1565" s="45"/>
      <c r="E1565" s="45"/>
      <c r="F1565" s="1650"/>
    </row>
    <row r="1566" spans="4:6">
      <c r="D1566" s="45"/>
      <c r="E1566" s="45"/>
      <c r="F1566" s="1650"/>
    </row>
    <row r="1567" spans="4:6">
      <c r="D1567" s="45"/>
      <c r="E1567" s="45"/>
      <c r="F1567" s="1650"/>
    </row>
    <row r="1568" spans="4:6">
      <c r="D1568" s="45"/>
      <c r="E1568" s="45"/>
      <c r="F1568" s="1650"/>
    </row>
    <row r="1569" spans="4:6">
      <c r="D1569" s="45"/>
      <c r="E1569" s="45"/>
      <c r="F1569" s="1650"/>
    </row>
    <row r="1570" spans="4:6">
      <c r="D1570" s="45"/>
      <c r="E1570" s="45"/>
      <c r="F1570" s="1650"/>
    </row>
    <row r="1571" spans="4:6">
      <c r="D1571" s="45"/>
      <c r="E1571" s="45"/>
      <c r="F1571" s="1650"/>
    </row>
    <row r="1572" spans="4:6">
      <c r="D1572" s="45"/>
      <c r="E1572" s="45"/>
      <c r="F1572" s="1650"/>
    </row>
    <row r="1573" spans="4:6">
      <c r="D1573" s="45"/>
      <c r="E1573" s="45"/>
      <c r="F1573" s="1650"/>
    </row>
    <row r="1574" spans="4:6">
      <c r="D1574" s="45"/>
      <c r="E1574" s="45"/>
      <c r="F1574" s="1650"/>
    </row>
    <row r="1575" spans="4:6">
      <c r="D1575" s="45"/>
      <c r="E1575" s="45"/>
      <c r="F1575" s="1650"/>
    </row>
    <row r="1576" spans="4:6">
      <c r="D1576" s="45"/>
      <c r="E1576" s="45"/>
      <c r="F1576" s="1650"/>
    </row>
    <row r="1577" spans="4:6">
      <c r="D1577" s="45"/>
      <c r="E1577" s="45"/>
      <c r="F1577" s="1650"/>
    </row>
    <row r="1578" spans="4:6">
      <c r="D1578" s="45"/>
      <c r="E1578" s="45"/>
      <c r="F1578" s="1650"/>
    </row>
    <row r="1579" spans="4:6">
      <c r="D1579" s="45"/>
      <c r="E1579" s="45"/>
      <c r="F1579" s="1650"/>
    </row>
    <row r="1580" spans="4:6">
      <c r="D1580" s="45"/>
      <c r="E1580" s="45"/>
      <c r="F1580" s="1650"/>
    </row>
    <row r="1581" spans="4:6">
      <c r="D1581" s="45"/>
      <c r="E1581" s="45"/>
      <c r="F1581" s="1650"/>
    </row>
    <row r="1582" spans="4:6">
      <c r="D1582" s="45"/>
      <c r="E1582" s="45"/>
      <c r="F1582" s="1650"/>
    </row>
    <row r="1583" spans="4:6">
      <c r="D1583" s="45"/>
      <c r="E1583" s="45"/>
      <c r="F1583" s="1650"/>
    </row>
    <row r="1584" spans="4:6">
      <c r="D1584" s="45"/>
      <c r="E1584" s="45"/>
      <c r="F1584" s="1650"/>
    </row>
    <row r="1585" spans="4:6">
      <c r="D1585" s="45"/>
      <c r="E1585" s="45"/>
      <c r="F1585" s="1650"/>
    </row>
    <row r="1586" spans="4:6">
      <c r="D1586" s="45"/>
      <c r="E1586" s="45"/>
      <c r="F1586" s="1650"/>
    </row>
    <row r="1587" spans="4:6">
      <c r="D1587" s="45"/>
      <c r="E1587" s="45"/>
      <c r="F1587" s="1650"/>
    </row>
    <row r="1588" spans="4:6">
      <c r="D1588" s="45"/>
      <c r="E1588" s="45"/>
      <c r="F1588" s="1650"/>
    </row>
    <row r="1589" spans="4:6">
      <c r="D1589" s="45"/>
      <c r="E1589" s="45"/>
      <c r="F1589" s="1650"/>
    </row>
    <row r="1590" spans="4:6">
      <c r="D1590" s="45"/>
      <c r="E1590" s="45"/>
      <c r="F1590" s="1650"/>
    </row>
    <row r="1591" spans="4:6">
      <c r="D1591" s="45"/>
      <c r="E1591" s="45"/>
      <c r="F1591" s="1650"/>
    </row>
    <row r="1592" spans="4:6">
      <c r="D1592" s="45"/>
      <c r="E1592" s="45"/>
      <c r="F1592" s="1650"/>
    </row>
    <row r="1593" spans="4:6">
      <c r="D1593" s="45"/>
      <c r="E1593" s="45"/>
      <c r="F1593" s="1650"/>
    </row>
    <row r="1594" spans="4:6">
      <c r="D1594" s="45"/>
      <c r="E1594" s="45"/>
      <c r="F1594" s="1650"/>
    </row>
    <row r="1595" spans="4:6">
      <c r="D1595" s="45"/>
      <c r="E1595" s="45"/>
      <c r="F1595" s="1650"/>
    </row>
    <row r="1596" spans="4:6">
      <c r="D1596" s="45"/>
      <c r="E1596" s="45"/>
      <c r="F1596" s="1650"/>
    </row>
    <row r="1597" spans="4:6">
      <c r="D1597" s="45"/>
      <c r="E1597" s="45"/>
      <c r="F1597" s="1650"/>
    </row>
    <row r="1598" spans="4:6">
      <c r="D1598" s="45"/>
      <c r="E1598" s="45"/>
      <c r="F1598" s="1650"/>
    </row>
    <row r="1599" spans="4:6">
      <c r="D1599" s="45"/>
      <c r="E1599" s="45"/>
      <c r="F1599" s="1650"/>
    </row>
    <row r="1600" spans="4:6">
      <c r="D1600" s="45"/>
      <c r="E1600" s="45"/>
      <c r="F1600" s="1650"/>
    </row>
    <row r="1601" spans="4:6">
      <c r="D1601" s="45"/>
      <c r="E1601" s="45"/>
      <c r="F1601" s="1650"/>
    </row>
    <row r="1602" spans="4:6">
      <c r="D1602" s="45"/>
      <c r="E1602" s="45"/>
      <c r="F1602" s="1650"/>
    </row>
    <row r="1603" spans="4:6">
      <c r="D1603" s="45"/>
      <c r="E1603" s="45"/>
      <c r="F1603" s="1650"/>
    </row>
    <row r="1604" spans="4:6">
      <c r="D1604" s="45"/>
      <c r="E1604" s="45"/>
      <c r="F1604" s="1650"/>
    </row>
    <row r="1605" spans="4:6">
      <c r="D1605" s="45"/>
      <c r="E1605" s="45"/>
      <c r="F1605" s="1650"/>
    </row>
    <row r="1606" spans="4:6">
      <c r="D1606" s="45"/>
      <c r="E1606" s="45"/>
      <c r="F1606" s="1650"/>
    </row>
    <row r="1607" spans="4:6">
      <c r="D1607" s="45"/>
      <c r="E1607" s="45"/>
      <c r="F1607" s="1650"/>
    </row>
    <row r="1608" spans="4:6">
      <c r="D1608" s="45"/>
      <c r="E1608" s="45"/>
      <c r="F1608" s="1650"/>
    </row>
    <row r="1609" spans="4:6">
      <c r="D1609" s="45"/>
      <c r="E1609" s="45"/>
      <c r="F1609" s="1650"/>
    </row>
  </sheetData>
  <mergeCells count="8">
    <mergeCell ref="A1:C1"/>
    <mergeCell ref="A2:F2"/>
    <mergeCell ref="A3:F3"/>
    <mergeCell ref="A5:F5"/>
    <mergeCell ref="A7:A8"/>
    <mergeCell ref="B7:B8"/>
    <mergeCell ref="C7:C8"/>
    <mergeCell ref="D7:D8"/>
  </mergeCells>
  <pageMargins left="0.74803149606299213" right="0.74803149606299213" top="0.98425196850393704" bottom="0.98425196850393704" header="0.51181102362204722" footer="0.51181102362204722"/>
  <pageSetup paperSize="9" scale="57" orientation="portrait" r:id="rId1"/>
  <headerFooter alignWithMargins="0">
    <oddFooter>&amp;CPage &amp;P of &amp;N</oddFooter>
  </headerFooter>
  <rowBreaks count="3" manualBreakCount="3">
    <brk id="68" max="8" man="1"/>
    <brk id="130" max="8" man="1"/>
    <brk id="174"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50"/>
  <sheetViews>
    <sheetView view="pageBreakPreview" topLeftCell="A250" zoomScaleNormal="100" zoomScaleSheetLayoutView="100" workbookViewId="0">
      <selection activeCell="D27" sqref="D27"/>
    </sheetView>
  </sheetViews>
  <sheetFormatPr defaultRowHeight="10"/>
  <cols>
    <col min="1" max="1" width="8.6328125" style="56" customWidth="1"/>
    <col min="2" max="2" width="49.54296875" style="55" customWidth="1"/>
    <col min="3" max="3" width="6.453125" style="56" bestFit="1" customWidth="1"/>
    <col min="4" max="4" width="13.36328125" style="377" customWidth="1"/>
    <col min="5" max="5" width="13" style="377" customWidth="1"/>
    <col min="6" max="6" width="16.453125" style="1698" customWidth="1"/>
    <col min="7" max="7" width="8.90625" style="335" customWidth="1"/>
    <col min="8" max="8" width="7" style="335" customWidth="1"/>
    <col min="9" max="253" width="8.90625" style="335"/>
    <col min="254" max="254" width="8.6328125" style="335" customWidth="1"/>
    <col min="255" max="255" width="56.453125" style="335" customWidth="1"/>
    <col min="256" max="256" width="8.6328125" style="335" customWidth="1"/>
    <col min="257" max="257" width="9.90625" style="335" customWidth="1"/>
    <col min="258" max="259" width="0" style="335" hidden="1" customWidth="1"/>
    <col min="260" max="260" width="11.453125" style="335" customWidth="1"/>
    <col min="261" max="261" width="12.08984375" style="335" customWidth="1"/>
    <col min="262" max="509" width="8.90625" style="335"/>
    <col min="510" max="510" width="8.6328125" style="335" customWidth="1"/>
    <col min="511" max="511" width="56.453125" style="335" customWidth="1"/>
    <col min="512" max="512" width="8.6328125" style="335" customWidth="1"/>
    <col min="513" max="513" width="9.90625" style="335" customWidth="1"/>
    <col min="514" max="515" width="0" style="335" hidden="1" customWidth="1"/>
    <col min="516" max="516" width="11.453125" style="335" customWidth="1"/>
    <col min="517" max="517" width="12.08984375" style="335" customWidth="1"/>
    <col min="518" max="765" width="8.90625" style="335"/>
    <col min="766" max="766" width="8.6328125" style="335" customWidth="1"/>
    <col min="767" max="767" width="56.453125" style="335" customWidth="1"/>
    <col min="768" max="768" width="8.6328125" style="335" customWidth="1"/>
    <col min="769" max="769" width="9.90625" style="335" customWidth="1"/>
    <col min="770" max="771" width="0" style="335" hidden="1" customWidth="1"/>
    <col min="772" max="772" width="11.453125" style="335" customWidth="1"/>
    <col min="773" max="773" width="12.08984375" style="335" customWidth="1"/>
    <col min="774" max="1021" width="8.90625" style="335"/>
    <col min="1022" max="1022" width="8.6328125" style="335" customWidth="1"/>
    <col min="1023" max="1023" width="56.453125" style="335" customWidth="1"/>
    <col min="1024" max="1024" width="8.6328125" style="335" customWidth="1"/>
    <col min="1025" max="1025" width="9.90625" style="335" customWidth="1"/>
    <col min="1026" max="1027" width="0" style="335" hidden="1" customWidth="1"/>
    <col min="1028" max="1028" width="11.453125" style="335" customWidth="1"/>
    <col min="1029" max="1029" width="12.08984375" style="335" customWidth="1"/>
    <col min="1030" max="1277" width="8.90625" style="335"/>
    <col min="1278" max="1278" width="8.6328125" style="335" customWidth="1"/>
    <col min="1279" max="1279" width="56.453125" style="335" customWidth="1"/>
    <col min="1280" max="1280" width="8.6328125" style="335" customWidth="1"/>
    <col min="1281" max="1281" width="9.90625" style="335" customWidth="1"/>
    <col min="1282" max="1283" width="0" style="335" hidden="1" customWidth="1"/>
    <col min="1284" max="1284" width="11.453125" style="335" customWidth="1"/>
    <col min="1285" max="1285" width="12.08984375" style="335" customWidth="1"/>
    <col min="1286" max="1533" width="8.90625" style="335"/>
    <col min="1534" max="1534" width="8.6328125" style="335" customWidth="1"/>
    <col min="1535" max="1535" width="56.453125" style="335" customWidth="1"/>
    <col min="1536" max="1536" width="8.6328125" style="335" customWidth="1"/>
    <col min="1537" max="1537" width="9.90625" style="335" customWidth="1"/>
    <col min="1538" max="1539" width="0" style="335" hidden="1" customWidth="1"/>
    <col min="1540" max="1540" width="11.453125" style="335" customWidth="1"/>
    <col min="1541" max="1541" width="12.08984375" style="335" customWidth="1"/>
    <col min="1542" max="1789" width="8.90625" style="335"/>
    <col min="1790" max="1790" width="8.6328125" style="335" customWidth="1"/>
    <col min="1791" max="1791" width="56.453125" style="335" customWidth="1"/>
    <col min="1792" max="1792" width="8.6328125" style="335" customWidth="1"/>
    <col min="1793" max="1793" width="9.90625" style="335" customWidth="1"/>
    <col min="1794" max="1795" width="0" style="335" hidden="1" customWidth="1"/>
    <col min="1796" max="1796" width="11.453125" style="335" customWidth="1"/>
    <col min="1797" max="1797" width="12.08984375" style="335" customWidth="1"/>
    <col min="1798" max="2045" width="8.90625" style="335"/>
    <col min="2046" max="2046" width="8.6328125" style="335" customWidth="1"/>
    <col min="2047" max="2047" width="56.453125" style="335" customWidth="1"/>
    <col min="2048" max="2048" width="8.6328125" style="335" customWidth="1"/>
    <col min="2049" max="2049" width="9.90625" style="335" customWidth="1"/>
    <col min="2050" max="2051" width="0" style="335" hidden="1" customWidth="1"/>
    <col min="2052" max="2052" width="11.453125" style="335" customWidth="1"/>
    <col min="2053" max="2053" width="12.08984375" style="335" customWidth="1"/>
    <col min="2054" max="2301" width="8.90625" style="335"/>
    <col min="2302" max="2302" width="8.6328125" style="335" customWidth="1"/>
    <col min="2303" max="2303" width="56.453125" style="335" customWidth="1"/>
    <col min="2304" max="2304" width="8.6328125" style="335" customWidth="1"/>
    <col min="2305" max="2305" width="9.90625" style="335" customWidth="1"/>
    <col min="2306" max="2307" width="0" style="335" hidden="1" customWidth="1"/>
    <col min="2308" max="2308" width="11.453125" style="335" customWidth="1"/>
    <col min="2309" max="2309" width="12.08984375" style="335" customWidth="1"/>
    <col min="2310" max="2557" width="8.90625" style="335"/>
    <col min="2558" max="2558" width="8.6328125" style="335" customWidth="1"/>
    <col min="2559" max="2559" width="56.453125" style="335" customWidth="1"/>
    <col min="2560" max="2560" width="8.6328125" style="335" customWidth="1"/>
    <col min="2561" max="2561" width="9.90625" style="335" customWidth="1"/>
    <col min="2562" max="2563" width="0" style="335" hidden="1" customWidth="1"/>
    <col min="2564" max="2564" width="11.453125" style="335" customWidth="1"/>
    <col min="2565" max="2565" width="12.08984375" style="335" customWidth="1"/>
    <col min="2566" max="2813" width="8.90625" style="335"/>
    <col min="2814" max="2814" width="8.6328125" style="335" customWidth="1"/>
    <col min="2815" max="2815" width="56.453125" style="335" customWidth="1"/>
    <col min="2816" max="2816" width="8.6328125" style="335" customWidth="1"/>
    <col min="2817" max="2817" width="9.90625" style="335" customWidth="1"/>
    <col min="2818" max="2819" width="0" style="335" hidden="1" customWidth="1"/>
    <col min="2820" max="2820" width="11.453125" style="335" customWidth="1"/>
    <col min="2821" max="2821" width="12.08984375" style="335" customWidth="1"/>
    <col min="2822" max="3069" width="8.90625" style="335"/>
    <col min="3070" max="3070" width="8.6328125" style="335" customWidth="1"/>
    <col min="3071" max="3071" width="56.453125" style="335" customWidth="1"/>
    <col min="3072" max="3072" width="8.6328125" style="335" customWidth="1"/>
    <col min="3073" max="3073" width="9.90625" style="335" customWidth="1"/>
    <col min="3074" max="3075" width="0" style="335" hidden="1" customWidth="1"/>
    <col min="3076" max="3076" width="11.453125" style="335" customWidth="1"/>
    <col min="3077" max="3077" width="12.08984375" style="335" customWidth="1"/>
    <col min="3078" max="3325" width="8.90625" style="335"/>
    <col min="3326" max="3326" width="8.6328125" style="335" customWidth="1"/>
    <col min="3327" max="3327" width="56.453125" style="335" customWidth="1"/>
    <col min="3328" max="3328" width="8.6328125" style="335" customWidth="1"/>
    <col min="3329" max="3329" width="9.90625" style="335" customWidth="1"/>
    <col min="3330" max="3331" width="0" style="335" hidden="1" customWidth="1"/>
    <col min="3332" max="3332" width="11.453125" style="335" customWidth="1"/>
    <col min="3333" max="3333" width="12.08984375" style="335" customWidth="1"/>
    <col min="3334" max="3581" width="8.90625" style="335"/>
    <col min="3582" max="3582" width="8.6328125" style="335" customWidth="1"/>
    <col min="3583" max="3583" width="56.453125" style="335" customWidth="1"/>
    <col min="3584" max="3584" width="8.6328125" style="335" customWidth="1"/>
    <col min="3585" max="3585" width="9.90625" style="335" customWidth="1"/>
    <col min="3586" max="3587" width="0" style="335" hidden="1" customWidth="1"/>
    <col min="3588" max="3588" width="11.453125" style="335" customWidth="1"/>
    <col min="3589" max="3589" width="12.08984375" style="335" customWidth="1"/>
    <col min="3590" max="3837" width="8.90625" style="335"/>
    <col min="3838" max="3838" width="8.6328125" style="335" customWidth="1"/>
    <col min="3839" max="3839" width="56.453125" style="335" customWidth="1"/>
    <col min="3840" max="3840" width="8.6328125" style="335" customWidth="1"/>
    <col min="3841" max="3841" width="9.90625" style="335" customWidth="1"/>
    <col min="3842" max="3843" width="0" style="335" hidden="1" customWidth="1"/>
    <col min="3844" max="3844" width="11.453125" style="335" customWidth="1"/>
    <col min="3845" max="3845" width="12.08984375" style="335" customWidth="1"/>
    <col min="3846" max="4093" width="8.90625" style="335"/>
    <col min="4094" max="4094" width="8.6328125" style="335" customWidth="1"/>
    <col min="4095" max="4095" width="56.453125" style="335" customWidth="1"/>
    <col min="4096" max="4096" width="8.6328125" style="335" customWidth="1"/>
    <col min="4097" max="4097" width="9.90625" style="335" customWidth="1"/>
    <col min="4098" max="4099" width="0" style="335" hidden="1" customWidth="1"/>
    <col min="4100" max="4100" width="11.453125" style="335" customWidth="1"/>
    <col min="4101" max="4101" width="12.08984375" style="335" customWidth="1"/>
    <col min="4102" max="4349" width="8.90625" style="335"/>
    <col min="4350" max="4350" width="8.6328125" style="335" customWidth="1"/>
    <col min="4351" max="4351" width="56.453125" style="335" customWidth="1"/>
    <col min="4352" max="4352" width="8.6328125" style="335" customWidth="1"/>
    <col min="4353" max="4353" width="9.90625" style="335" customWidth="1"/>
    <col min="4354" max="4355" width="0" style="335" hidden="1" customWidth="1"/>
    <col min="4356" max="4356" width="11.453125" style="335" customWidth="1"/>
    <col min="4357" max="4357" width="12.08984375" style="335" customWidth="1"/>
    <col min="4358" max="4605" width="8.90625" style="335"/>
    <col min="4606" max="4606" width="8.6328125" style="335" customWidth="1"/>
    <col min="4607" max="4607" width="56.453125" style="335" customWidth="1"/>
    <col min="4608" max="4608" width="8.6328125" style="335" customWidth="1"/>
    <col min="4609" max="4609" width="9.90625" style="335" customWidth="1"/>
    <col min="4610" max="4611" width="0" style="335" hidden="1" customWidth="1"/>
    <col min="4612" max="4612" width="11.453125" style="335" customWidth="1"/>
    <col min="4613" max="4613" width="12.08984375" style="335" customWidth="1"/>
    <col min="4614" max="4861" width="8.90625" style="335"/>
    <col min="4862" max="4862" width="8.6328125" style="335" customWidth="1"/>
    <col min="4863" max="4863" width="56.453125" style="335" customWidth="1"/>
    <col min="4864" max="4864" width="8.6328125" style="335" customWidth="1"/>
    <col min="4865" max="4865" width="9.90625" style="335" customWidth="1"/>
    <col min="4866" max="4867" width="0" style="335" hidden="1" customWidth="1"/>
    <col min="4868" max="4868" width="11.453125" style="335" customWidth="1"/>
    <col min="4869" max="4869" width="12.08984375" style="335" customWidth="1"/>
    <col min="4870" max="5117" width="8.90625" style="335"/>
    <col min="5118" max="5118" width="8.6328125" style="335" customWidth="1"/>
    <col min="5119" max="5119" width="56.453125" style="335" customWidth="1"/>
    <col min="5120" max="5120" width="8.6328125" style="335" customWidth="1"/>
    <col min="5121" max="5121" width="9.90625" style="335" customWidth="1"/>
    <col min="5122" max="5123" width="0" style="335" hidden="1" customWidth="1"/>
    <col min="5124" max="5124" width="11.453125" style="335" customWidth="1"/>
    <col min="5125" max="5125" width="12.08984375" style="335" customWidth="1"/>
    <col min="5126" max="5373" width="8.90625" style="335"/>
    <col min="5374" max="5374" width="8.6328125" style="335" customWidth="1"/>
    <col min="5375" max="5375" width="56.453125" style="335" customWidth="1"/>
    <col min="5376" max="5376" width="8.6328125" style="335" customWidth="1"/>
    <col min="5377" max="5377" width="9.90625" style="335" customWidth="1"/>
    <col min="5378" max="5379" width="0" style="335" hidden="1" customWidth="1"/>
    <col min="5380" max="5380" width="11.453125" style="335" customWidth="1"/>
    <col min="5381" max="5381" width="12.08984375" style="335" customWidth="1"/>
    <col min="5382" max="5629" width="8.90625" style="335"/>
    <col min="5630" max="5630" width="8.6328125" style="335" customWidth="1"/>
    <col min="5631" max="5631" width="56.453125" style="335" customWidth="1"/>
    <col min="5632" max="5632" width="8.6328125" style="335" customWidth="1"/>
    <col min="5633" max="5633" width="9.90625" style="335" customWidth="1"/>
    <col min="5634" max="5635" width="0" style="335" hidden="1" customWidth="1"/>
    <col min="5636" max="5636" width="11.453125" style="335" customWidth="1"/>
    <col min="5637" max="5637" width="12.08984375" style="335" customWidth="1"/>
    <col min="5638" max="5885" width="8.90625" style="335"/>
    <col min="5886" max="5886" width="8.6328125" style="335" customWidth="1"/>
    <col min="5887" max="5887" width="56.453125" style="335" customWidth="1"/>
    <col min="5888" max="5888" width="8.6328125" style="335" customWidth="1"/>
    <col min="5889" max="5889" width="9.90625" style="335" customWidth="1"/>
    <col min="5890" max="5891" width="0" style="335" hidden="1" customWidth="1"/>
    <col min="5892" max="5892" width="11.453125" style="335" customWidth="1"/>
    <col min="5893" max="5893" width="12.08984375" style="335" customWidth="1"/>
    <col min="5894" max="6141" width="8.90625" style="335"/>
    <col min="6142" max="6142" width="8.6328125" style="335" customWidth="1"/>
    <col min="6143" max="6143" width="56.453125" style="335" customWidth="1"/>
    <col min="6144" max="6144" width="8.6328125" style="335" customWidth="1"/>
    <col min="6145" max="6145" width="9.90625" style="335" customWidth="1"/>
    <col min="6146" max="6147" width="0" style="335" hidden="1" customWidth="1"/>
    <col min="6148" max="6148" width="11.453125" style="335" customWidth="1"/>
    <col min="6149" max="6149" width="12.08984375" style="335" customWidth="1"/>
    <col min="6150" max="6397" width="8.90625" style="335"/>
    <col min="6398" max="6398" width="8.6328125" style="335" customWidth="1"/>
    <col min="6399" max="6399" width="56.453125" style="335" customWidth="1"/>
    <col min="6400" max="6400" width="8.6328125" style="335" customWidth="1"/>
    <col min="6401" max="6401" width="9.90625" style="335" customWidth="1"/>
    <col min="6402" max="6403" width="0" style="335" hidden="1" customWidth="1"/>
    <col min="6404" max="6404" width="11.453125" style="335" customWidth="1"/>
    <col min="6405" max="6405" width="12.08984375" style="335" customWidth="1"/>
    <col min="6406" max="6653" width="8.90625" style="335"/>
    <col min="6654" max="6654" width="8.6328125" style="335" customWidth="1"/>
    <col min="6655" max="6655" width="56.453125" style="335" customWidth="1"/>
    <col min="6656" max="6656" width="8.6328125" style="335" customWidth="1"/>
    <col min="6657" max="6657" width="9.90625" style="335" customWidth="1"/>
    <col min="6658" max="6659" width="0" style="335" hidden="1" customWidth="1"/>
    <col min="6660" max="6660" width="11.453125" style="335" customWidth="1"/>
    <col min="6661" max="6661" width="12.08984375" style="335" customWidth="1"/>
    <col min="6662" max="6909" width="8.90625" style="335"/>
    <col min="6910" max="6910" width="8.6328125" style="335" customWidth="1"/>
    <col min="6911" max="6911" width="56.453125" style="335" customWidth="1"/>
    <col min="6912" max="6912" width="8.6328125" style="335" customWidth="1"/>
    <col min="6913" max="6913" width="9.90625" style="335" customWidth="1"/>
    <col min="6914" max="6915" width="0" style="335" hidden="1" customWidth="1"/>
    <col min="6916" max="6916" width="11.453125" style="335" customWidth="1"/>
    <col min="6917" max="6917" width="12.08984375" style="335" customWidth="1"/>
    <col min="6918" max="7165" width="8.90625" style="335"/>
    <col min="7166" max="7166" width="8.6328125" style="335" customWidth="1"/>
    <col min="7167" max="7167" width="56.453125" style="335" customWidth="1"/>
    <col min="7168" max="7168" width="8.6328125" style="335" customWidth="1"/>
    <col min="7169" max="7169" width="9.90625" style="335" customWidth="1"/>
    <col min="7170" max="7171" width="0" style="335" hidden="1" customWidth="1"/>
    <col min="7172" max="7172" width="11.453125" style="335" customWidth="1"/>
    <col min="7173" max="7173" width="12.08984375" style="335" customWidth="1"/>
    <col min="7174" max="7421" width="8.90625" style="335"/>
    <col min="7422" max="7422" width="8.6328125" style="335" customWidth="1"/>
    <col min="7423" max="7423" width="56.453125" style="335" customWidth="1"/>
    <col min="7424" max="7424" width="8.6328125" style="335" customWidth="1"/>
    <col min="7425" max="7425" width="9.90625" style="335" customWidth="1"/>
    <col min="7426" max="7427" width="0" style="335" hidden="1" customWidth="1"/>
    <col min="7428" max="7428" width="11.453125" style="335" customWidth="1"/>
    <col min="7429" max="7429" width="12.08984375" style="335" customWidth="1"/>
    <col min="7430" max="7677" width="8.90625" style="335"/>
    <col min="7678" max="7678" width="8.6328125" style="335" customWidth="1"/>
    <col min="7679" max="7679" width="56.453125" style="335" customWidth="1"/>
    <col min="7680" max="7680" width="8.6328125" style="335" customWidth="1"/>
    <col min="7681" max="7681" width="9.90625" style="335" customWidth="1"/>
    <col min="7682" max="7683" width="0" style="335" hidden="1" customWidth="1"/>
    <col min="7684" max="7684" width="11.453125" style="335" customWidth="1"/>
    <col min="7685" max="7685" width="12.08984375" style="335" customWidth="1"/>
    <col min="7686" max="7933" width="8.90625" style="335"/>
    <col min="7934" max="7934" width="8.6328125" style="335" customWidth="1"/>
    <col min="7935" max="7935" width="56.453125" style="335" customWidth="1"/>
    <col min="7936" max="7936" width="8.6328125" style="335" customWidth="1"/>
    <col min="7937" max="7937" width="9.90625" style="335" customWidth="1"/>
    <col min="7938" max="7939" width="0" style="335" hidden="1" customWidth="1"/>
    <col min="7940" max="7940" width="11.453125" style="335" customWidth="1"/>
    <col min="7941" max="7941" width="12.08984375" style="335" customWidth="1"/>
    <col min="7942" max="8189" width="8.90625" style="335"/>
    <col min="8190" max="8190" width="8.6328125" style="335" customWidth="1"/>
    <col min="8191" max="8191" width="56.453125" style="335" customWidth="1"/>
    <col min="8192" max="8192" width="8.6328125" style="335" customWidth="1"/>
    <col min="8193" max="8193" width="9.90625" style="335" customWidth="1"/>
    <col min="8194" max="8195" width="0" style="335" hidden="1" customWidth="1"/>
    <col min="8196" max="8196" width="11.453125" style="335" customWidth="1"/>
    <col min="8197" max="8197" width="12.08984375" style="335" customWidth="1"/>
    <col min="8198" max="8445" width="8.90625" style="335"/>
    <col min="8446" max="8446" width="8.6328125" style="335" customWidth="1"/>
    <col min="8447" max="8447" width="56.453125" style="335" customWidth="1"/>
    <col min="8448" max="8448" width="8.6328125" style="335" customWidth="1"/>
    <col min="8449" max="8449" width="9.90625" style="335" customWidth="1"/>
    <col min="8450" max="8451" width="0" style="335" hidden="1" customWidth="1"/>
    <col min="8452" max="8452" width="11.453125" style="335" customWidth="1"/>
    <col min="8453" max="8453" width="12.08984375" style="335" customWidth="1"/>
    <col min="8454" max="8701" width="8.90625" style="335"/>
    <col min="8702" max="8702" width="8.6328125" style="335" customWidth="1"/>
    <col min="8703" max="8703" width="56.453125" style="335" customWidth="1"/>
    <col min="8704" max="8704" width="8.6328125" style="335" customWidth="1"/>
    <col min="8705" max="8705" width="9.90625" style="335" customWidth="1"/>
    <col min="8706" max="8707" width="0" style="335" hidden="1" customWidth="1"/>
    <col min="8708" max="8708" width="11.453125" style="335" customWidth="1"/>
    <col min="8709" max="8709" width="12.08984375" style="335" customWidth="1"/>
    <col min="8710" max="8957" width="8.90625" style="335"/>
    <col min="8958" max="8958" width="8.6328125" style="335" customWidth="1"/>
    <col min="8959" max="8959" width="56.453125" style="335" customWidth="1"/>
    <col min="8960" max="8960" width="8.6328125" style="335" customWidth="1"/>
    <col min="8961" max="8961" width="9.90625" style="335" customWidth="1"/>
    <col min="8962" max="8963" width="0" style="335" hidden="1" customWidth="1"/>
    <col min="8964" max="8964" width="11.453125" style="335" customWidth="1"/>
    <col min="8965" max="8965" width="12.08984375" style="335" customWidth="1"/>
    <col min="8966" max="9213" width="8.90625" style="335"/>
    <col min="9214" max="9214" width="8.6328125" style="335" customWidth="1"/>
    <col min="9215" max="9215" width="56.453125" style="335" customWidth="1"/>
    <col min="9216" max="9216" width="8.6328125" style="335" customWidth="1"/>
    <col min="9217" max="9217" width="9.90625" style="335" customWidth="1"/>
    <col min="9218" max="9219" width="0" style="335" hidden="1" customWidth="1"/>
    <col min="9220" max="9220" width="11.453125" style="335" customWidth="1"/>
    <col min="9221" max="9221" width="12.08984375" style="335" customWidth="1"/>
    <col min="9222" max="9469" width="8.90625" style="335"/>
    <col min="9470" max="9470" width="8.6328125" style="335" customWidth="1"/>
    <col min="9471" max="9471" width="56.453125" style="335" customWidth="1"/>
    <col min="9472" max="9472" width="8.6328125" style="335" customWidth="1"/>
    <col min="9473" max="9473" width="9.90625" style="335" customWidth="1"/>
    <col min="9474" max="9475" width="0" style="335" hidden="1" customWidth="1"/>
    <col min="9476" max="9476" width="11.453125" style="335" customWidth="1"/>
    <col min="9477" max="9477" width="12.08984375" style="335" customWidth="1"/>
    <col min="9478" max="9725" width="8.90625" style="335"/>
    <col min="9726" max="9726" width="8.6328125" style="335" customWidth="1"/>
    <col min="9727" max="9727" width="56.453125" style="335" customWidth="1"/>
    <col min="9728" max="9728" width="8.6328125" style="335" customWidth="1"/>
    <col min="9729" max="9729" width="9.90625" style="335" customWidth="1"/>
    <col min="9730" max="9731" width="0" style="335" hidden="1" customWidth="1"/>
    <col min="9732" max="9732" width="11.453125" style="335" customWidth="1"/>
    <col min="9733" max="9733" width="12.08984375" style="335" customWidth="1"/>
    <col min="9734" max="9981" width="8.90625" style="335"/>
    <col min="9982" max="9982" width="8.6328125" style="335" customWidth="1"/>
    <col min="9983" max="9983" width="56.453125" style="335" customWidth="1"/>
    <col min="9984" max="9984" width="8.6328125" style="335" customWidth="1"/>
    <col min="9985" max="9985" width="9.90625" style="335" customWidth="1"/>
    <col min="9986" max="9987" width="0" style="335" hidden="1" customWidth="1"/>
    <col min="9988" max="9988" width="11.453125" style="335" customWidth="1"/>
    <col min="9989" max="9989" width="12.08984375" style="335" customWidth="1"/>
    <col min="9990" max="10237" width="8.90625" style="335"/>
    <col min="10238" max="10238" width="8.6328125" style="335" customWidth="1"/>
    <col min="10239" max="10239" width="56.453125" style="335" customWidth="1"/>
    <col min="10240" max="10240" width="8.6328125" style="335" customWidth="1"/>
    <col min="10241" max="10241" width="9.90625" style="335" customWidth="1"/>
    <col min="10242" max="10243" width="0" style="335" hidden="1" customWidth="1"/>
    <col min="10244" max="10244" width="11.453125" style="335" customWidth="1"/>
    <col min="10245" max="10245" width="12.08984375" style="335" customWidth="1"/>
    <col min="10246" max="10493" width="8.90625" style="335"/>
    <col min="10494" max="10494" width="8.6328125" style="335" customWidth="1"/>
    <col min="10495" max="10495" width="56.453125" style="335" customWidth="1"/>
    <col min="10496" max="10496" width="8.6328125" style="335" customWidth="1"/>
    <col min="10497" max="10497" width="9.90625" style="335" customWidth="1"/>
    <col min="10498" max="10499" width="0" style="335" hidden="1" customWidth="1"/>
    <col min="10500" max="10500" width="11.453125" style="335" customWidth="1"/>
    <col min="10501" max="10501" width="12.08984375" style="335" customWidth="1"/>
    <col min="10502" max="10749" width="8.90625" style="335"/>
    <col min="10750" max="10750" width="8.6328125" style="335" customWidth="1"/>
    <col min="10751" max="10751" width="56.453125" style="335" customWidth="1"/>
    <col min="10752" max="10752" width="8.6328125" style="335" customWidth="1"/>
    <col min="10753" max="10753" width="9.90625" style="335" customWidth="1"/>
    <col min="10754" max="10755" width="0" style="335" hidden="1" customWidth="1"/>
    <col min="10756" max="10756" width="11.453125" style="335" customWidth="1"/>
    <col min="10757" max="10757" width="12.08984375" style="335" customWidth="1"/>
    <col min="10758" max="11005" width="8.90625" style="335"/>
    <col min="11006" max="11006" width="8.6328125" style="335" customWidth="1"/>
    <col min="11007" max="11007" width="56.453125" style="335" customWidth="1"/>
    <col min="11008" max="11008" width="8.6328125" style="335" customWidth="1"/>
    <col min="11009" max="11009" width="9.90625" style="335" customWidth="1"/>
    <col min="11010" max="11011" width="0" style="335" hidden="1" customWidth="1"/>
    <col min="11012" max="11012" width="11.453125" style="335" customWidth="1"/>
    <col min="11013" max="11013" width="12.08984375" style="335" customWidth="1"/>
    <col min="11014" max="11261" width="8.90625" style="335"/>
    <col min="11262" max="11262" width="8.6328125" style="335" customWidth="1"/>
    <col min="11263" max="11263" width="56.453125" style="335" customWidth="1"/>
    <col min="11264" max="11264" width="8.6328125" style="335" customWidth="1"/>
    <col min="11265" max="11265" width="9.90625" style="335" customWidth="1"/>
    <col min="11266" max="11267" width="0" style="335" hidden="1" customWidth="1"/>
    <col min="11268" max="11268" width="11.453125" style="335" customWidth="1"/>
    <col min="11269" max="11269" width="12.08984375" style="335" customWidth="1"/>
    <col min="11270" max="11517" width="8.90625" style="335"/>
    <col min="11518" max="11518" width="8.6328125" style="335" customWidth="1"/>
    <col min="11519" max="11519" width="56.453125" style="335" customWidth="1"/>
    <col min="11520" max="11520" width="8.6328125" style="335" customWidth="1"/>
    <col min="11521" max="11521" width="9.90625" style="335" customWidth="1"/>
    <col min="11522" max="11523" width="0" style="335" hidden="1" customWidth="1"/>
    <col min="11524" max="11524" width="11.453125" style="335" customWidth="1"/>
    <col min="11525" max="11525" width="12.08984375" style="335" customWidth="1"/>
    <col min="11526" max="11773" width="8.90625" style="335"/>
    <col min="11774" max="11774" width="8.6328125" style="335" customWidth="1"/>
    <col min="11775" max="11775" width="56.453125" style="335" customWidth="1"/>
    <col min="11776" max="11776" width="8.6328125" style="335" customWidth="1"/>
    <col min="11777" max="11777" width="9.90625" style="335" customWidth="1"/>
    <col min="11778" max="11779" width="0" style="335" hidden="1" customWidth="1"/>
    <col min="11780" max="11780" width="11.453125" style="335" customWidth="1"/>
    <col min="11781" max="11781" width="12.08984375" style="335" customWidth="1"/>
    <col min="11782" max="12029" width="8.90625" style="335"/>
    <col min="12030" max="12030" width="8.6328125" style="335" customWidth="1"/>
    <col min="12031" max="12031" width="56.453125" style="335" customWidth="1"/>
    <col min="12032" max="12032" width="8.6328125" style="335" customWidth="1"/>
    <col min="12033" max="12033" width="9.90625" style="335" customWidth="1"/>
    <col min="12034" max="12035" width="0" style="335" hidden="1" customWidth="1"/>
    <col min="12036" max="12036" width="11.453125" style="335" customWidth="1"/>
    <col min="12037" max="12037" width="12.08984375" style="335" customWidth="1"/>
    <col min="12038" max="12285" width="8.90625" style="335"/>
    <col min="12286" max="12286" width="8.6328125" style="335" customWidth="1"/>
    <col min="12287" max="12287" width="56.453125" style="335" customWidth="1"/>
    <col min="12288" max="12288" width="8.6328125" style="335" customWidth="1"/>
    <col min="12289" max="12289" width="9.90625" style="335" customWidth="1"/>
    <col min="12290" max="12291" width="0" style="335" hidden="1" customWidth="1"/>
    <col min="12292" max="12292" width="11.453125" style="335" customWidth="1"/>
    <col min="12293" max="12293" width="12.08984375" style="335" customWidth="1"/>
    <col min="12294" max="12541" width="8.90625" style="335"/>
    <col min="12542" max="12542" width="8.6328125" style="335" customWidth="1"/>
    <col min="12543" max="12543" width="56.453125" style="335" customWidth="1"/>
    <col min="12544" max="12544" width="8.6328125" style="335" customWidth="1"/>
    <col min="12545" max="12545" width="9.90625" style="335" customWidth="1"/>
    <col min="12546" max="12547" width="0" style="335" hidden="1" customWidth="1"/>
    <col min="12548" max="12548" width="11.453125" style="335" customWidth="1"/>
    <col min="12549" max="12549" width="12.08984375" style="335" customWidth="1"/>
    <col min="12550" max="12797" width="8.90625" style="335"/>
    <col min="12798" max="12798" width="8.6328125" style="335" customWidth="1"/>
    <col min="12799" max="12799" width="56.453125" style="335" customWidth="1"/>
    <col min="12800" max="12800" width="8.6328125" style="335" customWidth="1"/>
    <col min="12801" max="12801" width="9.90625" style="335" customWidth="1"/>
    <col min="12802" max="12803" width="0" style="335" hidden="1" customWidth="1"/>
    <col min="12804" max="12804" width="11.453125" style="335" customWidth="1"/>
    <col min="12805" max="12805" width="12.08984375" style="335" customWidth="1"/>
    <col min="12806" max="13053" width="8.90625" style="335"/>
    <col min="13054" max="13054" width="8.6328125" style="335" customWidth="1"/>
    <col min="13055" max="13055" width="56.453125" style="335" customWidth="1"/>
    <col min="13056" max="13056" width="8.6328125" style="335" customWidth="1"/>
    <col min="13057" max="13057" width="9.90625" style="335" customWidth="1"/>
    <col min="13058" max="13059" width="0" style="335" hidden="1" customWidth="1"/>
    <col min="13060" max="13060" width="11.453125" style="335" customWidth="1"/>
    <col min="13061" max="13061" width="12.08984375" style="335" customWidth="1"/>
    <col min="13062" max="13309" width="8.90625" style="335"/>
    <col min="13310" max="13310" width="8.6328125" style="335" customWidth="1"/>
    <col min="13311" max="13311" width="56.453125" style="335" customWidth="1"/>
    <col min="13312" max="13312" width="8.6328125" style="335" customWidth="1"/>
    <col min="13313" max="13313" width="9.90625" style="335" customWidth="1"/>
    <col min="13314" max="13315" width="0" style="335" hidden="1" customWidth="1"/>
    <col min="13316" max="13316" width="11.453125" style="335" customWidth="1"/>
    <col min="13317" max="13317" width="12.08984375" style="335" customWidth="1"/>
    <col min="13318" max="13565" width="8.90625" style="335"/>
    <col min="13566" max="13566" width="8.6328125" style="335" customWidth="1"/>
    <col min="13567" max="13567" width="56.453125" style="335" customWidth="1"/>
    <col min="13568" max="13568" width="8.6328125" style="335" customWidth="1"/>
    <col min="13569" max="13569" width="9.90625" style="335" customWidth="1"/>
    <col min="13570" max="13571" width="0" style="335" hidden="1" customWidth="1"/>
    <col min="13572" max="13572" width="11.453125" style="335" customWidth="1"/>
    <col min="13573" max="13573" width="12.08984375" style="335" customWidth="1"/>
    <col min="13574" max="13821" width="8.90625" style="335"/>
    <col min="13822" max="13822" width="8.6328125" style="335" customWidth="1"/>
    <col min="13823" max="13823" width="56.453125" style="335" customWidth="1"/>
    <col min="13824" max="13824" width="8.6328125" style="335" customWidth="1"/>
    <col min="13825" max="13825" width="9.90625" style="335" customWidth="1"/>
    <col min="13826" max="13827" width="0" style="335" hidden="1" customWidth="1"/>
    <col min="13828" max="13828" width="11.453125" style="335" customWidth="1"/>
    <col min="13829" max="13829" width="12.08984375" style="335" customWidth="1"/>
    <col min="13830" max="14077" width="8.90625" style="335"/>
    <col min="14078" max="14078" width="8.6328125" style="335" customWidth="1"/>
    <col min="14079" max="14079" width="56.453125" style="335" customWidth="1"/>
    <col min="14080" max="14080" width="8.6328125" style="335" customWidth="1"/>
    <col min="14081" max="14081" width="9.90625" style="335" customWidth="1"/>
    <col min="14082" max="14083" width="0" style="335" hidden="1" customWidth="1"/>
    <col min="14084" max="14084" width="11.453125" style="335" customWidth="1"/>
    <col min="14085" max="14085" width="12.08984375" style="335" customWidth="1"/>
    <col min="14086" max="14333" width="8.90625" style="335"/>
    <col min="14334" max="14334" width="8.6328125" style="335" customWidth="1"/>
    <col min="14335" max="14335" width="56.453125" style="335" customWidth="1"/>
    <col min="14336" max="14336" width="8.6328125" style="335" customWidth="1"/>
    <col min="14337" max="14337" width="9.90625" style="335" customWidth="1"/>
    <col min="14338" max="14339" width="0" style="335" hidden="1" customWidth="1"/>
    <col min="14340" max="14340" width="11.453125" style="335" customWidth="1"/>
    <col min="14341" max="14341" width="12.08984375" style="335" customWidth="1"/>
    <col min="14342" max="14589" width="8.90625" style="335"/>
    <col min="14590" max="14590" width="8.6328125" style="335" customWidth="1"/>
    <col min="14591" max="14591" width="56.453125" style="335" customWidth="1"/>
    <col min="14592" max="14592" width="8.6328125" style="335" customWidth="1"/>
    <col min="14593" max="14593" width="9.90625" style="335" customWidth="1"/>
    <col min="14594" max="14595" width="0" style="335" hidden="1" customWidth="1"/>
    <col min="14596" max="14596" width="11.453125" style="335" customWidth="1"/>
    <col min="14597" max="14597" width="12.08984375" style="335" customWidth="1"/>
    <col min="14598" max="14845" width="8.90625" style="335"/>
    <col min="14846" max="14846" width="8.6328125" style="335" customWidth="1"/>
    <col min="14847" max="14847" width="56.453125" style="335" customWidth="1"/>
    <col min="14848" max="14848" width="8.6328125" style="335" customWidth="1"/>
    <col min="14849" max="14849" width="9.90625" style="335" customWidth="1"/>
    <col min="14850" max="14851" width="0" style="335" hidden="1" customWidth="1"/>
    <col min="14852" max="14852" width="11.453125" style="335" customWidth="1"/>
    <col min="14853" max="14853" width="12.08984375" style="335" customWidth="1"/>
    <col min="14854" max="15101" width="8.90625" style="335"/>
    <col min="15102" max="15102" width="8.6328125" style="335" customWidth="1"/>
    <col min="15103" max="15103" width="56.453125" style="335" customWidth="1"/>
    <col min="15104" max="15104" width="8.6328125" style="335" customWidth="1"/>
    <col min="15105" max="15105" width="9.90625" style="335" customWidth="1"/>
    <col min="15106" max="15107" width="0" style="335" hidden="1" customWidth="1"/>
    <col min="15108" max="15108" width="11.453125" style="335" customWidth="1"/>
    <col min="15109" max="15109" width="12.08984375" style="335" customWidth="1"/>
    <col min="15110" max="15357" width="8.90625" style="335"/>
    <col min="15358" max="15358" width="8.6328125" style="335" customWidth="1"/>
    <col min="15359" max="15359" width="56.453125" style="335" customWidth="1"/>
    <col min="15360" max="15360" width="8.6328125" style="335" customWidth="1"/>
    <col min="15361" max="15361" width="9.90625" style="335" customWidth="1"/>
    <col min="15362" max="15363" width="0" style="335" hidden="1" customWidth="1"/>
    <col min="15364" max="15364" width="11.453125" style="335" customWidth="1"/>
    <col min="15365" max="15365" width="12.08984375" style="335" customWidth="1"/>
    <col min="15366" max="15613" width="8.90625" style="335"/>
    <col min="15614" max="15614" width="8.6328125" style="335" customWidth="1"/>
    <col min="15615" max="15615" width="56.453125" style="335" customWidth="1"/>
    <col min="15616" max="15616" width="8.6328125" style="335" customWidth="1"/>
    <col min="15617" max="15617" width="9.90625" style="335" customWidth="1"/>
    <col min="15618" max="15619" width="0" style="335" hidden="1" customWidth="1"/>
    <col min="15620" max="15620" width="11.453125" style="335" customWidth="1"/>
    <col min="15621" max="15621" width="12.08984375" style="335" customWidth="1"/>
    <col min="15622" max="15869" width="8.90625" style="335"/>
    <col min="15870" max="15870" width="8.6328125" style="335" customWidth="1"/>
    <col min="15871" max="15871" width="56.453125" style="335" customWidth="1"/>
    <col min="15872" max="15872" width="8.6328125" style="335" customWidth="1"/>
    <col min="15873" max="15873" width="9.90625" style="335" customWidth="1"/>
    <col min="15874" max="15875" width="0" style="335" hidden="1" customWidth="1"/>
    <col min="15876" max="15876" width="11.453125" style="335" customWidth="1"/>
    <col min="15877" max="15877" width="12.08984375" style="335" customWidth="1"/>
    <col min="15878" max="16125" width="8.90625" style="335"/>
    <col min="16126" max="16126" width="8.6328125" style="335" customWidth="1"/>
    <col min="16127" max="16127" width="56.453125" style="335" customWidth="1"/>
    <col min="16128" max="16128" width="8.6328125" style="335" customWidth="1"/>
    <col min="16129" max="16129" width="9.90625" style="335" customWidth="1"/>
    <col min="16130" max="16131" width="0" style="335" hidden="1" customWidth="1"/>
    <col min="16132" max="16132" width="11.453125" style="335" customWidth="1"/>
    <col min="16133" max="16133" width="12.08984375" style="335" customWidth="1"/>
    <col min="16134" max="16380" width="8.90625" style="335"/>
    <col min="16381" max="16384" width="10.36328125" style="335" customWidth="1"/>
  </cols>
  <sheetData>
    <row r="1" spans="1:103" s="45" customFormat="1" ht="12" customHeight="1">
      <c r="A1" s="2031"/>
      <c r="B1" s="2031"/>
      <c r="C1" s="2031"/>
      <c r="F1" s="1650"/>
      <c r="G1" s="49"/>
      <c r="H1" s="49"/>
    </row>
    <row r="2" spans="1:103" s="45" customFormat="1" ht="14.25" customHeight="1">
      <c r="A2" s="2034" t="str">
        <f>'[3]Sludge Drying Beds'!A2:F2</f>
        <v>MINISTRY OF WATER AND ENVIRONMENT</v>
      </c>
      <c r="B2" s="2034"/>
      <c r="C2" s="2034"/>
      <c r="D2" s="2034"/>
      <c r="E2" s="2034"/>
      <c r="F2" s="2034"/>
      <c r="G2" s="49"/>
      <c r="H2" s="49"/>
      <c r="I2" s="49"/>
      <c r="J2" s="49"/>
      <c r="K2" s="49"/>
    </row>
    <row r="3" spans="1:103" s="45" customFormat="1" ht="16.5" customHeight="1">
      <c r="A3" s="2034" t="str">
        <f>'[3]Sludge Drying Beds'!A3:F3</f>
        <v>NYAMUGASANI WATER SUPPLY &amp; SANITATION SYSTEM</v>
      </c>
      <c r="B3" s="2034"/>
      <c r="C3" s="2034"/>
      <c r="D3" s="2034"/>
      <c r="E3" s="2034"/>
      <c r="F3" s="2034"/>
      <c r="G3" s="49"/>
      <c r="H3" s="49"/>
      <c r="I3" s="49"/>
    </row>
    <row r="4" spans="1:103" s="55" customFormat="1" ht="14.25" customHeight="1">
      <c r="F4" s="1624"/>
      <c r="G4" s="49"/>
      <c r="H4" s="49"/>
      <c r="I4" s="49"/>
      <c r="J4" s="49"/>
      <c r="K4" s="49"/>
    </row>
    <row r="5" spans="1:103" s="55" customFormat="1" ht="16.5" customHeight="1">
      <c r="A5" s="2087" t="s">
        <v>1463</v>
      </c>
      <c r="B5" s="2087"/>
      <c r="C5" s="2087"/>
      <c r="D5" s="2087"/>
      <c r="E5" s="2087"/>
      <c r="F5" s="2087"/>
      <c r="G5" s="49"/>
      <c r="H5" s="49"/>
      <c r="I5" s="49"/>
      <c r="J5" s="49"/>
      <c r="K5" s="49"/>
    </row>
    <row r="6" spans="1:103" s="959" customFormat="1" ht="18" customHeight="1" thickBot="1">
      <c r="A6" s="956"/>
      <c r="B6" s="957"/>
      <c r="C6" s="957"/>
      <c r="D6" s="958"/>
      <c r="E6" s="958"/>
      <c r="F6" s="1669"/>
      <c r="G6" s="49"/>
      <c r="H6" s="49"/>
      <c r="I6" s="49"/>
      <c r="J6" s="375"/>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row>
    <row r="7" spans="1:103" ht="15.65" customHeight="1" thickTop="1">
      <c r="A7" s="2088" t="s">
        <v>1192</v>
      </c>
      <c r="B7" s="2090" t="s">
        <v>161</v>
      </c>
      <c r="C7" s="2090" t="s">
        <v>319</v>
      </c>
      <c r="D7" s="2092" t="s">
        <v>318</v>
      </c>
      <c r="E7" s="960" t="s">
        <v>1206</v>
      </c>
      <c r="F7" s="1637" t="s">
        <v>1189</v>
      </c>
      <c r="G7" s="49"/>
      <c r="H7" s="49"/>
      <c r="I7" s="49"/>
    </row>
    <row r="8" spans="1:103" ht="15.65" customHeight="1" thickBot="1">
      <c r="A8" s="2089"/>
      <c r="B8" s="2091"/>
      <c r="C8" s="2091"/>
      <c r="D8" s="2093"/>
      <c r="E8" s="961" t="s">
        <v>1188</v>
      </c>
      <c r="F8" s="1626" t="s">
        <v>733</v>
      </c>
    </row>
    <row r="9" spans="1:103" ht="15.65" customHeight="1" thickTop="1">
      <c r="A9" s="962"/>
      <c r="B9" s="963"/>
      <c r="C9" s="963"/>
      <c r="D9" s="964"/>
      <c r="E9" s="964"/>
      <c r="F9" s="1638"/>
    </row>
    <row r="10" spans="1:103" ht="15.65" customHeight="1">
      <c r="A10" s="962"/>
      <c r="B10" s="54" t="s">
        <v>596</v>
      </c>
      <c r="C10" s="963"/>
      <c r="D10" s="964"/>
      <c r="E10" s="964"/>
      <c r="F10" s="1638"/>
    </row>
    <row r="11" spans="1:103" ht="24.65" customHeight="1">
      <c r="A11" s="962"/>
      <c r="B11" s="53" t="s">
        <v>1462</v>
      </c>
      <c r="C11" s="963"/>
      <c r="D11" s="964"/>
      <c r="E11" s="964"/>
      <c r="F11" s="1638"/>
    </row>
    <row r="12" spans="1:103" ht="15.65" customHeight="1" thickBot="1">
      <c r="A12" s="962"/>
      <c r="B12" s="963"/>
      <c r="C12" s="963"/>
      <c r="D12" s="964"/>
      <c r="E12" s="964"/>
      <c r="F12" s="1638"/>
    </row>
    <row r="13" spans="1:103" ht="14.25" customHeight="1" thickTop="1">
      <c r="A13" s="878"/>
      <c r="B13" s="965" t="s">
        <v>1461</v>
      </c>
      <c r="C13" s="880"/>
      <c r="D13" s="966"/>
      <c r="E13" s="966"/>
      <c r="F13" s="1670"/>
    </row>
    <row r="14" spans="1:103" ht="12" customHeight="1">
      <c r="A14" s="794"/>
      <c r="B14" s="967"/>
      <c r="C14" s="968"/>
      <c r="D14" s="969"/>
      <c r="E14" s="969"/>
      <c r="F14" s="1671"/>
    </row>
    <row r="15" spans="1:103" ht="14.25" customHeight="1">
      <c r="A15" s="88" t="s">
        <v>798</v>
      </c>
      <c r="B15" s="796" t="s">
        <v>727</v>
      </c>
      <c r="C15" s="86" t="s">
        <v>679</v>
      </c>
      <c r="D15" s="797">
        <v>70</v>
      </c>
      <c r="E15" s="797"/>
      <c r="F15" s="1672">
        <f>D15*E15</f>
        <v>0</v>
      </c>
    </row>
    <row r="16" spans="1:103" ht="14.25" customHeight="1">
      <c r="A16" s="794"/>
      <c r="B16" s="970"/>
      <c r="C16" s="86"/>
      <c r="D16" s="797"/>
      <c r="E16" s="797"/>
      <c r="F16" s="1672">
        <f t="shared" ref="F16:F56" si="0">D16*E16</f>
        <v>0</v>
      </c>
    </row>
    <row r="17" spans="1:6" ht="14.25" customHeight="1">
      <c r="A17" s="88" t="s">
        <v>794</v>
      </c>
      <c r="B17" s="796" t="s">
        <v>968</v>
      </c>
      <c r="C17" s="86" t="s">
        <v>691</v>
      </c>
      <c r="D17" s="797">
        <v>35</v>
      </c>
      <c r="E17" s="797"/>
      <c r="F17" s="1672">
        <f t="shared" si="0"/>
        <v>0</v>
      </c>
    </row>
    <row r="18" spans="1:6" ht="12.75" customHeight="1">
      <c r="A18" s="88"/>
      <c r="B18" s="796"/>
      <c r="C18" s="86"/>
      <c r="D18" s="797"/>
      <c r="E18" s="797"/>
      <c r="F18" s="1672">
        <f t="shared" si="0"/>
        <v>0</v>
      </c>
    </row>
    <row r="19" spans="1:6" ht="14.25" customHeight="1">
      <c r="A19" s="88" t="s">
        <v>788</v>
      </c>
      <c r="B19" s="796" t="s">
        <v>1460</v>
      </c>
      <c r="C19" s="86" t="s">
        <v>691</v>
      </c>
      <c r="D19" s="797">
        <v>35</v>
      </c>
      <c r="E19" s="797"/>
      <c r="F19" s="1672">
        <f t="shared" si="0"/>
        <v>0</v>
      </c>
    </row>
    <row r="20" spans="1:6" ht="14.25" customHeight="1">
      <c r="A20" s="88"/>
      <c r="B20" s="802"/>
      <c r="C20" s="86"/>
      <c r="D20" s="797"/>
      <c r="E20" s="797"/>
      <c r="F20" s="1672">
        <f t="shared" si="0"/>
        <v>0</v>
      </c>
    </row>
    <row r="21" spans="1:6" ht="11.25" customHeight="1">
      <c r="A21" s="88"/>
      <c r="B21" s="87" t="s">
        <v>715</v>
      </c>
      <c r="C21" s="86"/>
      <c r="D21" s="797"/>
      <c r="E21" s="797"/>
      <c r="F21" s="1672">
        <f t="shared" si="0"/>
        <v>0</v>
      </c>
    </row>
    <row r="22" spans="1:6" ht="14.25" customHeight="1">
      <c r="A22" s="88"/>
      <c r="B22" s="87"/>
      <c r="C22" s="86"/>
      <c r="D22" s="797"/>
      <c r="E22" s="797"/>
      <c r="F22" s="1672">
        <f t="shared" si="0"/>
        <v>0</v>
      </c>
    </row>
    <row r="23" spans="1:6" ht="11.25" customHeight="1">
      <c r="A23" s="88" t="s">
        <v>786</v>
      </c>
      <c r="B23" s="796" t="s">
        <v>964</v>
      </c>
      <c r="C23" s="971" t="s">
        <v>679</v>
      </c>
      <c r="D23" s="797">
        <v>70</v>
      </c>
      <c r="E23" s="797"/>
      <c r="F23" s="1672">
        <f t="shared" si="0"/>
        <v>0</v>
      </c>
    </row>
    <row r="24" spans="1:6" ht="10.5">
      <c r="A24" s="794"/>
      <c r="B24" s="796"/>
      <c r="C24" s="937"/>
      <c r="D24" s="797"/>
      <c r="E24" s="797"/>
      <c r="F24" s="1672">
        <f t="shared" si="0"/>
        <v>0</v>
      </c>
    </row>
    <row r="25" spans="1:6" ht="10.5">
      <c r="A25" s="88"/>
      <c r="B25" s="87" t="s">
        <v>1459</v>
      </c>
      <c r="C25" s="86"/>
      <c r="D25" s="797"/>
      <c r="E25" s="797"/>
      <c r="F25" s="1672">
        <f t="shared" si="0"/>
        <v>0</v>
      </c>
    </row>
    <row r="26" spans="1:6" ht="10.5">
      <c r="A26" s="88"/>
      <c r="B26" s="87"/>
      <c r="C26" s="86"/>
      <c r="D26" s="797"/>
      <c r="E26" s="797"/>
      <c r="F26" s="1672">
        <f t="shared" si="0"/>
        <v>0</v>
      </c>
    </row>
    <row r="27" spans="1:6" ht="23.15" customHeight="1">
      <c r="A27" s="794"/>
      <c r="B27" s="843" t="s">
        <v>962</v>
      </c>
      <c r="C27" s="86"/>
      <c r="D27" s="797"/>
      <c r="E27" s="797"/>
      <c r="F27" s="1672">
        <f t="shared" si="0"/>
        <v>0</v>
      </c>
    </row>
    <row r="28" spans="1:6" ht="10.5">
      <c r="A28" s="794"/>
      <c r="B28" s="843"/>
      <c r="C28" s="86"/>
      <c r="D28" s="797"/>
      <c r="E28" s="797"/>
      <c r="F28" s="1672">
        <f t="shared" si="0"/>
        <v>0</v>
      </c>
    </row>
    <row r="29" spans="1:6" ht="20">
      <c r="A29" s="88" t="s">
        <v>829</v>
      </c>
      <c r="B29" s="796" t="s">
        <v>1458</v>
      </c>
      <c r="C29" s="971" t="s">
        <v>691</v>
      </c>
      <c r="D29" s="797">
        <v>36</v>
      </c>
      <c r="E29" s="797"/>
      <c r="F29" s="1672">
        <f t="shared" si="0"/>
        <v>0</v>
      </c>
    </row>
    <row r="30" spans="1:6" ht="14.25" customHeight="1">
      <c r="A30" s="88"/>
      <c r="B30" s="796"/>
      <c r="C30" s="86"/>
      <c r="D30" s="797"/>
      <c r="E30" s="797"/>
      <c r="F30" s="1672">
        <f t="shared" si="0"/>
        <v>0</v>
      </c>
    </row>
    <row r="31" spans="1:6" ht="14.25" customHeight="1">
      <c r="A31" s="88"/>
      <c r="B31" s="843" t="s">
        <v>960</v>
      </c>
      <c r="C31" s="86"/>
      <c r="D31" s="797"/>
      <c r="E31" s="797"/>
      <c r="F31" s="1672">
        <f t="shared" si="0"/>
        <v>0</v>
      </c>
    </row>
    <row r="32" spans="1:6" ht="12">
      <c r="A32" s="88" t="s">
        <v>826</v>
      </c>
      <c r="B32" s="796" t="s">
        <v>1457</v>
      </c>
      <c r="C32" s="971" t="s">
        <v>691</v>
      </c>
      <c r="D32" s="797">
        <v>28</v>
      </c>
      <c r="E32" s="797"/>
      <c r="F32" s="1672">
        <f t="shared" si="0"/>
        <v>0</v>
      </c>
    </row>
    <row r="33" spans="1:6" ht="14.25" customHeight="1">
      <c r="A33" s="88"/>
      <c r="B33" s="972"/>
      <c r="C33" s="86"/>
      <c r="D33" s="797"/>
      <c r="E33" s="797"/>
      <c r="F33" s="1672">
        <f t="shared" si="0"/>
        <v>0</v>
      </c>
    </row>
    <row r="34" spans="1:6" ht="12">
      <c r="A34" s="88" t="s">
        <v>824</v>
      </c>
      <c r="B34" s="796" t="s">
        <v>958</v>
      </c>
      <c r="C34" s="971" t="s">
        <v>691</v>
      </c>
      <c r="D34" s="797">
        <v>3.5</v>
      </c>
      <c r="E34" s="797"/>
      <c r="F34" s="1672">
        <f t="shared" si="0"/>
        <v>0</v>
      </c>
    </row>
    <row r="35" spans="1:6" ht="10.5">
      <c r="A35" s="794"/>
      <c r="B35" s="973"/>
      <c r="C35" s="86"/>
      <c r="D35" s="797"/>
      <c r="E35" s="797"/>
      <c r="F35" s="1672">
        <f t="shared" si="0"/>
        <v>0</v>
      </c>
    </row>
    <row r="36" spans="1:6" ht="14.25" customHeight="1">
      <c r="A36" s="88"/>
      <c r="B36" s="87" t="s">
        <v>957</v>
      </c>
      <c r="C36" s="86"/>
      <c r="D36" s="797"/>
      <c r="E36" s="797"/>
      <c r="F36" s="1672">
        <f t="shared" si="0"/>
        <v>0</v>
      </c>
    </row>
    <row r="37" spans="1:6" ht="24.75" customHeight="1">
      <c r="A37" s="88"/>
      <c r="B37" s="796" t="s">
        <v>1456</v>
      </c>
      <c r="C37" s="971" t="s">
        <v>691</v>
      </c>
      <c r="D37" s="797">
        <v>66</v>
      </c>
      <c r="E37" s="797"/>
      <c r="F37" s="1672">
        <f t="shared" si="0"/>
        <v>0</v>
      </c>
    </row>
    <row r="38" spans="1:6" ht="14.25" customHeight="1">
      <c r="A38" s="88"/>
      <c r="B38" s="796"/>
      <c r="C38" s="86"/>
      <c r="D38" s="797"/>
      <c r="E38" s="797"/>
      <c r="F38" s="1672">
        <f t="shared" si="0"/>
        <v>0</v>
      </c>
    </row>
    <row r="39" spans="1:6" ht="10.5">
      <c r="A39" s="88"/>
      <c r="B39" s="843" t="s">
        <v>955</v>
      </c>
      <c r="C39" s="86"/>
      <c r="D39" s="797"/>
      <c r="E39" s="797"/>
      <c r="F39" s="1672">
        <f t="shared" si="0"/>
        <v>0</v>
      </c>
    </row>
    <row r="40" spans="1:6" ht="12">
      <c r="A40" s="88" t="s">
        <v>821</v>
      </c>
      <c r="B40" s="796" t="s">
        <v>954</v>
      </c>
      <c r="C40" s="971" t="s">
        <v>691</v>
      </c>
      <c r="D40" s="797">
        <v>66</v>
      </c>
      <c r="E40" s="797"/>
      <c r="F40" s="1672">
        <f t="shared" si="0"/>
        <v>0</v>
      </c>
    </row>
    <row r="41" spans="1:6" ht="13.5" customHeight="1">
      <c r="A41" s="88"/>
      <c r="B41" s="796"/>
      <c r="C41" s="86"/>
      <c r="D41" s="797"/>
      <c r="E41" s="797"/>
      <c r="F41" s="1672">
        <f t="shared" si="0"/>
        <v>0</v>
      </c>
    </row>
    <row r="42" spans="1:6" ht="10.5">
      <c r="A42" s="88"/>
      <c r="B42" s="843" t="s">
        <v>706</v>
      </c>
      <c r="C42" s="86"/>
      <c r="D42" s="797"/>
      <c r="E42" s="797"/>
      <c r="F42" s="1672">
        <f t="shared" si="0"/>
        <v>0</v>
      </c>
    </row>
    <row r="43" spans="1:6" ht="9" customHeight="1">
      <c r="A43" s="88"/>
      <c r="B43" s="796"/>
      <c r="C43" s="86"/>
      <c r="D43" s="797"/>
      <c r="E43" s="797"/>
      <c r="F43" s="1672">
        <f t="shared" si="0"/>
        <v>0</v>
      </c>
    </row>
    <row r="44" spans="1:6" ht="10.5">
      <c r="A44" s="88"/>
      <c r="B44" s="843" t="s">
        <v>705</v>
      </c>
      <c r="C44" s="86"/>
      <c r="D44" s="797"/>
      <c r="E44" s="797"/>
      <c r="F44" s="1672">
        <f t="shared" si="0"/>
        <v>0</v>
      </c>
    </row>
    <row r="45" spans="1:6">
      <c r="A45" s="88"/>
      <c r="B45" s="796"/>
      <c r="C45" s="86"/>
      <c r="D45" s="797"/>
      <c r="E45" s="797"/>
      <c r="F45" s="1672">
        <f t="shared" si="0"/>
        <v>0</v>
      </c>
    </row>
    <row r="46" spans="1:6" ht="13.5" customHeight="1">
      <c r="A46" s="88"/>
      <c r="B46" s="843" t="s">
        <v>952</v>
      </c>
      <c r="C46" s="86"/>
      <c r="D46" s="797"/>
      <c r="E46" s="797"/>
      <c r="F46" s="1672">
        <f t="shared" si="0"/>
        <v>0</v>
      </c>
    </row>
    <row r="47" spans="1:6" ht="13.5" customHeight="1">
      <c r="A47" s="88"/>
      <c r="B47" s="796"/>
      <c r="C47" s="86"/>
      <c r="D47" s="797"/>
      <c r="E47" s="797"/>
      <c r="F47" s="1672">
        <f t="shared" si="0"/>
        <v>0</v>
      </c>
    </row>
    <row r="48" spans="1:6" ht="13.5" customHeight="1">
      <c r="A48" s="794"/>
      <c r="B48" s="843" t="s">
        <v>1455</v>
      </c>
      <c r="C48" s="86"/>
      <c r="D48" s="797"/>
      <c r="E48" s="797"/>
      <c r="F48" s="1672">
        <f t="shared" si="0"/>
        <v>0</v>
      </c>
    </row>
    <row r="49" spans="1:6" ht="13.5" customHeight="1">
      <c r="A49" s="88"/>
      <c r="B49" s="796"/>
      <c r="C49" s="86"/>
      <c r="D49" s="797"/>
      <c r="E49" s="797"/>
      <c r="F49" s="1672">
        <f t="shared" si="0"/>
        <v>0</v>
      </c>
    </row>
    <row r="50" spans="1:6" ht="13.5" customHeight="1">
      <c r="A50" s="88" t="s">
        <v>817</v>
      </c>
      <c r="B50" s="796" t="s">
        <v>1454</v>
      </c>
      <c r="C50" s="971" t="s">
        <v>691</v>
      </c>
      <c r="D50" s="797">
        <v>6</v>
      </c>
      <c r="E50" s="797"/>
      <c r="F50" s="1672">
        <f t="shared" si="0"/>
        <v>0</v>
      </c>
    </row>
    <row r="51" spans="1:6" ht="10.5">
      <c r="A51" s="88"/>
      <c r="B51" s="974"/>
      <c r="C51" s="975"/>
      <c r="D51" s="976"/>
      <c r="E51" s="797"/>
      <c r="F51" s="1672">
        <f t="shared" si="0"/>
        <v>0</v>
      </c>
    </row>
    <row r="52" spans="1:6" ht="13.5" customHeight="1">
      <c r="A52" s="88" t="s">
        <v>844</v>
      </c>
      <c r="B52" s="796" t="s">
        <v>1453</v>
      </c>
      <c r="C52" s="971" t="s">
        <v>691</v>
      </c>
      <c r="D52" s="797">
        <v>2</v>
      </c>
      <c r="E52" s="797"/>
      <c r="F52" s="1672">
        <f t="shared" si="0"/>
        <v>0</v>
      </c>
    </row>
    <row r="53" spans="1:6">
      <c r="A53" s="88"/>
      <c r="B53" s="886"/>
      <c r="C53" s="977"/>
      <c r="D53" s="978"/>
      <c r="E53" s="797"/>
      <c r="F53" s="1672">
        <f t="shared" si="0"/>
        <v>0</v>
      </c>
    </row>
    <row r="54" spans="1:6" ht="13.5" customHeight="1">
      <c r="A54" s="88" t="s">
        <v>814</v>
      </c>
      <c r="B54" s="796" t="s">
        <v>1452</v>
      </c>
      <c r="C54" s="971" t="s">
        <v>691</v>
      </c>
      <c r="D54" s="797">
        <v>10</v>
      </c>
      <c r="E54" s="797"/>
      <c r="F54" s="1672">
        <f t="shared" si="0"/>
        <v>0</v>
      </c>
    </row>
    <row r="55" spans="1:6" ht="13.5" customHeight="1">
      <c r="A55" s="88"/>
      <c r="B55" s="979"/>
      <c r="C55" s="975"/>
      <c r="D55" s="976"/>
      <c r="E55" s="797"/>
      <c r="F55" s="1672">
        <f t="shared" si="0"/>
        <v>0</v>
      </c>
    </row>
    <row r="56" spans="1:6" ht="14.25" customHeight="1">
      <c r="A56" s="88" t="s">
        <v>812</v>
      </c>
      <c r="B56" s="796" t="s">
        <v>1451</v>
      </c>
      <c r="C56" s="971" t="s">
        <v>691</v>
      </c>
      <c r="D56" s="980">
        <v>4</v>
      </c>
      <c r="E56" s="797"/>
      <c r="F56" s="1672">
        <f t="shared" si="0"/>
        <v>0</v>
      </c>
    </row>
    <row r="57" spans="1:6" ht="13.5" customHeight="1">
      <c r="A57" s="88"/>
      <c r="B57" s="796"/>
      <c r="C57" s="86"/>
      <c r="D57" s="797"/>
      <c r="E57" s="797"/>
      <c r="F57" s="1672"/>
    </row>
    <row r="58" spans="1:6" ht="13.5" customHeight="1" thickBot="1">
      <c r="A58" s="835"/>
      <c r="B58" s="844"/>
      <c r="C58" s="836"/>
      <c r="D58" s="855"/>
      <c r="E58" s="855"/>
      <c r="F58" s="1673"/>
    </row>
    <row r="59" spans="1:6" ht="13.5" customHeight="1" thickTop="1">
      <c r="A59" s="981"/>
      <c r="B59" s="2094"/>
      <c r="C59" s="2094"/>
      <c r="D59" s="2094"/>
      <c r="E59" s="2094"/>
      <c r="F59" s="2094"/>
    </row>
    <row r="60" spans="1:6" ht="10.5">
      <c r="A60" s="2085" t="s">
        <v>325</v>
      </c>
      <c r="B60" s="2086"/>
      <c r="C60" s="2086"/>
      <c r="D60" s="2086"/>
      <c r="E60" s="2086"/>
      <c r="F60" s="1674">
        <f>SUM(F15:F56)</f>
        <v>0</v>
      </c>
    </row>
    <row r="61" spans="1:6" ht="8.25" customHeight="1" thickBot="1">
      <c r="A61" s="982"/>
      <c r="B61" s="983"/>
      <c r="C61" s="983"/>
      <c r="D61" s="983"/>
      <c r="E61" s="983"/>
      <c r="F61" s="1675"/>
    </row>
    <row r="62" spans="1:6" ht="10.5" thickTop="1">
      <c r="A62" s="816"/>
      <c r="B62" s="984"/>
      <c r="C62" s="985"/>
      <c r="D62" s="986"/>
      <c r="E62" s="986"/>
      <c r="F62" s="1676"/>
    </row>
    <row r="63" spans="1:6" ht="10.5">
      <c r="A63" s="819"/>
      <c r="B63" s="987" t="s">
        <v>1450</v>
      </c>
      <c r="C63" s="820"/>
      <c r="D63" s="821"/>
      <c r="E63" s="821"/>
      <c r="F63" s="1677"/>
    </row>
    <row r="64" spans="1:6">
      <c r="A64" s="819"/>
      <c r="B64" s="823"/>
      <c r="C64" s="820"/>
      <c r="D64" s="821"/>
      <c r="E64" s="821"/>
      <c r="F64" s="1677"/>
    </row>
    <row r="65" spans="1:6" ht="10.5">
      <c r="A65" s="819"/>
      <c r="B65" s="987" t="s">
        <v>689</v>
      </c>
      <c r="C65" s="820"/>
      <c r="D65" s="821"/>
      <c r="E65" s="821"/>
      <c r="F65" s="1677"/>
    </row>
    <row r="66" spans="1:6" ht="10.5">
      <c r="A66" s="819"/>
      <c r="B66" s="988"/>
      <c r="C66" s="989"/>
      <c r="D66" s="990"/>
      <c r="E66" s="990"/>
      <c r="F66" s="1678"/>
    </row>
    <row r="67" spans="1:6" ht="21">
      <c r="A67" s="819"/>
      <c r="B67" s="987" t="s">
        <v>942</v>
      </c>
      <c r="C67" s="820"/>
      <c r="D67" s="821"/>
      <c r="E67" s="821"/>
      <c r="F67" s="1677"/>
    </row>
    <row r="68" spans="1:6">
      <c r="A68" s="819"/>
      <c r="B68" s="991"/>
      <c r="C68" s="992"/>
      <c r="D68" s="993"/>
      <c r="E68" s="993"/>
      <c r="F68" s="1678"/>
    </row>
    <row r="69" spans="1:6" ht="10.5">
      <c r="A69" s="819"/>
      <c r="B69" s="987" t="s">
        <v>941</v>
      </c>
      <c r="C69" s="820"/>
      <c r="D69" s="821"/>
      <c r="E69" s="821"/>
      <c r="F69" s="1677"/>
    </row>
    <row r="70" spans="1:6">
      <c r="A70" s="819"/>
      <c r="B70" s="994"/>
      <c r="C70" s="989"/>
      <c r="D70" s="990"/>
      <c r="E70" s="990"/>
      <c r="F70" s="1678"/>
    </row>
    <row r="71" spans="1:6" ht="12">
      <c r="A71" s="819" t="s">
        <v>798</v>
      </c>
      <c r="B71" s="823" t="s">
        <v>940</v>
      </c>
      <c r="C71" s="820" t="s">
        <v>679</v>
      </c>
      <c r="D71" s="995">
        <v>5</v>
      </c>
      <c r="E71" s="797"/>
      <c r="F71" s="1672">
        <f t="shared" ref="F71:F113" si="1">D71*E71</f>
        <v>0</v>
      </c>
    </row>
    <row r="72" spans="1:6">
      <c r="A72" s="819"/>
      <c r="B72" s="994"/>
      <c r="C72" s="989"/>
      <c r="D72" s="990"/>
      <c r="E72" s="990"/>
      <c r="F72" s="1672">
        <f t="shared" si="1"/>
        <v>0</v>
      </c>
    </row>
    <row r="73" spans="1:6" ht="10.5">
      <c r="A73" s="819"/>
      <c r="B73" s="987" t="s">
        <v>938</v>
      </c>
      <c r="C73" s="820"/>
      <c r="D73" s="821"/>
      <c r="E73" s="821"/>
      <c r="F73" s="1672">
        <f t="shared" si="1"/>
        <v>0</v>
      </c>
    </row>
    <row r="74" spans="1:6">
      <c r="A74" s="819"/>
      <c r="B74" s="994"/>
      <c r="C74" s="989"/>
      <c r="D74" s="990"/>
      <c r="E74" s="990"/>
      <c r="F74" s="1672">
        <f t="shared" si="1"/>
        <v>0</v>
      </c>
    </row>
    <row r="75" spans="1:6" ht="12">
      <c r="A75" s="819" t="s">
        <v>794</v>
      </c>
      <c r="B75" s="823" t="s">
        <v>937</v>
      </c>
      <c r="C75" s="820" t="s">
        <v>679</v>
      </c>
      <c r="D75" s="821">
        <v>12</v>
      </c>
      <c r="E75" s="821"/>
      <c r="F75" s="1672">
        <f t="shared" si="1"/>
        <v>0</v>
      </c>
    </row>
    <row r="76" spans="1:6" ht="10.5">
      <c r="A76" s="819"/>
      <c r="B76" s="996"/>
      <c r="C76" s="820"/>
      <c r="D76" s="821"/>
      <c r="E76" s="821"/>
      <c r="F76" s="1672">
        <f t="shared" si="1"/>
        <v>0</v>
      </c>
    </row>
    <row r="77" spans="1:6" ht="12">
      <c r="A77" s="819" t="s">
        <v>788</v>
      </c>
      <c r="B77" s="823" t="s">
        <v>934</v>
      </c>
      <c r="C77" s="820" t="s">
        <v>679</v>
      </c>
      <c r="D77" s="821">
        <v>34</v>
      </c>
      <c r="E77" s="821"/>
      <c r="F77" s="1672">
        <f t="shared" si="1"/>
        <v>0</v>
      </c>
    </row>
    <row r="78" spans="1:6">
      <c r="A78" s="819"/>
      <c r="B78" s="823"/>
      <c r="C78" s="820"/>
      <c r="D78" s="821"/>
      <c r="E78" s="821"/>
      <c r="F78" s="1672">
        <f t="shared" si="1"/>
        <v>0</v>
      </c>
    </row>
    <row r="79" spans="1:6" ht="10.5">
      <c r="A79" s="819"/>
      <c r="B79" s="987" t="s">
        <v>1449</v>
      </c>
      <c r="C79" s="820"/>
      <c r="D79" s="821"/>
      <c r="E79" s="821"/>
      <c r="F79" s="1672">
        <f t="shared" si="1"/>
        <v>0</v>
      </c>
    </row>
    <row r="80" spans="1:6" ht="11.25" customHeight="1">
      <c r="A80" s="819"/>
      <c r="B80" s="823" t="s">
        <v>1448</v>
      </c>
      <c r="C80" s="820" t="s">
        <v>337</v>
      </c>
      <c r="D80" s="821">
        <v>65</v>
      </c>
      <c r="E80" s="821"/>
      <c r="F80" s="1672">
        <f t="shared" si="1"/>
        <v>0</v>
      </c>
    </row>
    <row r="81" spans="1:6" ht="15.75" customHeight="1">
      <c r="A81" s="819"/>
      <c r="B81" s="997"/>
      <c r="C81" s="989"/>
      <c r="D81" s="990"/>
      <c r="E81" s="990"/>
      <c r="F81" s="1672">
        <f t="shared" si="1"/>
        <v>0</v>
      </c>
    </row>
    <row r="82" spans="1:6" ht="9" customHeight="1">
      <c r="A82" s="819"/>
      <c r="B82" s="998" t="s">
        <v>931</v>
      </c>
      <c r="C82" s="989"/>
      <c r="D82" s="990"/>
      <c r="E82" s="990"/>
      <c r="F82" s="1672">
        <f t="shared" si="1"/>
        <v>0</v>
      </c>
    </row>
    <row r="83" spans="1:6">
      <c r="A83" s="819"/>
      <c r="B83" s="823"/>
      <c r="C83" s="820"/>
      <c r="D83" s="999"/>
      <c r="E83" s="999"/>
      <c r="F83" s="1672">
        <f t="shared" si="1"/>
        <v>0</v>
      </c>
    </row>
    <row r="84" spans="1:6" ht="9" customHeight="1">
      <c r="A84" s="819"/>
      <c r="B84" s="996" t="s">
        <v>930</v>
      </c>
      <c r="C84" s="820"/>
      <c r="D84" s="1000"/>
      <c r="E84" s="1000"/>
      <c r="F84" s="1672">
        <f t="shared" si="1"/>
        <v>0</v>
      </c>
    </row>
    <row r="85" spans="1:6" ht="10.5">
      <c r="A85" s="1001"/>
      <c r="B85" s="1002"/>
      <c r="C85" s="820"/>
      <c r="D85" s="821"/>
      <c r="E85" s="821"/>
      <c r="F85" s="1672">
        <f t="shared" si="1"/>
        <v>0</v>
      </c>
    </row>
    <row r="86" spans="1:6" s="49" customFormat="1" ht="10.5" customHeight="1">
      <c r="A86" s="1003" t="s">
        <v>786</v>
      </c>
      <c r="B86" s="1004" t="s">
        <v>813</v>
      </c>
      <c r="C86" s="1005" t="s">
        <v>448</v>
      </c>
      <c r="D86" s="1006">
        <v>1344</v>
      </c>
      <c r="E86" s="1006"/>
      <c r="F86" s="1672">
        <f t="shared" si="1"/>
        <v>0</v>
      </c>
    </row>
    <row r="87" spans="1:6" s="49" customFormat="1" ht="11.25" customHeight="1">
      <c r="A87" s="1003"/>
      <c r="B87" s="1004"/>
      <c r="C87" s="1005"/>
      <c r="D87" s="1006"/>
      <c r="E87" s="1006"/>
      <c r="F87" s="1672">
        <f t="shared" si="1"/>
        <v>0</v>
      </c>
    </row>
    <row r="88" spans="1:6" ht="9.75" customHeight="1">
      <c r="A88" s="1003" t="s">
        <v>829</v>
      </c>
      <c r="B88" s="1004" t="s">
        <v>811</v>
      </c>
      <c r="C88" s="1005" t="s">
        <v>448</v>
      </c>
      <c r="D88" s="1006">
        <v>2914</v>
      </c>
      <c r="E88" s="1006"/>
      <c r="F88" s="1672">
        <f t="shared" si="1"/>
        <v>0</v>
      </c>
    </row>
    <row r="89" spans="1:6" ht="6.75" customHeight="1">
      <c r="A89" s="1003"/>
      <c r="B89" s="1004"/>
      <c r="C89" s="1005"/>
      <c r="D89" s="1006"/>
      <c r="E89" s="1006"/>
      <c r="F89" s="1672">
        <f t="shared" si="1"/>
        <v>0</v>
      </c>
    </row>
    <row r="90" spans="1:6" ht="12" customHeight="1">
      <c r="A90" s="1003" t="s">
        <v>826</v>
      </c>
      <c r="B90" s="1004" t="s">
        <v>672</v>
      </c>
      <c r="C90" s="1005" t="s">
        <v>448</v>
      </c>
      <c r="D90" s="1006">
        <v>2444</v>
      </c>
      <c r="E90" s="1006"/>
      <c r="F90" s="1672">
        <f t="shared" si="1"/>
        <v>0</v>
      </c>
    </row>
    <row r="91" spans="1:6" ht="12.75" customHeight="1">
      <c r="A91" s="1003"/>
      <c r="B91" s="1004"/>
      <c r="C91" s="1005"/>
      <c r="D91" s="1006"/>
      <c r="E91" s="1006"/>
      <c r="F91" s="1672">
        <f t="shared" si="1"/>
        <v>0</v>
      </c>
    </row>
    <row r="92" spans="1:6" ht="12" customHeight="1">
      <c r="A92" s="1003" t="s">
        <v>824</v>
      </c>
      <c r="B92" s="1004" t="s">
        <v>670</v>
      </c>
      <c r="C92" s="1005" t="s">
        <v>448</v>
      </c>
      <c r="D92" s="1006">
        <v>1052</v>
      </c>
      <c r="E92" s="1006"/>
      <c r="F92" s="1672">
        <f t="shared" si="1"/>
        <v>0</v>
      </c>
    </row>
    <row r="93" spans="1:6">
      <c r="A93" s="819"/>
      <c r="B93" s="823"/>
      <c r="C93" s="820"/>
      <c r="D93" s="821"/>
      <c r="E93" s="821"/>
      <c r="F93" s="1672">
        <f t="shared" si="1"/>
        <v>0</v>
      </c>
    </row>
    <row r="94" spans="1:6" ht="23">
      <c r="A94" s="1003"/>
      <c r="B94" s="1007" t="s">
        <v>927</v>
      </c>
      <c r="C94" s="1005"/>
      <c r="D94" s="1006"/>
      <c r="E94" s="1006"/>
      <c r="F94" s="1672">
        <f t="shared" si="1"/>
        <v>0</v>
      </c>
    </row>
    <row r="95" spans="1:6">
      <c r="A95" s="1003"/>
      <c r="B95" s="1004"/>
      <c r="C95" s="1005"/>
      <c r="D95" s="1006"/>
      <c r="E95" s="1006"/>
      <c r="F95" s="1672">
        <f t="shared" si="1"/>
        <v>0</v>
      </c>
    </row>
    <row r="96" spans="1:6" ht="20" customHeight="1">
      <c r="A96" s="1003" t="s">
        <v>821</v>
      </c>
      <c r="B96" s="1004" t="s">
        <v>925</v>
      </c>
      <c r="C96" s="1008" t="s">
        <v>679</v>
      </c>
      <c r="D96" s="1009">
        <v>70</v>
      </c>
      <c r="E96" s="1009"/>
      <c r="F96" s="1672">
        <f t="shared" si="1"/>
        <v>0</v>
      </c>
    </row>
    <row r="97" spans="1:6">
      <c r="A97" s="819"/>
      <c r="B97" s="823"/>
      <c r="C97" s="820"/>
      <c r="D97" s="821"/>
      <c r="E97" s="821"/>
      <c r="F97" s="1672">
        <f t="shared" si="1"/>
        <v>0</v>
      </c>
    </row>
    <row r="98" spans="1:6" ht="10.5" customHeight="1">
      <c r="A98" s="1003"/>
      <c r="B98" s="1007" t="s">
        <v>919</v>
      </c>
      <c r="C98" s="1005"/>
      <c r="D98" s="1006"/>
      <c r="E98" s="1006"/>
      <c r="F98" s="1672">
        <f t="shared" si="1"/>
        <v>0</v>
      </c>
    </row>
    <row r="99" spans="1:6">
      <c r="A99" s="1003"/>
      <c r="B99" s="1004"/>
      <c r="C99" s="1005"/>
      <c r="D99" s="1006"/>
      <c r="E99" s="1006"/>
      <c r="F99" s="1672">
        <f t="shared" si="1"/>
        <v>0</v>
      </c>
    </row>
    <row r="100" spans="1:6" ht="11.25" customHeight="1">
      <c r="A100" s="1003" t="s">
        <v>819</v>
      </c>
      <c r="B100" s="1004" t="s">
        <v>918</v>
      </c>
      <c r="C100" s="1005" t="s">
        <v>679</v>
      </c>
      <c r="D100" s="1006">
        <v>80</v>
      </c>
      <c r="E100" s="1006"/>
      <c r="F100" s="1672">
        <f t="shared" si="1"/>
        <v>0</v>
      </c>
    </row>
    <row r="101" spans="1:6">
      <c r="A101" s="1003"/>
      <c r="B101" s="1004"/>
      <c r="C101" s="1005"/>
      <c r="D101" s="1006"/>
      <c r="E101" s="1006"/>
      <c r="F101" s="1672">
        <f t="shared" si="1"/>
        <v>0</v>
      </c>
    </row>
    <row r="102" spans="1:6" ht="11.25" customHeight="1">
      <c r="A102" s="1010"/>
      <c r="B102" s="1007" t="s">
        <v>911</v>
      </c>
      <c r="C102" s="1011"/>
      <c r="D102" s="1012"/>
      <c r="E102" s="1012"/>
      <c r="F102" s="1672">
        <f t="shared" si="1"/>
        <v>0</v>
      </c>
    </row>
    <row r="103" spans="1:6" s="45" customFormat="1">
      <c r="A103" s="1003"/>
      <c r="B103" s="1004"/>
      <c r="C103" s="1005"/>
      <c r="D103" s="1006"/>
      <c r="E103" s="1006"/>
      <c r="F103" s="1672">
        <f t="shared" si="1"/>
        <v>0</v>
      </c>
    </row>
    <row r="104" spans="1:6" s="45" customFormat="1" ht="10.5">
      <c r="A104" s="1003"/>
      <c r="B104" s="1007" t="s">
        <v>910</v>
      </c>
      <c r="C104" s="1005"/>
      <c r="D104" s="1006"/>
      <c r="E104" s="1006"/>
      <c r="F104" s="1672">
        <f t="shared" si="1"/>
        <v>0</v>
      </c>
    </row>
    <row r="105" spans="1:6" ht="10.5" customHeight="1">
      <c r="A105" s="819"/>
      <c r="B105" s="823"/>
      <c r="C105" s="820"/>
      <c r="D105" s="821"/>
      <c r="E105" s="821"/>
      <c r="F105" s="1672">
        <f t="shared" si="1"/>
        <v>0</v>
      </c>
    </row>
    <row r="106" spans="1:6" s="45" customFormat="1" ht="26" customHeight="1">
      <c r="A106" s="1003"/>
      <c r="B106" s="1013" t="s">
        <v>1447</v>
      </c>
      <c r="C106" s="1005"/>
      <c r="D106" s="1006"/>
      <c r="E106" s="1006"/>
      <c r="F106" s="1672">
        <f t="shared" si="1"/>
        <v>0</v>
      </c>
    </row>
    <row r="107" spans="1:6">
      <c r="A107" s="1003"/>
      <c r="B107" s="1004"/>
      <c r="C107" s="1005"/>
      <c r="D107" s="1006"/>
      <c r="E107" s="1006"/>
      <c r="F107" s="1672">
        <f t="shared" si="1"/>
        <v>0</v>
      </c>
    </row>
    <row r="108" spans="1:6" ht="18" customHeight="1">
      <c r="A108" s="1014" t="s">
        <v>726</v>
      </c>
      <c r="B108" s="1015" t="s">
        <v>1122</v>
      </c>
      <c r="C108" s="1016"/>
      <c r="D108" s="1017"/>
      <c r="E108" s="1017"/>
      <c r="F108" s="1672">
        <f t="shared" si="1"/>
        <v>0</v>
      </c>
    </row>
    <row r="109" spans="1:6" ht="12">
      <c r="A109" s="1018" t="s">
        <v>817</v>
      </c>
      <c r="B109" s="1004" t="s">
        <v>1446</v>
      </c>
      <c r="C109" s="1019" t="s">
        <v>679</v>
      </c>
      <c r="D109" s="1006">
        <v>46</v>
      </c>
      <c r="E109" s="1006"/>
      <c r="F109" s="1672">
        <f t="shared" si="1"/>
        <v>0</v>
      </c>
    </row>
    <row r="110" spans="1:6" ht="15" customHeight="1">
      <c r="A110" s="819"/>
      <c r="B110" s="823"/>
      <c r="C110" s="820"/>
      <c r="D110" s="821"/>
      <c r="E110" s="821"/>
      <c r="F110" s="1672">
        <f t="shared" si="1"/>
        <v>0</v>
      </c>
    </row>
    <row r="111" spans="1:6" ht="10.5">
      <c r="A111" s="1018"/>
      <c r="B111" s="1015" t="s">
        <v>1445</v>
      </c>
      <c r="C111" s="1016"/>
      <c r="D111" s="1017"/>
      <c r="E111" s="1017"/>
      <c r="F111" s="1672">
        <f t="shared" si="1"/>
        <v>0</v>
      </c>
    </row>
    <row r="112" spans="1:6" ht="10.5">
      <c r="A112" s="1018"/>
      <c r="B112" s="1015"/>
      <c r="C112" s="1016"/>
      <c r="D112" s="1017"/>
      <c r="E112" s="1017"/>
      <c r="F112" s="1672">
        <f t="shared" si="1"/>
        <v>0</v>
      </c>
    </row>
    <row r="113" spans="1:6" ht="9" customHeight="1">
      <c r="A113" s="1003" t="s">
        <v>844</v>
      </c>
      <c r="B113" s="1004" t="s">
        <v>1444</v>
      </c>
      <c r="C113" s="1005" t="s">
        <v>679</v>
      </c>
      <c r="D113" s="1006">
        <v>114</v>
      </c>
      <c r="E113" s="1006"/>
      <c r="F113" s="1672">
        <f t="shared" si="1"/>
        <v>0</v>
      </c>
    </row>
    <row r="114" spans="1:6" ht="14.25" customHeight="1" thickBot="1">
      <c r="A114" s="1020"/>
      <c r="B114" s="1021"/>
      <c r="C114" s="1022"/>
      <c r="D114" s="1023"/>
      <c r="E114" s="1023"/>
      <c r="F114" s="1679"/>
    </row>
    <row r="115" spans="1:6" s="49" customFormat="1" ht="10.5" customHeight="1" thickTop="1">
      <c r="A115" s="981"/>
      <c r="B115" s="1024"/>
      <c r="C115" s="1025"/>
      <c r="D115" s="1026"/>
      <c r="E115" s="1026"/>
      <c r="F115" s="1680"/>
    </row>
    <row r="116" spans="1:6" s="49" customFormat="1" ht="12.75" customHeight="1">
      <c r="A116" s="2085" t="s">
        <v>325</v>
      </c>
      <c r="B116" s="2086"/>
      <c r="C116" s="2086"/>
      <c r="D116" s="2086"/>
      <c r="E116" s="2086"/>
      <c r="F116" s="1674">
        <f>SUM(F71:F113)</f>
        <v>0</v>
      </c>
    </row>
    <row r="117" spans="1:6" ht="11" thickBot="1">
      <c r="A117" s="982"/>
      <c r="B117" s="983"/>
      <c r="C117" s="983"/>
      <c r="D117" s="983"/>
      <c r="E117" s="983"/>
      <c r="F117" s="1675"/>
    </row>
    <row r="118" spans="1:6" ht="10.5" thickTop="1">
      <c r="A118" s="1027"/>
      <c r="B118" s="1028"/>
      <c r="C118" s="1029"/>
      <c r="D118" s="1030"/>
      <c r="E118" s="1030"/>
      <c r="F118" s="1681"/>
    </row>
    <row r="119" spans="1:6" s="45" customFormat="1" ht="10.5">
      <c r="A119" s="1003"/>
      <c r="B119" s="1007" t="s">
        <v>906</v>
      </c>
      <c r="C119" s="1005"/>
      <c r="D119" s="1006"/>
      <c r="E119" s="1006"/>
      <c r="F119" s="1682"/>
    </row>
    <row r="120" spans="1:6" s="45" customFormat="1" ht="8.25" customHeight="1">
      <c r="A120" s="1003"/>
      <c r="B120" s="1004"/>
      <c r="C120" s="1005"/>
      <c r="D120" s="1006"/>
      <c r="E120" s="1006"/>
      <c r="F120" s="1682"/>
    </row>
    <row r="121" spans="1:6">
      <c r="A121" s="1003"/>
      <c r="B121" s="1013" t="s">
        <v>905</v>
      </c>
      <c r="C121" s="1005"/>
      <c r="D121" s="1006"/>
      <c r="E121" s="1006"/>
      <c r="F121" s="1682"/>
    </row>
    <row r="122" spans="1:6" ht="8.25" customHeight="1">
      <c r="A122" s="1001"/>
      <c r="B122" s="1031"/>
      <c r="C122" s="820"/>
      <c r="D122" s="821"/>
      <c r="E122" s="821"/>
      <c r="F122" s="1677"/>
    </row>
    <row r="123" spans="1:6">
      <c r="A123" s="819" t="s">
        <v>814</v>
      </c>
      <c r="B123" s="1032" t="s">
        <v>903</v>
      </c>
      <c r="C123" s="820" t="s">
        <v>513</v>
      </c>
      <c r="D123" s="1033">
        <v>40</v>
      </c>
      <c r="E123" s="1006"/>
      <c r="F123" s="1672">
        <f t="shared" ref="F123:F172" si="2">D123*E123</f>
        <v>0</v>
      </c>
    </row>
    <row r="124" spans="1:6" ht="9" customHeight="1">
      <c r="A124" s="1003"/>
      <c r="B124" s="1007" t="s">
        <v>1443</v>
      </c>
      <c r="C124" s="1007"/>
      <c r="D124" s="1007"/>
      <c r="E124" s="1007"/>
      <c r="F124" s="1672">
        <f t="shared" si="2"/>
        <v>0</v>
      </c>
    </row>
    <row r="125" spans="1:6" ht="10.5">
      <c r="A125" s="1003"/>
      <c r="B125" s="1007"/>
      <c r="C125" s="1007"/>
      <c r="D125" s="1007"/>
      <c r="E125" s="1007"/>
      <c r="F125" s="1672">
        <f t="shared" si="2"/>
        <v>0</v>
      </c>
    </row>
    <row r="126" spans="1:6" ht="20">
      <c r="A126" s="1003" t="s">
        <v>798</v>
      </c>
      <c r="B126" s="1004" t="s">
        <v>901</v>
      </c>
      <c r="C126" s="1005" t="s">
        <v>679</v>
      </c>
      <c r="D126" s="1006">
        <v>35</v>
      </c>
      <c r="E126" s="1006"/>
      <c r="F126" s="1672">
        <f t="shared" si="2"/>
        <v>0</v>
      </c>
    </row>
    <row r="127" spans="1:6">
      <c r="A127" s="1003"/>
      <c r="B127" s="1004"/>
      <c r="C127" s="1005"/>
      <c r="D127" s="1006"/>
      <c r="E127" s="1006"/>
      <c r="F127" s="1672">
        <f t="shared" si="2"/>
        <v>0</v>
      </c>
    </row>
    <row r="128" spans="1:6" ht="11.25" customHeight="1">
      <c r="A128" s="1003" t="s">
        <v>794</v>
      </c>
      <c r="B128" s="1004" t="s">
        <v>900</v>
      </c>
      <c r="C128" s="1005" t="s">
        <v>679</v>
      </c>
      <c r="D128" s="1006">
        <v>35</v>
      </c>
      <c r="E128" s="1006"/>
      <c r="F128" s="1672">
        <f t="shared" si="2"/>
        <v>0</v>
      </c>
    </row>
    <row r="129" spans="1:6">
      <c r="A129" s="1003"/>
      <c r="B129" s="1004"/>
      <c r="C129" s="1005"/>
      <c r="D129" s="1006"/>
      <c r="E129" s="1006"/>
      <c r="F129" s="1672">
        <f t="shared" si="2"/>
        <v>0</v>
      </c>
    </row>
    <row r="130" spans="1:6" ht="12" customHeight="1">
      <c r="A130" s="1003"/>
      <c r="B130" s="1007" t="s">
        <v>1442</v>
      </c>
      <c r="C130" s="1005"/>
      <c r="D130" s="1006"/>
      <c r="E130" s="1006"/>
      <c r="F130" s="1672">
        <f t="shared" si="2"/>
        <v>0</v>
      </c>
    </row>
    <row r="131" spans="1:6" ht="15.75" customHeight="1">
      <c r="A131" s="1003"/>
      <c r="B131" s="1004"/>
      <c r="C131" s="1005"/>
      <c r="D131" s="1006"/>
      <c r="E131" s="1006"/>
      <c r="F131" s="1672">
        <f t="shared" si="2"/>
        <v>0</v>
      </c>
    </row>
    <row r="132" spans="1:6" ht="9.75" customHeight="1">
      <c r="A132" s="1003"/>
      <c r="B132" s="1013" t="s">
        <v>1441</v>
      </c>
      <c r="C132" s="1005"/>
      <c r="D132" s="1006"/>
      <c r="E132" s="1006"/>
      <c r="F132" s="1672">
        <f t="shared" si="2"/>
        <v>0</v>
      </c>
    </row>
    <row r="133" spans="1:6" ht="15.75" customHeight="1">
      <c r="A133" s="1003"/>
      <c r="B133" s="1004"/>
      <c r="C133" s="1005"/>
      <c r="D133" s="1006"/>
      <c r="E133" s="1006"/>
      <c r="F133" s="1672">
        <f t="shared" si="2"/>
        <v>0</v>
      </c>
    </row>
    <row r="134" spans="1:6" ht="11.25" customHeight="1">
      <c r="A134" s="1003" t="s">
        <v>788</v>
      </c>
      <c r="B134" s="1004" t="s">
        <v>1440</v>
      </c>
      <c r="C134" s="1005" t="s">
        <v>679</v>
      </c>
      <c r="D134" s="1006">
        <v>193</v>
      </c>
      <c r="E134" s="1006"/>
      <c r="F134" s="1672">
        <f t="shared" si="2"/>
        <v>0</v>
      </c>
    </row>
    <row r="135" spans="1:6" ht="15.75" customHeight="1">
      <c r="A135" s="1003"/>
      <c r="B135" s="1004"/>
      <c r="C135" s="1005"/>
      <c r="D135" s="1006"/>
      <c r="E135" s="1006"/>
      <c r="F135" s="1672">
        <f t="shared" si="2"/>
        <v>0</v>
      </c>
    </row>
    <row r="136" spans="1:6" ht="10.5" customHeight="1">
      <c r="A136" s="1003"/>
      <c r="B136" s="1034" t="s">
        <v>1439</v>
      </c>
      <c r="C136" s="1005"/>
      <c r="D136" s="1006"/>
      <c r="E136" s="1006"/>
      <c r="F136" s="1672">
        <f t="shared" si="2"/>
        <v>0</v>
      </c>
    </row>
    <row r="137" spans="1:6" ht="10.5">
      <c r="A137" s="1003"/>
      <c r="B137" s="1034"/>
      <c r="C137" s="1005"/>
      <c r="D137" s="1006"/>
      <c r="E137" s="1006"/>
      <c r="F137" s="1672">
        <f t="shared" si="2"/>
        <v>0</v>
      </c>
    </row>
    <row r="138" spans="1:6" ht="9.65" customHeight="1">
      <c r="A138" s="1003"/>
      <c r="B138" s="1035" t="s">
        <v>1438</v>
      </c>
      <c r="C138" s="1005"/>
      <c r="D138" s="1006"/>
      <c r="E138" s="1006"/>
      <c r="F138" s="1672">
        <f t="shared" si="2"/>
        <v>0</v>
      </c>
    </row>
    <row r="139" spans="1:6">
      <c r="A139" s="1003"/>
      <c r="B139" s="1036"/>
      <c r="C139" s="1005"/>
      <c r="D139" s="1006"/>
      <c r="E139" s="1006"/>
      <c r="F139" s="1672">
        <f t="shared" si="2"/>
        <v>0</v>
      </c>
    </row>
    <row r="140" spans="1:6" ht="10.5" customHeight="1">
      <c r="A140" s="1003" t="s">
        <v>786</v>
      </c>
      <c r="B140" s="1036" t="s">
        <v>1437</v>
      </c>
      <c r="C140" s="1005" t="s">
        <v>679</v>
      </c>
      <c r="D140" s="1006">
        <v>66</v>
      </c>
      <c r="E140" s="1006"/>
      <c r="F140" s="1672">
        <f t="shared" si="2"/>
        <v>0</v>
      </c>
    </row>
    <row r="141" spans="1:6">
      <c r="A141" s="1003"/>
      <c r="B141" s="1004"/>
      <c r="C141" s="1005"/>
      <c r="D141" s="992"/>
      <c r="E141" s="992"/>
      <c r="F141" s="1672">
        <f t="shared" si="2"/>
        <v>0</v>
      </c>
    </row>
    <row r="142" spans="1:6" ht="10.5">
      <c r="A142" s="1010"/>
      <c r="B142" s="1007" t="s">
        <v>899</v>
      </c>
      <c r="C142" s="1005"/>
      <c r="D142" s="992"/>
      <c r="E142" s="992"/>
      <c r="F142" s="1672">
        <f t="shared" si="2"/>
        <v>0</v>
      </c>
    </row>
    <row r="143" spans="1:6">
      <c r="A143" s="1003"/>
      <c r="B143" s="1004"/>
      <c r="C143" s="1005"/>
      <c r="D143" s="992"/>
      <c r="E143" s="992"/>
      <c r="F143" s="1672">
        <f t="shared" si="2"/>
        <v>0</v>
      </c>
    </row>
    <row r="144" spans="1:6" ht="10.5">
      <c r="A144" s="1010"/>
      <c r="B144" s="1007" t="s">
        <v>898</v>
      </c>
      <c r="C144" s="1005"/>
      <c r="D144" s="992"/>
      <c r="E144" s="992"/>
      <c r="F144" s="1672">
        <f t="shared" si="2"/>
        <v>0</v>
      </c>
    </row>
    <row r="145" spans="1:6">
      <c r="A145" s="1003"/>
      <c r="B145" s="1004"/>
      <c r="C145" s="1005"/>
      <c r="D145" s="992"/>
      <c r="E145" s="992"/>
      <c r="F145" s="1672">
        <f t="shared" si="2"/>
        <v>0</v>
      </c>
    </row>
    <row r="146" spans="1:6">
      <c r="A146" s="1003" t="s">
        <v>829</v>
      </c>
      <c r="B146" s="991" t="s">
        <v>1436</v>
      </c>
      <c r="C146" s="114" t="s">
        <v>513</v>
      </c>
      <c r="D146" s="1037">
        <v>72</v>
      </c>
      <c r="E146" s="1037"/>
      <c r="F146" s="1672">
        <f t="shared" si="2"/>
        <v>0</v>
      </c>
    </row>
    <row r="147" spans="1:6" ht="10.5" customHeight="1">
      <c r="A147" s="1038"/>
      <c r="B147" s="991"/>
      <c r="C147" s="114"/>
      <c r="D147" s="1037"/>
      <c r="E147" s="1037"/>
      <c r="F147" s="1672">
        <f t="shared" si="2"/>
        <v>0</v>
      </c>
    </row>
    <row r="148" spans="1:6" ht="16.5" customHeight="1">
      <c r="A148" s="1003" t="s">
        <v>826</v>
      </c>
      <c r="B148" s="991" t="s">
        <v>1435</v>
      </c>
      <c r="C148" s="114" t="s">
        <v>513</v>
      </c>
      <c r="D148" s="1037">
        <v>127</v>
      </c>
      <c r="E148" s="1037"/>
      <c r="F148" s="1672">
        <f t="shared" si="2"/>
        <v>0</v>
      </c>
    </row>
    <row r="149" spans="1:6" ht="15" customHeight="1">
      <c r="A149" s="1003"/>
      <c r="B149" s="991"/>
      <c r="C149" s="1005"/>
      <c r="D149" s="992"/>
      <c r="E149" s="992"/>
      <c r="F149" s="1672">
        <f t="shared" si="2"/>
        <v>0</v>
      </c>
    </row>
    <row r="150" spans="1:6" ht="11.25" customHeight="1">
      <c r="A150" s="1003" t="s">
        <v>824</v>
      </c>
      <c r="B150" s="991" t="s">
        <v>1434</v>
      </c>
      <c r="C150" s="114" t="s">
        <v>513</v>
      </c>
      <c r="D150" s="992">
        <v>72</v>
      </c>
      <c r="E150" s="1037"/>
      <c r="F150" s="1672">
        <f t="shared" si="2"/>
        <v>0</v>
      </c>
    </row>
    <row r="151" spans="1:6">
      <c r="A151" s="1003"/>
      <c r="B151" s="991"/>
      <c r="C151" s="1005"/>
      <c r="D151" s="992"/>
      <c r="E151" s="992"/>
      <c r="F151" s="1672">
        <f t="shared" si="2"/>
        <v>0</v>
      </c>
    </row>
    <row r="152" spans="1:6" ht="12" customHeight="1">
      <c r="A152" s="1003" t="s">
        <v>821</v>
      </c>
      <c r="B152" s="991" t="s">
        <v>1433</v>
      </c>
      <c r="C152" s="1005" t="s">
        <v>513</v>
      </c>
      <c r="D152" s="992">
        <v>38</v>
      </c>
      <c r="E152" s="1037"/>
      <c r="F152" s="1672">
        <f t="shared" si="2"/>
        <v>0</v>
      </c>
    </row>
    <row r="153" spans="1:6">
      <c r="A153" s="1003"/>
      <c r="B153" s="991"/>
      <c r="C153" s="1005"/>
      <c r="D153" s="992"/>
      <c r="E153" s="992"/>
      <c r="F153" s="1672">
        <f t="shared" si="2"/>
        <v>0</v>
      </c>
    </row>
    <row r="154" spans="1:6" ht="10.5" customHeight="1">
      <c r="A154" s="1003" t="s">
        <v>819</v>
      </c>
      <c r="B154" s="991" t="s">
        <v>1432</v>
      </c>
      <c r="C154" s="1005" t="s">
        <v>513</v>
      </c>
      <c r="D154" s="992">
        <v>98</v>
      </c>
      <c r="E154" s="1037"/>
      <c r="F154" s="1672">
        <f t="shared" si="2"/>
        <v>0</v>
      </c>
    </row>
    <row r="155" spans="1:6">
      <c r="A155" s="1003"/>
      <c r="B155" s="991"/>
      <c r="C155" s="1005"/>
      <c r="D155" s="992"/>
      <c r="E155" s="992"/>
      <c r="F155" s="1672">
        <f t="shared" si="2"/>
        <v>0</v>
      </c>
    </row>
    <row r="156" spans="1:6" ht="8.25" customHeight="1">
      <c r="A156" s="1039" t="s">
        <v>817</v>
      </c>
      <c r="B156" s="1040" t="s">
        <v>890</v>
      </c>
      <c r="C156" s="1016" t="s">
        <v>513</v>
      </c>
      <c r="D156" s="1019">
        <v>42</v>
      </c>
      <c r="E156" s="821"/>
      <c r="F156" s="1672">
        <f t="shared" si="2"/>
        <v>0</v>
      </c>
    </row>
    <row r="157" spans="1:6">
      <c r="A157" s="819"/>
      <c r="B157" s="823"/>
      <c r="C157" s="820"/>
      <c r="D157" s="821"/>
      <c r="E157" s="821"/>
      <c r="F157" s="1672">
        <f t="shared" si="2"/>
        <v>0</v>
      </c>
    </row>
    <row r="158" spans="1:6" ht="14.25" customHeight="1">
      <c r="A158" s="1003" t="s">
        <v>844</v>
      </c>
      <c r="B158" s="991" t="s">
        <v>889</v>
      </c>
      <c r="C158" s="1005" t="s">
        <v>337</v>
      </c>
      <c r="D158" s="992">
        <v>72</v>
      </c>
      <c r="E158" s="1037"/>
      <c r="F158" s="1672">
        <f t="shared" si="2"/>
        <v>0</v>
      </c>
    </row>
    <row r="159" spans="1:6">
      <c r="A159" s="1003"/>
      <c r="B159" s="991"/>
      <c r="C159" s="1005"/>
      <c r="D159" s="992"/>
      <c r="E159" s="992"/>
      <c r="F159" s="1672">
        <f t="shared" si="2"/>
        <v>0</v>
      </c>
    </row>
    <row r="160" spans="1:6" ht="12" customHeight="1">
      <c r="A160" s="1041" t="s">
        <v>814</v>
      </c>
      <c r="B160" s="991" t="s">
        <v>888</v>
      </c>
      <c r="C160" s="1005" t="s">
        <v>337</v>
      </c>
      <c r="D160" s="992">
        <v>210</v>
      </c>
      <c r="E160" s="992"/>
      <c r="F160" s="1672">
        <f t="shared" si="2"/>
        <v>0</v>
      </c>
    </row>
    <row r="161" spans="1:6">
      <c r="A161" s="1003"/>
      <c r="B161" s="991"/>
      <c r="C161" s="1005"/>
      <c r="D161" s="992"/>
      <c r="E161" s="992"/>
      <c r="F161" s="1672">
        <f t="shared" si="2"/>
        <v>0</v>
      </c>
    </row>
    <row r="162" spans="1:6" ht="10.5" customHeight="1">
      <c r="A162" s="1039"/>
      <c r="B162" s="1042" t="s">
        <v>887</v>
      </c>
      <c r="C162" s="1019"/>
      <c r="D162" s="1043"/>
      <c r="E162" s="1043"/>
      <c r="F162" s="1672">
        <f t="shared" si="2"/>
        <v>0</v>
      </c>
    </row>
    <row r="163" spans="1:6" ht="10.5">
      <c r="A163" s="1039"/>
      <c r="B163" s="1042"/>
      <c r="C163" s="1019"/>
      <c r="D163" s="1043"/>
      <c r="E163" s="1043"/>
      <c r="F163" s="1672">
        <f t="shared" si="2"/>
        <v>0</v>
      </c>
    </row>
    <row r="164" spans="1:6" ht="14.25" customHeight="1">
      <c r="A164" s="1039" t="s">
        <v>812</v>
      </c>
      <c r="B164" s="1040" t="s">
        <v>886</v>
      </c>
      <c r="C164" s="1019" t="s">
        <v>679</v>
      </c>
      <c r="D164" s="1019">
        <v>86</v>
      </c>
      <c r="E164" s="1019"/>
      <c r="F164" s="1672">
        <f t="shared" si="2"/>
        <v>0</v>
      </c>
    </row>
    <row r="165" spans="1:6" ht="15" customHeight="1">
      <c r="A165" s="819"/>
      <c r="B165" s="823"/>
      <c r="C165" s="820"/>
      <c r="D165" s="821"/>
      <c r="E165" s="821"/>
      <c r="F165" s="1672">
        <f t="shared" si="2"/>
        <v>0</v>
      </c>
    </row>
    <row r="166" spans="1:6" ht="19.5" customHeight="1">
      <c r="A166" s="1039" t="s">
        <v>810</v>
      </c>
      <c r="B166" s="1040" t="s">
        <v>885</v>
      </c>
      <c r="C166" s="1019" t="s">
        <v>513</v>
      </c>
      <c r="D166" s="1019">
        <v>32</v>
      </c>
      <c r="E166" s="1019"/>
      <c r="F166" s="1672">
        <f t="shared" si="2"/>
        <v>0</v>
      </c>
    </row>
    <row r="167" spans="1:6" ht="21.75" customHeight="1">
      <c r="A167" s="819"/>
      <c r="B167" s="823"/>
      <c r="C167" s="820"/>
      <c r="D167" s="821"/>
      <c r="E167" s="821"/>
      <c r="F167" s="1672">
        <f t="shared" si="2"/>
        <v>0</v>
      </c>
    </row>
    <row r="168" spans="1:6" ht="12" customHeight="1">
      <c r="A168" s="1044" t="s">
        <v>726</v>
      </c>
      <c r="B168" s="1045" t="s">
        <v>884</v>
      </c>
      <c r="C168" s="1019"/>
      <c r="D168" s="821"/>
      <c r="E168" s="821"/>
      <c r="F168" s="1672">
        <f t="shared" si="2"/>
        <v>0</v>
      </c>
    </row>
    <row r="169" spans="1:6" ht="12" customHeight="1">
      <c r="A169" s="1046"/>
      <c r="B169" s="1047"/>
      <c r="C169" s="1048"/>
      <c r="D169" s="1049"/>
      <c r="E169" s="1049"/>
      <c r="F169" s="1672">
        <f t="shared" si="2"/>
        <v>0</v>
      </c>
    </row>
    <row r="170" spans="1:6" ht="12" customHeight="1">
      <c r="A170" s="1046" t="s">
        <v>809</v>
      </c>
      <c r="B170" s="1047" t="s">
        <v>1431</v>
      </c>
      <c r="C170" s="1048" t="s">
        <v>337</v>
      </c>
      <c r="D170" s="1049">
        <v>6</v>
      </c>
      <c r="E170" s="1049"/>
      <c r="F170" s="1672">
        <f t="shared" si="2"/>
        <v>0</v>
      </c>
    </row>
    <row r="171" spans="1:6" ht="12" customHeight="1">
      <c r="A171" s="1046"/>
      <c r="B171" s="1047"/>
      <c r="C171" s="1048"/>
      <c r="D171" s="1049"/>
      <c r="E171" s="1049"/>
      <c r="F171" s="1672">
        <f t="shared" si="2"/>
        <v>0</v>
      </c>
    </row>
    <row r="172" spans="1:6" ht="10.5" customHeight="1">
      <c r="A172" s="1046" t="s">
        <v>808</v>
      </c>
      <c r="B172" s="1047" t="s">
        <v>1430</v>
      </c>
      <c r="C172" s="1048" t="s">
        <v>337</v>
      </c>
      <c r="D172" s="1049">
        <v>2</v>
      </c>
      <c r="E172" s="1049"/>
      <c r="F172" s="1672">
        <f t="shared" si="2"/>
        <v>0</v>
      </c>
    </row>
    <row r="173" spans="1:6">
      <c r="A173" s="1046"/>
      <c r="B173" s="1047"/>
      <c r="C173" s="1048"/>
      <c r="D173" s="1049"/>
      <c r="E173" s="1049"/>
      <c r="F173" s="1683"/>
    </row>
    <row r="174" spans="1:6">
      <c r="A174" s="1046"/>
      <c r="B174" s="1047"/>
      <c r="C174" s="1048"/>
      <c r="D174" s="1049"/>
      <c r="E174" s="1049"/>
      <c r="F174" s="1683"/>
    </row>
    <row r="175" spans="1:6">
      <c r="A175" s="1046"/>
      <c r="B175" s="1047"/>
      <c r="C175" s="1048"/>
      <c r="D175" s="1049"/>
      <c r="E175" s="1049"/>
      <c r="F175" s="1683"/>
    </row>
    <row r="176" spans="1:6" ht="13.5" customHeight="1">
      <c r="A176" s="1046"/>
      <c r="B176" s="1047"/>
      <c r="C176" s="1048"/>
      <c r="D176" s="1049"/>
      <c r="E176" s="1049"/>
      <c r="F176" s="1683"/>
    </row>
    <row r="177" spans="1:6" ht="10.5" thickBot="1">
      <c r="A177" s="1050"/>
      <c r="B177" s="1051"/>
      <c r="C177" s="1052"/>
      <c r="D177" s="1053"/>
      <c r="E177" s="1053"/>
      <c r="F177" s="1684"/>
    </row>
    <row r="178" spans="1:6" ht="109.4" customHeight="1" thickTop="1">
      <c r="A178" s="981"/>
      <c r="B178" s="1024"/>
      <c r="C178" s="1025"/>
      <c r="D178" s="1026"/>
      <c r="E178" s="1026"/>
      <c r="F178" s="1680"/>
    </row>
    <row r="179" spans="1:6" ht="10.5" customHeight="1">
      <c r="A179" s="2085" t="s">
        <v>325</v>
      </c>
      <c r="B179" s="2086"/>
      <c r="C179" s="2086"/>
      <c r="D179" s="2086"/>
      <c r="E179" s="2086"/>
      <c r="F179" s="1674">
        <f>SUM(F123:F172)</f>
        <v>0</v>
      </c>
    </row>
    <row r="180" spans="1:6" ht="17.25" customHeight="1" thickBot="1">
      <c r="A180" s="982"/>
      <c r="B180" s="983"/>
      <c r="C180" s="983"/>
      <c r="D180" s="983"/>
      <c r="E180" s="983"/>
      <c r="F180" s="1675"/>
    </row>
    <row r="181" spans="1:6" ht="12.75" customHeight="1" thickTop="1">
      <c r="A181" s="1054"/>
      <c r="B181" s="935"/>
      <c r="C181" s="1055"/>
      <c r="D181" s="1056"/>
      <c r="E181" s="1056"/>
      <c r="F181" s="1685"/>
    </row>
    <row r="182" spans="1:6" ht="17.25" customHeight="1">
      <c r="A182" s="88"/>
      <c r="B182" s="843" t="s">
        <v>880</v>
      </c>
      <c r="C182" s="86"/>
      <c r="D182" s="797"/>
      <c r="E182" s="797"/>
      <c r="F182" s="1672"/>
    </row>
    <row r="183" spans="1:6" ht="9" customHeight="1">
      <c r="A183" s="1057" t="s">
        <v>805</v>
      </c>
      <c r="B183" s="955" t="s">
        <v>1429</v>
      </c>
      <c r="C183" s="1058" t="s">
        <v>337</v>
      </c>
      <c r="D183" s="1059">
        <v>2</v>
      </c>
      <c r="E183" s="1059"/>
      <c r="F183" s="1672">
        <f t="shared" ref="F183:F230" si="3">D183*E183</f>
        <v>0</v>
      </c>
    </row>
    <row r="184" spans="1:6" ht="12.75" customHeight="1">
      <c r="A184" s="1060"/>
      <c r="B184" s="904"/>
      <c r="C184" s="1058"/>
      <c r="D184" s="1059"/>
      <c r="E184" s="1059"/>
      <c r="F184" s="1672">
        <f t="shared" si="3"/>
        <v>0</v>
      </c>
    </row>
    <row r="185" spans="1:6" ht="12.75" customHeight="1">
      <c r="A185" s="1060"/>
      <c r="B185" s="926" t="s">
        <v>1428</v>
      </c>
      <c r="C185" s="971"/>
      <c r="D185" s="1061"/>
      <c r="E185" s="1061"/>
      <c r="F185" s="1672">
        <f t="shared" si="3"/>
        <v>0</v>
      </c>
    </row>
    <row r="186" spans="1:6">
      <c r="A186" s="88"/>
      <c r="B186" s="796"/>
      <c r="C186" s="86"/>
      <c r="D186" s="797"/>
      <c r="E186" s="797"/>
      <c r="F186" s="1672">
        <f t="shared" si="3"/>
        <v>0</v>
      </c>
    </row>
    <row r="187" spans="1:6" ht="11.25" customHeight="1">
      <c r="A187" s="1060" t="s">
        <v>798</v>
      </c>
      <c r="B187" s="886" t="s">
        <v>1427</v>
      </c>
      <c r="C187" s="971" t="s">
        <v>337</v>
      </c>
      <c r="D187" s="377">
        <v>3</v>
      </c>
      <c r="E187" s="1061"/>
      <c r="F187" s="1672">
        <f t="shared" si="3"/>
        <v>0</v>
      </c>
    </row>
    <row r="188" spans="1:6" ht="12" customHeight="1">
      <c r="A188" s="1060"/>
      <c r="B188" s="886"/>
      <c r="C188" s="971"/>
      <c r="D188" s="1061"/>
      <c r="E188" s="1061"/>
      <c r="F188" s="1672">
        <f t="shared" si="3"/>
        <v>0</v>
      </c>
    </row>
    <row r="189" spans="1:6" ht="21.65" customHeight="1">
      <c r="A189" s="1060"/>
      <c r="B189" s="926" t="s">
        <v>1426</v>
      </c>
      <c r="C189" s="971"/>
      <c r="D189" s="1061"/>
      <c r="E189" s="1061"/>
      <c r="F189" s="1672">
        <f t="shared" si="3"/>
        <v>0</v>
      </c>
    </row>
    <row r="190" spans="1:6" ht="12.75" customHeight="1">
      <c r="A190" s="1060"/>
      <c r="B190" s="886"/>
      <c r="C190" s="971"/>
      <c r="D190" s="1061"/>
      <c r="E190" s="1061"/>
      <c r="F190" s="1672">
        <f t="shared" si="3"/>
        <v>0</v>
      </c>
    </row>
    <row r="191" spans="1:6" ht="12.75" customHeight="1">
      <c r="A191" s="1060" t="s">
        <v>794</v>
      </c>
      <c r="B191" s="886" t="s">
        <v>1425</v>
      </c>
      <c r="C191" s="971" t="s">
        <v>337</v>
      </c>
      <c r="D191" s="1061">
        <v>3</v>
      </c>
      <c r="E191" s="1061"/>
      <c r="F191" s="1672">
        <f t="shared" si="3"/>
        <v>0</v>
      </c>
    </row>
    <row r="192" spans="1:6" ht="12.75" customHeight="1">
      <c r="A192" s="1060"/>
      <c r="B192" s="886"/>
      <c r="C192" s="971"/>
      <c r="D192" s="1061"/>
      <c r="E192" s="1061"/>
      <c r="F192" s="1672">
        <f t="shared" si="3"/>
        <v>0</v>
      </c>
    </row>
    <row r="193" spans="1:6" ht="9" customHeight="1">
      <c r="A193" s="1060"/>
      <c r="B193" s="929" t="s">
        <v>877</v>
      </c>
      <c r="C193" s="971"/>
      <c r="D193" s="1061"/>
      <c r="E193" s="1061"/>
      <c r="F193" s="1672">
        <f t="shared" si="3"/>
        <v>0</v>
      </c>
    </row>
    <row r="194" spans="1:6" ht="12.75" customHeight="1">
      <c r="A194" s="1060"/>
      <c r="B194" s="886"/>
      <c r="C194" s="971"/>
      <c r="D194" s="1062"/>
      <c r="E194" s="1062"/>
      <c r="F194" s="1672">
        <f t="shared" si="3"/>
        <v>0</v>
      </c>
    </row>
    <row r="195" spans="1:6" ht="9" customHeight="1">
      <c r="A195" s="1060" t="s">
        <v>788</v>
      </c>
      <c r="B195" s="1063" t="s">
        <v>876</v>
      </c>
      <c r="C195" s="971"/>
      <c r="D195" s="1061">
        <v>8</v>
      </c>
      <c r="E195" s="1061"/>
      <c r="F195" s="1672">
        <f t="shared" si="3"/>
        <v>0</v>
      </c>
    </row>
    <row r="196" spans="1:6" ht="12.75" customHeight="1">
      <c r="A196" s="1060"/>
      <c r="B196" s="886"/>
      <c r="C196" s="971"/>
      <c r="D196" s="1061"/>
      <c r="E196" s="1061"/>
      <c r="F196" s="1672">
        <f t="shared" si="3"/>
        <v>0</v>
      </c>
    </row>
    <row r="197" spans="1:6" ht="12.75" customHeight="1">
      <c r="A197" s="1060" t="s">
        <v>786</v>
      </c>
      <c r="B197" s="1063" t="s">
        <v>875</v>
      </c>
      <c r="C197" s="971"/>
      <c r="D197" s="1061">
        <v>5</v>
      </c>
      <c r="E197" s="1061"/>
      <c r="F197" s="1672">
        <f t="shared" si="3"/>
        <v>0</v>
      </c>
    </row>
    <row r="198" spans="1:6" ht="12.75" customHeight="1">
      <c r="A198" s="1060"/>
      <c r="B198" s="1062"/>
      <c r="C198" s="971"/>
      <c r="D198" s="1061"/>
      <c r="E198" s="1061"/>
      <c r="F198" s="1672">
        <f t="shared" si="3"/>
        <v>0</v>
      </c>
    </row>
    <row r="199" spans="1:6" ht="14.25" customHeight="1">
      <c r="A199" s="1060" t="s">
        <v>829</v>
      </c>
      <c r="B199" s="1063" t="s">
        <v>874</v>
      </c>
      <c r="C199" s="971"/>
      <c r="D199" s="1061">
        <v>3</v>
      </c>
      <c r="E199" s="1061"/>
      <c r="F199" s="1672">
        <f t="shared" si="3"/>
        <v>0</v>
      </c>
    </row>
    <row r="200" spans="1:6" ht="9.75" customHeight="1">
      <c r="A200" s="1060"/>
      <c r="B200" s="1062"/>
      <c r="C200" s="971"/>
      <c r="D200" s="1061"/>
      <c r="E200" s="1061"/>
      <c r="F200" s="1672">
        <f t="shared" si="3"/>
        <v>0</v>
      </c>
    </row>
    <row r="201" spans="1:6" ht="15" customHeight="1">
      <c r="A201" s="1060" t="s">
        <v>826</v>
      </c>
      <c r="B201" s="1063" t="s">
        <v>1424</v>
      </c>
      <c r="C201" s="971"/>
      <c r="D201" s="1061">
        <v>3</v>
      </c>
      <c r="E201" s="1061"/>
      <c r="F201" s="1672">
        <f t="shared" si="3"/>
        <v>0</v>
      </c>
    </row>
    <row r="202" spans="1:6" ht="9.75" customHeight="1">
      <c r="A202" s="1060"/>
      <c r="B202" s="886"/>
      <c r="C202" s="971"/>
      <c r="D202" s="1061"/>
      <c r="E202" s="1061"/>
      <c r="F202" s="1672">
        <f t="shared" si="3"/>
        <v>0</v>
      </c>
    </row>
    <row r="203" spans="1:6" ht="21" customHeight="1">
      <c r="A203" s="1060" t="s">
        <v>824</v>
      </c>
      <c r="B203" s="1063" t="s">
        <v>1423</v>
      </c>
      <c r="C203" s="971"/>
      <c r="D203" s="1061">
        <v>5</v>
      </c>
      <c r="E203" s="1061"/>
      <c r="F203" s="1672">
        <f t="shared" si="3"/>
        <v>0</v>
      </c>
    </row>
    <row r="204" spans="1:6" ht="7.5" customHeight="1">
      <c r="A204" s="1060"/>
      <c r="B204" s="886"/>
      <c r="C204" s="971"/>
      <c r="D204" s="1061"/>
      <c r="E204" s="1061"/>
      <c r="F204" s="1672">
        <f t="shared" si="3"/>
        <v>0</v>
      </c>
    </row>
    <row r="205" spans="1:6" ht="10.5">
      <c r="A205" s="1064"/>
      <c r="B205" s="1065" t="s">
        <v>873</v>
      </c>
      <c r="C205" s="971"/>
      <c r="D205" s="1061"/>
      <c r="E205" s="1061"/>
      <c r="F205" s="1672">
        <f t="shared" si="3"/>
        <v>0</v>
      </c>
    </row>
    <row r="206" spans="1:6" s="45" customFormat="1" ht="46.75" customHeight="1">
      <c r="A206" s="1060"/>
      <c r="B206" s="1066" t="s">
        <v>872</v>
      </c>
      <c r="C206" s="971"/>
      <c r="D206" s="1061"/>
      <c r="E206" s="1061"/>
      <c r="F206" s="1672">
        <f t="shared" si="3"/>
        <v>0</v>
      </c>
    </row>
    <row r="207" spans="1:6" ht="13.5" customHeight="1">
      <c r="A207" s="1060"/>
      <c r="B207" s="1066"/>
      <c r="C207" s="971"/>
      <c r="D207" s="1061"/>
      <c r="E207" s="1061"/>
      <c r="F207" s="1672">
        <f t="shared" si="3"/>
        <v>0</v>
      </c>
    </row>
    <row r="208" spans="1:6" ht="12">
      <c r="A208" s="1060" t="s">
        <v>821</v>
      </c>
      <c r="B208" s="1067" t="s">
        <v>871</v>
      </c>
      <c r="C208" s="971" t="s">
        <v>679</v>
      </c>
      <c r="D208" s="1061">
        <v>66</v>
      </c>
      <c r="E208" s="1061"/>
      <c r="F208" s="1672">
        <f t="shared" si="3"/>
        <v>0</v>
      </c>
    </row>
    <row r="209" spans="1:6" ht="10.5">
      <c r="A209" s="1060"/>
      <c r="B209" s="1065"/>
      <c r="C209" s="971"/>
      <c r="D209" s="1061"/>
      <c r="E209" s="1061"/>
      <c r="F209" s="1672">
        <f t="shared" si="3"/>
        <v>0</v>
      </c>
    </row>
    <row r="210" spans="1:6">
      <c r="A210" s="1060" t="s">
        <v>819</v>
      </c>
      <c r="B210" s="1067" t="s">
        <v>1422</v>
      </c>
      <c r="C210" s="971" t="s">
        <v>513</v>
      </c>
      <c r="D210" s="1061">
        <v>40</v>
      </c>
      <c r="E210" s="1061"/>
      <c r="F210" s="1672">
        <f t="shared" si="3"/>
        <v>0</v>
      </c>
    </row>
    <row r="211" spans="1:6">
      <c r="A211" s="1060"/>
      <c r="B211" s="979"/>
      <c r="C211" s="975"/>
      <c r="D211" s="109"/>
      <c r="E211" s="109"/>
      <c r="F211" s="1672">
        <f t="shared" si="3"/>
        <v>0</v>
      </c>
    </row>
    <row r="212" spans="1:6" ht="9.75" customHeight="1">
      <c r="A212" s="1060"/>
      <c r="B212" s="1065" t="s">
        <v>1092</v>
      </c>
      <c r="C212" s="971"/>
      <c r="D212" s="1061"/>
      <c r="E212" s="1061"/>
      <c r="F212" s="1672">
        <f t="shared" si="3"/>
        <v>0</v>
      </c>
    </row>
    <row r="213" spans="1:6" ht="14.25" customHeight="1">
      <c r="A213" s="1060"/>
      <c r="B213" s="1068"/>
      <c r="C213" s="971"/>
      <c r="D213" s="1061"/>
      <c r="E213" s="1061"/>
      <c r="F213" s="1672">
        <f t="shared" si="3"/>
        <v>0</v>
      </c>
    </row>
    <row r="214" spans="1:6" ht="9.75" customHeight="1">
      <c r="A214" s="1060" t="s">
        <v>817</v>
      </c>
      <c r="B214" s="1067" t="s">
        <v>1421</v>
      </c>
      <c r="C214" s="971" t="s">
        <v>337</v>
      </c>
      <c r="D214" s="1061">
        <v>22</v>
      </c>
      <c r="E214" s="1061"/>
      <c r="F214" s="1672">
        <f t="shared" si="3"/>
        <v>0</v>
      </c>
    </row>
    <row r="215" spans="1:6" ht="14.25" customHeight="1">
      <c r="A215" s="1060"/>
      <c r="B215" s="1067"/>
      <c r="C215" s="971"/>
      <c r="D215" s="1061"/>
      <c r="E215" s="1061"/>
      <c r="F215" s="1672">
        <f t="shared" si="3"/>
        <v>0</v>
      </c>
    </row>
    <row r="216" spans="1:6" ht="9.75" customHeight="1">
      <c r="A216" s="1060"/>
      <c r="B216" s="1067" t="s">
        <v>1420</v>
      </c>
      <c r="C216" s="971" t="s">
        <v>862</v>
      </c>
      <c r="D216" s="1061">
        <v>1</v>
      </c>
      <c r="E216" s="1061"/>
      <c r="F216" s="1672">
        <f t="shared" si="3"/>
        <v>0</v>
      </c>
    </row>
    <row r="217" spans="1:6" s="45" customFormat="1" ht="15.75" customHeight="1">
      <c r="A217" s="1060"/>
      <c r="B217" s="1065"/>
      <c r="C217" s="971"/>
      <c r="D217" s="1061"/>
      <c r="E217" s="1061"/>
      <c r="F217" s="1672">
        <f t="shared" si="3"/>
        <v>0</v>
      </c>
    </row>
    <row r="218" spans="1:6" s="45" customFormat="1" ht="10.5">
      <c r="A218" s="1064"/>
      <c r="B218" s="1065" t="s">
        <v>866</v>
      </c>
      <c r="C218" s="971"/>
      <c r="D218" s="1061"/>
      <c r="E218" s="1061"/>
      <c r="F218" s="1672">
        <f t="shared" si="3"/>
        <v>0</v>
      </c>
    </row>
    <row r="219" spans="1:6" s="45" customFormat="1">
      <c r="A219" s="1060"/>
      <c r="B219" s="1067"/>
      <c r="C219" s="971"/>
      <c r="D219" s="1061"/>
      <c r="E219" s="1061"/>
      <c r="F219" s="1672">
        <f t="shared" si="3"/>
        <v>0</v>
      </c>
    </row>
    <row r="220" spans="1:6" s="45" customFormat="1" ht="9.75" customHeight="1">
      <c r="A220" s="1060"/>
      <c r="B220" s="1065" t="s">
        <v>865</v>
      </c>
      <c r="C220" s="971"/>
      <c r="D220" s="1061"/>
      <c r="E220" s="1061"/>
      <c r="F220" s="1672">
        <f t="shared" si="3"/>
        <v>0</v>
      </c>
    </row>
    <row r="221" spans="1:6" s="374" customFormat="1" ht="10.5">
      <c r="A221" s="1060"/>
      <c r="B221" s="1065"/>
      <c r="C221" s="971"/>
      <c r="D221" s="1061"/>
      <c r="E221" s="1061"/>
      <c r="F221" s="1672">
        <f t="shared" si="3"/>
        <v>0</v>
      </c>
    </row>
    <row r="222" spans="1:6" s="374" customFormat="1">
      <c r="A222" s="1060" t="s">
        <v>844</v>
      </c>
      <c r="B222" s="1067" t="s">
        <v>864</v>
      </c>
      <c r="C222" s="971" t="s">
        <v>862</v>
      </c>
      <c r="D222" s="1061">
        <v>1</v>
      </c>
      <c r="E222" s="1061"/>
      <c r="F222" s="1672">
        <f t="shared" si="3"/>
        <v>0</v>
      </c>
    </row>
    <row r="223" spans="1:6" s="374" customFormat="1">
      <c r="A223" s="1060"/>
      <c r="B223" s="979"/>
      <c r="C223" s="975"/>
      <c r="D223" s="109"/>
      <c r="E223" s="109"/>
      <c r="F223" s="1672">
        <f t="shared" si="3"/>
        <v>0</v>
      </c>
    </row>
    <row r="224" spans="1:6" s="374" customFormat="1" ht="10.5">
      <c r="A224" s="1069"/>
      <c r="B224" s="1070" t="s">
        <v>1419</v>
      </c>
      <c r="C224" s="1071"/>
      <c r="D224" s="1072"/>
      <c r="E224" s="1072"/>
      <c r="F224" s="1672">
        <f t="shared" si="3"/>
        <v>0</v>
      </c>
    </row>
    <row r="225" spans="1:6" s="374" customFormat="1">
      <c r="A225" s="1073"/>
      <c r="B225" s="1074"/>
      <c r="C225" s="1075"/>
      <c r="D225" s="1072"/>
      <c r="E225" s="1072"/>
      <c r="F225" s="1672">
        <f t="shared" si="3"/>
        <v>0</v>
      </c>
    </row>
    <row r="226" spans="1:6" s="374" customFormat="1">
      <c r="A226" s="1073" t="s">
        <v>814</v>
      </c>
      <c r="B226" s="1074" t="s">
        <v>1418</v>
      </c>
      <c r="C226" s="1075" t="s">
        <v>862</v>
      </c>
      <c r="D226" s="1072">
        <v>1</v>
      </c>
      <c r="E226" s="1061"/>
      <c r="F226" s="1672">
        <f t="shared" si="3"/>
        <v>0</v>
      </c>
    </row>
    <row r="227" spans="1:6" s="374" customFormat="1">
      <c r="A227" s="1073"/>
      <c r="B227" s="1074"/>
      <c r="C227" s="1075"/>
      <c r="D227" s="1072"/>
      <c r="E227" s="1072"/>
      <c r="F227" s="1672">
        <f t="shared" si="3"/>
        <v>0</v>
      </c>
    </row>
    <row r="228" spans="1:6" s="45" customFormat="1" ht="11.25" customHeight="1">
      <c r="A228" s="1073" t="s">
        <v>812</v>
      </c>
      <c r="B228" s="1074" t="s">
        <v>1417</v>
      </c>
      <c r="C228" s="1075" t="s">
        <v>862</v>
      </c>
      <c r="D228" s="1076">
        <v>1</v>
      </c>
      <c r="E228" s="1061"/>
      <c r="F228" s="1672">
        <f t="shared" si="3"/>
        <v>0</v>
      </c>
    </row>
    <row r="229" spans="1:6" s="45" customFormat="1">
      <c r="A229" s="1073"/>
      <c r="B229" s="1074"/>
      <c r="C229" s="1075"/>
      <c r="D229" s="1072"/>
      <c r="E229" s="1072"/>
      <c r="F229" s="1672">
        <f t="shared" si="3"/>
        <v>0</v>
      </c>
    </row>
    <row r="230" spans="1:6" s="45" customFormat="1" ht="20">
      <c r="A230" s="1073" t="s">
        <v>810</v>
      </c>
      <c r="B230" s="955" t="s">
        <v>1416</v>
      </c>
      <c r="C230" s="1077" t="s">
        <v>337</v>
      </c>
      <c r="D230" s="1078">
        <v>1</v>
      </c>
      <c r="E230" s="1078"/>
      <c r="F230" s="1672">
        <f t="shared" si="3"/>
        <v>0</v>
      </c>
    </row>
    <row r="231" spans="1:6" s="45" customFormat="1">
      <c r="A231" s="1073"/>
      <c r="B231" s="955"/>
      <c r="C231" s="1077"/>
      <c r="D231" s="1078"/>
      <c r="E231" s="1078"/>
      <c r="F231" s="1686"/>
    </row>
    <row r="232" spans="1:6" s="45" customFormat="1" ht="9" customHeight="1">
      <c r="A232" s="1073"/>
      <c r="B232" s="955"/>
      <c r="C232" s="1077"/>
      <c r="D232" s="1078"/>
      <c r="E232" s="1078"/>
      <c r="F232" s="1686"/>
    </row>
    <row r="233" spans="1:6" ht="44.4" customHeight="1" thickBot="1">
      <c r="A233" s="1079"/>
      <c r="B233" s="1080"/>
      <c r="C233" s="1081"/>
      <c r="D233" s="1082"/>
      <c r="E233" s="1082"/>
      <c r="F233" s="1687"/>
    </row>
    <row r="234" spans="1:6" s="374" customFormat="1" ht="6" customHeight="1" thickTop="1">
      <c r="A234" s="845"/>
      <c r="B234" s="846"/>
      <c r="C234" s="847"/>
      <c r="D234" s="113"/>
      <c r="E234" s="113"/>
      <c r="F234" s="1640"/>
    </row>
    <row r="235" spans="1:6" ht="51" customHeight="1">
      <c r="A235" s="848"/>
      <c r="B235" s="849" t="s">
        <v>1244</v>
      </c>
      <c r="C235" s="850"/>
      <c r="D235" s="112"/>
      <c r="E235" s="112"/>
      <c r="F235" s="1688">
        <f>SUM(F183:F230)</f>
        <v>0</v>
      </c>
    </row>
    <row r="236" spans="1:6" s="45" customFormat="1" ht="9" customHeight="1" thickBot="1">
      <c r="A236" s="851"/>
      <c r="B236" s="852"/>
      <c r="C236" s="853"/>
      <c r="D236" s="111"/>
      <c r="E236" s="111"/>
      <c r="F236" s="1642"/>
    </row>
    <row r="237" spans="1:6" ht="10.5" thickTop="1">
      <c r="A237" s="1054"/>
      <c r="B237" s="1083"/>
      <c r="C237" s="1084"/>
      <c r="D237" s="110"/>
      <c r="E237" s="110"/>
      <c r="F237" s="1689"/>
    </row>
    <row r="238" spans="1:6" ht="10.5" customHeight="1">
      <c r="A238" s="1085" t="s">
        <v>809</v>
      </c>
      <c r="B238" s="955" t="s">
        <v>1415</v>
      </c>
      <c r="C238" s="1077" t="s">
        <v>337</v>
      </c>
      <c r="D238" s="1086">
        <v>2</v>
      </c>
      <c r="E238" s="1086"/>
      <c r="F238" s="1672">
        <f t="shared" ref="F238:F277" si="4">D238*E238</f>
        <v>0</v>
      </c>
    </row>
    <row r="239" spans="1:6">
      <c r="A239" s="1073"/>
      <c r="B239" s="1074"/>
      <c r="C239" s="1075"/>
      <c r="D239" s="1072"/>
      <c r="E239" s="1072"/>
      <c r="F239" s="1672">
        <f t="shared" si="4"/>
        <v>0</v>
      </c>
    </row>
    <row r="240" spans="1:6" ht="11.25" customHeight="1">
      <c r="A240" s="1085" t="s">
        <v>808</v>
      </c>
      <c r="B240" s="955" t="s">
        <v>1414</v>
      </c>
      <c r="C240" s="1077" t="s">
        <v>337</v>
      </c>
      <c r="D240" s="1086">
        <v>1</v>
      </c>
      <c r="E240" s="1086"/>
      <c r="F240" s="1672">
        <f t="shared" si="4"/>
        <v>0</v>
      </c>
    </row>
    <row r="241" spans="1:6">
      <c r="A241" s="1060"/>
      <c r="B241" s="979"/>
      <c r="C241" s="975"/>
      <c r="D241" s="109"/>
      <c r="E241" s="109"/>
      <c r="F241" s="1672">
        <f t="shared" si="4"/>
        <v>0</v>
      </c>
    </row>
    <row r="242" spans="1:6" ht="12.75" customHeight="1">
      <c r="A242" s="1087" t="s">
        <v>805</v>
      </c>
      <c r="B242" s="1088" t="s">
        <v>1413</v>
      </c>
      <c r="C242" s="1089" t="s">
        <v>513</v>
      </c>
      <c r="D242" s="1086">
        <v>25</v>
      </c>
      <c r="E242" s="1086"/>
      <c r="F242" s="1672">
        <f t="shared" si="4"/>
        <v>0</v>
      </c>
    </row>
    <row r="243" spans="1:6">
      <c r="A243" s="1090"/>
      <c r="B243" s="1088"/>
      <c r="C243" s="1088"/>
      <c r="D243" s="1088"/>
      <c r="E243" s="1088"/>
      <c r="F243" s="1672">
        <f t="shared" si="4"/>
        <v>0</v>
      </c>
    </row>
    <row r="244" spans="1:6" ht="15.65" customHeight="1">
      <c r="A244" s="1085" t="s">
        <v>803</v>
      </c>
      <c r="B244" s="1088" t="s">
        <v>1412</v>
      </c>
      <c r="C244" s="1091" t="s">
        <v>513</v>
      </c>
      <c r="D244" s="1092">
        <v>40</v>
      </c>
      <c r="E244" s="1092"/>
      <c r="F244" s="1672">
        <f t="shared" si="4"/>
        <v>0</v>
      </c>
    </row>
    <row r="245" spans="1:6" ht="10.5">
      <c r="A245" s="1093"/>
      <c r="B245" s="1094" t="s">
        <v>726</v>
      </c>
      <c r="C245" s="1091"/>
      <c r="D245" s="1092"/>
      <c r="E245" s="1092"/>
      <c r="F245" s="1672">
        <f t="shared" si="4"/>
        <v>0</v>
      </c>
    </row>
    <row r="246" spans="1:6" ht="9.75" customHeight="1">
      <c r="A246" s="1085" t="s">
        <v>800</v>
      </c>
      <c r="B246" s="1088" t="s">
        <v>1411</v>
      </c>
      <c r="C246" s="1091" t="s">
        <v>513</v>
      </c>
      <c r="D246" s="1092">
        <v>25</v>
      </c>
      <c r="E246" s="1092"/>
      <c r="F246" s="1672">
        <f t="shared" si="4"/>
        <v>0</v>
      </c>
    </row>
    <row r="247" spans="1:6">
      <c r="A247" s="88"/>
      <c r="B247" s="796"/>
      <c r="C247" s="86"/>
      <c r="D247" s="797"/>
      <c r="E247" s="797"/>
      <c r="F247" s="1672">
        <f t="shared" si="4"/>
        <v>0</v>
      </c>
    </row>
    <row r="248" spans="1:6" ht="12" customHeight="1">
      <c r="A248" s="1087" t="s">
        <v>798</v>
      </c>
      <c r="B248" s="1088" t="s">
        <v>1410</v>
      </c>
      <c r="C248" s="1091" t="s">
        <v>862</v>
      </c>
      <c r="D248" s="1092">
        <v>1</v>
      </c>
      <c r="E248" s="1092"/>
      <c r="F248" s="1672">
        <f t="shared" si="4"/>
        <v>0</v>
      </c>
    </row>
    <row r="249" spans="1:6">
      <c r="A249" s="1085"/>
      <c r="B249" s="1088"/>
      <c r="C249" s="1091"/>
      <c r="D249" s="1092"/>
      <c r="E249" s="1092"/>
      <c r="F249" s="1672">
        <f t="shared" si="4"/>
        <v>0</v>
      </c>
    </row>
    <row r="250" spans="1:6" ht="11.25" customHeight="1">
      <c r="A250" s="1095" t="s">
        <v>794</v>
      </c>
      <c r="B250" s="1088" t="s">
        <v>1409</v>
      </c>
      <c r="C250" s="1089" t="s">
        <v>337</v>
      </c>
      <c r="D250" s="1086">
        <v>1</v>
      </c>
      <c r="E250" s="1086"/>
      <c r="F250" s="1672">
        <f t="shared" si="4"/>
        <v>0</v>
      </c>
    </row>
    <row r="251" spans="1:6">
      <c r="A251" s="1085"/>
      <c r="B251" s="1088"/>
      <c r="C251" s="1091"/>
      <c r="D251" s="1092"/>
      <c r="E251" s="1092"/>
      <c r="F251" s="1672">
        <f t="shared" si="4"/>
        <v>0</v>
      </c>
    </row>
    <row r="252" spans="1:6">
      <c r="A252" s="1085" t="s">
        <v>805</v>
      </c>
      <c r="B252" s="1088" t="s">
        <v>1408</v>
      </c>
      <c r="C252" s="1091" t="s">
        <v>337</v>
      </c>
      <c r="D252" s="1092">
        <v>2</v>
      </c>
      <c r="E252" s="1092"/>
      <c r="F252" s="1672">
        <f t="shared" si="4"/>
        <v>0</v>
      </c>
    </row>
    <row r="253" spans="1:6">
      <c r="A253" s="1085"/>
      <c r="B253" s="1088"/>
      <c r="C253" s="1091"/>
      <c r="D253" s="1092"/>
      <c r="E253" s="1092"/>
      <c r="F253" s="1672">
        <f t="shared" si="4"/>
        <v>0</v>
      </c>
    </row>
    <row r="254" spans="1:6" ht="9" customHeight="1">
      <c r="A254" s="1085"/>
      <c r="B254" s="1096" t="s">
        <v>1407</v>
      </c>
      <c r="C254" s="1091"/>
      <c r="D254" s="1092"/>
      <c r="E254" s="1092"/>
      <c r="F254" s="1672">
        <f t="shared" si="4"/>
        <v>0</v>
      </c>
    </row>
    <row r="255" spans="1:6">
      <c r="A255" s="1085"/>
      <c r="B255" s="1088"/>
      <c r="C255" s="1091"/>
      <c r="D255" s="1092"/>
      <c r="E255" s="1092"/>
      <c r="F255" s="1672">
        <f t="shared" si="4"/>
        <v>0</v>
      </c>
    </row>
    <row r="256" spans="1:6" ht="25.25" customHeight="1">
      <c r="A256" s="1095" t="s">
        <v>788</v>
      </c>
      <c r="B256" s="1088" t="s">
        <v>1406</v>
      </c>
      <c r="C256" s="1089" t="s">
        <v>862</v>
      </c>
      <c r="D256" s="1086">
        <v>1</v>
      </c>
      <c r="E256" s="1086"/>
      <c r="F256" s="1672">
        <f t="shared" si="4"/>
        <v>0</v>
      </c>
    </row>
    <row r="257" spans="1:6">
      <c r="A257" s="1087"/>
      <c r="B257" s="1088"/>
      <c r="C257" s="1091"/>
      <c r="D257" s="1092"/>
      <c r="E257" s="1092"/>
      <c r="F257" s="1672">
        <f t="shared" si="4"/>
        <v>0</v>
      </c>
    </row>
    <row r="258" spans="1:6" ht="9.75" customHeight="1">
      <c r="A258" s="1095" t="s">
        <v>786</v>
      </c>
      <c r="B258" s="1088" t="s">
        <v>1405</v>
      </c>
      <c r="C258" s="1091"/>
      <c r="D258" s="1092"/>
      <c r="E258" s="1092"/>
      <c r="F258" s="1672">
        <f t="shared" si="4"/>
        <v>0</v>
      </c>
    </row>
    <row r="259" spans="1:6" ht="15.75" customHeight="1">
      <c r="A259" s="1087"/>
      <c r="B259" s="1088"/>
      <c r="C259" s="1091"/>
      <c r="D259" s="1092"/>
      <c r="E259" s="1092"/>
      <c r="F259" s="1672">
        <f t="shared" si="4"/>
        <v>0</v>
      </c>
    </row>
    <row r="260" spans="1:6" ht="23" customHeight="1">
      <c r="A260" s="1087"/>
      <c r="B260" s="1088" t="s">
        <v>1404</v>
      </c>
      <c r="C260" s="1089" t="s">
        <v>337</v>
      </c>
      <c r="D260" s="1092">
        <v>4</v>
      </c>
      <c r="E260" s="1092"/>
      <c r="F260" s="1672">
        <f t="shared" si="4"/>
        <v>0</v>
      </c>
    </row>
    <row r="261" spans="1:6" ht="21.65" customHeight="1">
      <c r="A261" s="1087"/>
      <c r="B261" s="1088"/>
      <c r="C261" s="1089"/>
      <c r="D261" s="1092"/>
      <c r="E261" s="1092"/>
      <c r="F261" s="1672">
        <f t="shared" si="4"/>
        <v>0</v>
      </c>
    </row>
    <row r="262" spans="1:6" ht="18" customHeight="1">
      <c r="A262" s="1087"/>
      <c r="B262" s="1088" t="s">
        <v>1403</v>
      </c>
      <c r="C262" s="1091" t="s">
        <v>337</v>
      </c>
      <c r="D262" s="1092">
        <v>5</v>
      </c>
      <c r="E262" s="1092"/>
      <c r="F262" s="1672">
        <f t="shared" si="4"/>
        <v>0</v>
      </c>
    </row>
    <row r="263" spans="1:6">
      <c r="A263" s="1087"/>
      <c r="B263" s="1088"/>
      <c r="C263" s="1091"/>
      <c r="D263" s="1092"/>
      <c r="E263" s="1092"/>
      <c r="F263" s="1672">
        <f t="shared" si="4"/>
        <v>0</v>
      </c>
    </row>
    <row r="264" spans="1:6" ht="23.4" customHeight="1">
      <c r="A264" s="1085"/>
      <c r="B264" s="1088" t="s">
        <v>1402</v>
      </c>
      <c r="C264" s="1091" t="s">
        <v>337</v>
      </c>
      <c r="D264" s="1092">
        <v>4</v>
      </c>
      <c r="E264" s="1092"/>
      <c r="F264" s="1672">
        <f t="shared" si="4"/>
        <v>0</v>
      </c>
    </row>
    <row r="265" spans="1:6">
      <c r="A265" s="1085"/>
      <c r="B265" s="1088"/>
      <c r="C265" s="1091"/>
      <c r="D265" s="1092"/>
      <c r="E265" s="1092"/>
      <c r="F265" s="1672">
        <f t="shared" si="4"/>
        <v>0</v>
      </c>
    </row>
    <row r="266" spans="1:6">
      <c r="A266" s="1087"/>
      <c r="B266" s="1088" t="s">
        <v>1401</v>
      </c>
      <c r="C266" s="1091" t="s">
        <v>337</v>
      </c>
      <c r="D266" s="1092">
        <v>6</v>
      </c>
      <c r="E266" s="1092"/>
      <c r="F266" s="1672">
        <f t="shared" si="4"/>
        <v>0</v>
      </c>
    </row>
    <row r="267" spans="1:6">
      <c r="A267" s="1087"/>
      <c r="B267" s="1088"/>
      <c r="C267" s="1091"/>
      <c r="D267" s="1092"/>
      <c r="E267" s="1092"/>
      <c r="F267" s="1672">
        <f t="shared" si="4"/>
        <v>0</v>
      </c>
    </row>
    <row r="268" spans="1:6" s="45" customFormat="1">
      <c r="A268" s="1097"/>
      <c r="B268" s="1088" t="s">
        <v>1400</v>
      </c>
      <c r="C268" s="1091" t="s">
        <v>337</v>
      </c>
      <c r="D268" s="1089">
        <v>4</v>
      </c>
      <c r="E268" s="1089"/>
      <c r="F268" s="1672">
        <f t="shared" si="4"/>
        <v>0</v>
      </c>
    </row>
    <row r="269" spans="1:6" s="45" customFormat="1">
      <c r="A269" s="1097"/>
      <c r="B269" s="1088"/>
      <c r="C269" s="1091"/>
      <c r="D269" s="1089"/>
      <c r="E269" s="1089"/>
      <c r="F269" s="1672">
        <f t="shared" si="4"/>
        <v>0</v>
      </c>
    </row>
    <row r="270" spans="1:6" s="45" customFormat="1">
      <c r="A270" s="1097"/>
      <c r="B270" s="1088" t="s">
        <v>1399</v>
      </c>
      <c r="C270" s="1091" t="s">
        <v>337</v>
      </c>
      <c r="D270" s="1089">
        <v>1</v>
      </c>
      <c r="E270" s="1089"/>
      <c r="F270" s="1672">
        <f t="shared" si="4"/>
        <v>0</v>
      </c>
    </row>
    <row r="271" spans="1:6" s="45" customFormat="1">
      <c r="A271" s="1097"/>
      <c r="B271" s="1088"/>
      <c r="C271" s="1091"/>
      <c r="D271" s="1089"/>
      <c r="E271" s="1089"/>
      <c r="F271" s="1672">
        <f t="shared" si="4"/>
        <v>0</v>
      </c>
    </row>
    <row r="272" spans="1:6" s="45" customFormat="1">
      <c r="A272" s="1097"/>
      <c r="B272" s="1088"/>
      <c r="C272" s="1091"/>
      <c r="D272" s="1098"/>
      <c r="E272" s="1098"/>
      <c r="F272" s="1672">
        <f t="shared" si="4"/>
        <v>0</v>
      </c>
    </row>
    <row r="273" spans="1:6" s="45" customFormat="1" ht="10.5">
      <c r="A273" s="1060"/>
      <c r="B273" s="1096" t="s">
        <v>1398</v>
      </c>
      <c r="C273" s="975"/>
      <c r="D273" s="109"/>
      <c r="E273" s="109"/>
      <c r="F273" s="1672">
        <f t="shared" si="4"/>
        <v>0</v>
      </c>
    </row>
    <row r="274" spans="1:6" s="45" customFormat="1">
      <c r="A274" s="1060"/>
      <c r="B274" s="979"/>
      <c r="C274" s="975"/>
      <c r="D274" s="109"/>
      <c r="E274" s="109"/>
      <c r="F274" s="1672">
        <f t="shared" si="4"/>
        <v>0</v>
      </c>
    </row>
    <row r="275" spans="1:6" s="45" customFormat="1" ht="35.4" customHeight="1">
      <c r="A275" s="1060" t="s">
        <v>829</v>
      </c>
      <c r="B275" s="979" t="s">
        <v>1397</v>
      </c>
      <c r="C275" s="937" t="s">
        <v>362</v>
      </c>
      <c r="D275" s="938">
        <v>1</v>
      </c>
      <c r="E275" s="938"/>
      <c r="F275" s="1672">
        <f t="shared" si="4"/>
        <v>0</v>
      </c>
    </row>
    <row r="276" spans="1:6" s="45" customFormat="1">
      <c r="A276" s="1060"/>
      <c r="B276" s="979"/>
      <c r="C276" s="975"/>
      <c r="D276" s="109"/>
      <c r="E276" s="109"/>
      <c r="F276" s="1672">
        <f t="shared" si="4"/>
        <v>0</v>
      </c>
    </row>
    <row r="277" spans="1:6" s="45" customFormat="1" ht="27.65" customHeight="1">
      <c r="A277" s="1060" t="s">
        <v>826</v>
      </c>
      <c r="B277" s="979" t="s">
        <v>1396</v>
      </c>
      <c r="C277" s="937" t="s">
        <v>1395</v>
      </c>
      <c r="D277" s="938">
        <v>1</v>
      </c>
      <c r="E277" s="938"/>
      <c r="F277" s="1672">
        <f t="shared" si="4"/>
        <v>0</v>
      </c>
    </row>
    <row r="278" spans="1:6" s="45" customFormat="1">
      <c r="A278" s="1060"/>
      <c r="B278" s="979"/>
      <c r="C278" s="975"/>
      <c r="D278" s="109"/>
      <c r="E278" s="109"/>
      <c r="F278" s="1690"/>
    </row>
    <row r="279" spans="1:6" s="45" customFormat="1">
      <c r="A279" s="1060"/>
      <c r="B279" s="979"/>
      <c r="C279" s="975"/>
      <c r="D279" s="109"/>
      <c r="E279" s="109"/>
      <c r="F279" s="1690"/>
    </row>
    <row r="280" spans="1:6" s="45" customFormat="1">
      <c r="A280" s="1060"/>
      <c r="B280" s="979"/>
      <c r="C280" s="975"/>
      <c r="D280" s="109"/>
      <c r="E280" s="109"/>
      <c r="F280" s="1690"/>
    </row>
    <row r="281" spans="1:6" s="45" customFormat="1" ht="10.5">
      <c r="A281" s="1060"/>
      <c r="B281" s="1096"/>
      <c r="C281" s="975"/>
      <c r="D281" s="109"/>
      <c r="E281" s="109"/>
      <c r="F281" s="1690"/>
    </row>
    <row r="282" spans="1:6" s="45" customFormat="1">
      <c r="A282" s="1060"/>
      <c r="B282" s="979"/>
      <c r="C282" s="975"/>
      <c r="D282" s="109"/>
      <c r="E282" s="109"/>
      <c r="F282" s="1690"/>
    </row>
    <row r="283" spans="1:6" s="45" customFormat="1">
      <c r="A283" s="1060"/>
      <c r="B283" s="979"/>
      <c r="C283" s="975"/>
      <c r="D283" s="109"/>
      <c r="E283" s="109"/>
      <c r="F283" s="1690"/>
    </row>
    <row r="284" spans="1:6" s="45" customFormat="1">
      <c r="A284" s="1060"/>
      <c r="B284" s="979"/>
      <c r="C284" s="975"/>
      <c r="D284" s="109"/>
      <c r="E284" s="109"/>
      <c r="F284" s="1690"/>
    </row>
    <row r="285" spans="1:6" s="45" customFormat="1">
      <c r="A285" s="1060"/>
      <c r="B285" s="979"/>
      <c r="C285" s="975"/>
      <c r="D285" s="109"/>
      <c r="E285" s="109"/>
      <c r="F285" s="1690"/>
    </row>
    <row r="286" spans="1:6" s="45" customFormat="1">
      <c r="A286" s="1060"/>
      <c r="B286" s="979"/>
      <c r="C286" s="975"/>
      <c r="D286" s="109"/>
      <c r="E286" s="109"/>
      <c r="F286" s="1690"/>
    </row>
    <row r="287" spans="1:6" s="45" customFormat="1">
      <c r="A287" s="1060"/>
      <c r="B287" s="979"/>
      <c r="C287" s="975"/>
      <c r="D287" s="109"/>
      <c r="E287" s="109"/>
      <c r="F287" s="1690"/>
    </row>
    <row r="288" spans="1:6" s="45" customFormat="1">
      <c r="A288" s="1060"/>
      <c r="B288" s="979"/>
      <c r="C288" s="975"/>
      <c r="D288" s="109"/>
      <c r="E288" s="109"/>
      <c r="F288" s="1690"/>
    </row>
    <row r="289" spans="1:6">
      <c r="A289" s="1060"/>
      <c r="B289" s="979"/>
      <c r="C289" s="975"/>
      <c r="D289" s="109"/>
      <c r="E289" s="109"/>
      <c r="F289" s="1690"/>
    </row>
    <row r="290" spans="1:6" ht="10.5" thickBot="1">
      <c r="A290" s="1099"/>
      <c r="B290" s="1100"/>
      <c r="C290" s="1101"/>
      <c r="D290" s="1102"/>
      <c r="E290" s="1102"/>
      <c r="F290" s="1691"/>
    </row>
    <row r="291" spans="1:6" ht="10.5" thickTop="1">
      <c r="A291" s="845"/>
      <c r="B291" s="846"/>
      <c r="C291" s="847"/>
      <c r="D291" s="113"/>
      <c r="E291" s="113"/>
      <c r="F291" s="1640"/>
    </row>
    <row r="292" spans="1:6" ht="10.5">
      <c r="A292" s="848"/>
      <c r="B292" s="849" t="s">
        <v>1244</v>
      </c>
      <c r="C292" s="850"/>
      <c r="D292" s="112"/>
      <c r="E292" s="112"/>
      <c r="F292" s="1688">
        <f>SUM(F238:F277)</f>
        <v>0</v>
      </c>
    </row>
    <row r="293" spans="1:6" ht="10.5" thickBot="1">
      <c r="A293" s="851"/>
      <c r="B293" s="852"/>
      <c r="C293" s="853"/>
      <c r="D293" s="111"/>
      <c r="E293" s="111"/>
      <c r="F293" s="1642"/>
    </row>
    <row r="294" spans="1:6" ht="10.5" thickTop="1">
      <c r="A294" s="842"/>
      <c r="B294" s="854"/>
      <c r="C294" s="792"/>
      <c r="D294" s="868"/>
      <c r="E294" s="868"/>
      <c r="F294" s="1692"/>
    </row>
    <row r="295" spans="1:6">
      <c r="A295" s="88"/>
      <c r="B295" s="796"/>
      <c r="C295" s="86"/>
      <c r="D295" s="797"/>
      <c r="E295" s="797"/>
      <c r="F295" s="1672"/>
    </row>
    <row r="296" spans="1:6" ht="10.5">
      <c r="A296" s="1103"/>
      <c r="B296" s="1104" t="s">
        <v>315</v>
      </c>
      <c r="C296" s="1105"/>
      <c r="D296" s="1106"/>
      <c r="E296" s="1106"/>
      <c r="F296" s="1693"/>
    </row>
    <row r="297" spans="1:6">
      <c r="A297" s="1103"/>
      <c r="B297" s="1068"/>
      <c r="C297" s="1105"/>
      <c r="D297" s="1106"/>
      <c r="E297" s="1106"/>
      <c r="F297" s="1693"/>
    </row>
    <row r="298" spans="1:6">
      <c r="A298" s="1103">
        <v>1</v>
      </c>
      <c r="B298" s="1068" t="s">
        <v>314</v>
      </c>
      <c r="C298" s="1105"/>
      <c r="D298" s="1106"/>
      <c r="E298" s="1106"/>
      <c r="F298" s="1694">
        <f>F60</f>
        <v>0</v>
      </c>
    </row>
    <row r="299" spans="1:6">
      <c r="A299" s="1103"/>
      <c r="B299" s="1068"/>
      <c r="C299" s="1105"/>
      <c r="D299" s="1106"/>
      <c r="E299" s="1106"/>
      <c r="F299" s="1693"/>
    </row>
    <row r="300" spans="1:6">
      <c r="A300" s="1103">
        <v>2</v>
      </c>
      <c r="B300" s="1068" t="s">
        <v>313</v>
      </c>
      <c r="C300" s="1105"/>
      <c r="D300" s="1106"/>
      <c r="E300" s="1106"/>
      <c r="F300" s="1694">
        <f>F116</f>
        <v>0</v>
      </c>
    </row>
    <row r="301" spans="1:6">
      <c r="A301" s="1103"/>
      <c r="B301" s="1068"/>
      <c r="C301" s="1105"/>
      <c r="D301" s="1106"/>
      <c r="E301" s="1106"/>
      <c r="F301" s="1693"/>
    </row>
    <row r="302" spans="1:6">
      <c r="A302" s="1103">
        <v>3</v>
      </c>
      <c r="B302" s="1068" t="s">
        <v>312</v>
      </c>
      <c r="C302" s="1105"/>
      <c r="D302" s="1106"/>
      <c r="E302" s="1106"/>
      <c r="F302" s="1694">
        <f>F179</f>
        <v>0</v>
      </c>
    </row>
    <row r="303" spans="1:6">
      <c r="A303" s="1103"/>
      <c r="B303" s="1068"/>
      <c r="C303" s="1105"/>
      <c r="D303" s="1106"/>
      <c r="E303" s="1106"/>
      <c r="F303" s="1693"/>
    </row>
    <row r="304" spans="1:6">
      <c r="A304" s="1103">
        <v>4</v>
      </c>
      <c r="B304" s="1068" t="s">
        <v>597</v>
      </c>
      <c r="C304" s="1105"/>
      <c r="D304" s="1106"/>
      <c r="E304" s="1106"/>
      <c r="F304" s="1694">
        <f>F235</f>
        <v>0</v>
      </c>
    </row>
    <row r="305" spans="1:6">
      <c r="A305" s="1107"/>
      <c r="B305" s="796"/>
      <c r="C305" s="86"/>
      <c r="D305" s="797"/>
      <c r="E305" s="797"/>
      <c r="F305" s="1672"/>
    </row>
    <row r="306" spans="1:6">
      <c r="A306" s="88">
        <v>5</v>
      </c>
      <c r="B306" s="796" t="s">
        <v>854</v>
      </c>
      <c r="C306" s="86"/>
      <c r="D306" s="797"/>
      <c r="E306" s="797"/>
      <c r="F306" s="1695">
        <f>F292</f>
        <v>0</v>
      </c>
    </row>
    <row r="307" spans="1:6">
      <c r="A307" s="88"/>
      <c r="B307" s="796"/>
      <c r="C307" s="86"/>
      <c r="D307" s="120"/>
      <c r="E307" s="120"/>
      <c r="F307" s="1696"/>
    </row>
    <row r="308" spans="1:6">
      <c r="A308" s="882"/>
      <c r="B308" s="883"/>
      <c r="C308" s="937"/>
      <c r="D308" s="1108"/>
      <c r="E308" s="1108"/>
      <c r="F308" s="1697"/>
    </row>
    <row r="309" spans="1:6">
      <c r="A309" s="1060"/>
      <c r="B309" s="979"/>
      <c r="C309" s="975"/>
      <c r="D309" s="109"/>
      <c r="E309" s="109"/>
      <c r="F309" s="1690"/>
    </row>
    <row r="310" spans="1:6">
      <c r="A310" s="1060"/>
      <c r="B310" s="979"/>
      <c r="C310" s="975"/>
      <c r="D310" s="109"/>
      <c r="E310" s="109"/>
      <c r="F310" s="1690"/>
    </row>
    <row r="311" spans="1:6">
      <c r="A311" s="1060"/>
      <c r="B311" s="979"/>
      <c r="C311" s="975"/>
      <c r="D311" s="109"/>
      <c r="E311" s="109"/>
      <c r="F311" s="1690"/>
    </row>
    <row r="312" spans="1:6">
      <c r="A312" s="1060"/>
      <c r="B312" s="979"/>
      <c r="C312" s="975"/>
      <c r="D312" s="109"/>
      <c r="E312" s="109"/>
      <c r="F312" s="1690"/>
    </row>
    <row r="313" spans="1:6">
      <c r="A313" s="1060"/>
      <c r="B313" s="979"/>
      <c r="C313" s="975"/>
      <c r="D313" s="109"/>
      <c r="E313" s="109"/>
      <c r="F313" s="1690"/>
    </row>
    <row r="314" spans="1:6">
      <c r="A314" s="1060"/>
      <c r="B314" s="979"/>
      <c r="C314" s="975"/>
      <c r="D314" s="109"/>
      <c r="E314" s="109"/>
      <c r="F314" s="1690"/>
    </row>
    <row r="315" spans="1:6">
      <c r="A315" s="1060"/>
      <c r="B315" s="979"/>
      <c r="C315" s="975"/>
      <c r="D315" s="109"/>
      <c r="E315" s="109"/>
      <c r="F315" s="1690"/>
    </row>
    <row r="316" spans="1:6">
      <c r="A316" s="1060"/>
      <c r="B316" s="979"/>
      <c r="C316" s="975"/>
      <c r="D316" s="109"/>
      <c r="E316" s="109"/>
      <c r="F316" s="1690"/>
    </row>
    <row r="317" spans="1:6">
      <c r="A317" s="1060"/>
      <c r="B317" s="979"/>
      <c r="C317" s="975"/>
      <c r="D317" s="109"/>
      <c r="E317" s="109"/>
      <c r="F317" s="1690"/>
    </row>
    <row r="318" spans="1:6">
      <c r="A318" s="1060"/>
      <c r="B318" s="979"/>
      <c r="C318" s="975"/>
      <c r="D318" s="109"/>
      <c r="E318" s="109"/>
      <c r="F318" s="1690"/>
    </row>
    <row r="319" spans="1:6">
      <c r="A319" s="1060"/>
      <c r="B319" s="979"/>
      <c r="C319" s="975"/>
      <c r="D319" s="109"/>
      <c r="E319" s="109"/>
      <c r="F319" s="1690"/>
    </row>
    <row r="320" spans="1:6">
      <c r="A320" s="1060"/>
      <c r="B320" s="979"/>
      <c r="C320" s="975"/>
      <c r="D320" s="109"/>
      <c r="E320" s="109"/>
      <c r="F320" s="1690"/>
    </row>
    <row r="321" spans="1:6">
      <c r="A321" s="1060"/>
      <c r="B321" s="979"/>
      <c r="C321" s="975"/>
      <c r="D321" s="109"/>
      <c r="E321" s="109"/>
      <c r="F321" s="1690"/>
    </row>
    <row r="322" spans="1:6">
      <c r="A322" s="1060"/>
      <c r="B322" s="979"/>
      <c r="C322" s="975"/>
      <c r="D322" s="109"/>
      <c r="E322" s="109"/>
      <c r="F322" s="1690"/>
    </row>
    <row r="323" spans="1:6">
      <c r="A323" s="1060"/>
      <c r="B323" s="979"/>
      <c r="C323" s="975"/>
      <c r="D323" s="109"/>
      <c r="E323" s="109"/>
      <c r="F323" s="1690"/>
    </row>
    <row r="324" spans="1:6">
      <c r="A324" s="1060"/>
      <c r="B324" s="979"/>
      <c r="C324" s="975"/>
      <c r="D324" s="109"/>
      <c r="E324" s="109"/>
      <c r="F324" s="1690"/>
    </row>
    <row r="325" spans="1:6">
      <c r="A325" s="1060"/>
      <c r="B325" s="979"/>
      <c r="C325" s="975"/>
      <c r="D325" s="109"/>
      <c r="E325" s="109"/>
      <c r="F325" s="1690"/>
    </row>
    <row r="326" spans="1:6">
      <c r="A326" s="1060"/>
      <c r="B326" s="979"/>
      <c r="C326" s="975"/>
      <c r="D326" s="109"/>
      <c r="E326" s="109"/>
      <c r="F326" s="1690"/>
    </row>
    <row r="327" spans="1:6">
      <c r="A327" s="1060"/>
      <c r="B327" s="979"/>
      <c r="C327" s="975"/>
      <c r="D327" s="109"/>
      <c r="E327" s="109"/>
      <c r="F327" s="1690"/>
    </row>
    <row r="328" spans="1:6">
      <c r="A328" s="1060"/>
      <c r="B328" s="979"/>
      <c r="C328" s="975"/>
      <c r="D328" s="109"/>
      <c r="E328" s="109"/>
      <c r="F328" s="1690"/>
    </row>
    <row r="329" spans="1:6">
      <c r="A329" s="1060"/>
      <c r="B329" s="979"/>
      <c r="C329" s="975"/>
      <c r="D329" s="109"/>
      <c r="E329" s="109"/>
      <c r="F329" s="1690"/>
    </row>
    <row r="330" spans="1:6">
      <c r="A330" s="1060"/>
      <c r="B330" s="979"/>
      <c r="C330" s="975"/>
      <c r="D330" s="109"/>
      <c r="E330" s="109"/>
      <c r="F330" s="1690"/>
    </row>
    <row r="331" spans="1:6">
      <c r="A331" s="1060"/>
      <c r="B331" s="979"/>
      <c r="C331" s="975"/>
      <c r="D331" s="109"/>
      <c r="E331" s="109"/>
      <c r="F331" s="1690"/>
    </row>
    <row r="332" spans="1:6">
      <c r="A332" s="1060"/>
      <c r="B332" s="979"/>
      <c r="C332" s="975"/>
      <c r="D332" s="109"/>
      <c r="E332" s="109"/>
      <c r="F332" s="1690"/>
    </row>
    <row r="333" spans="1:6">
      <c r="A333" s="1060"/>
      <c r="B333" s="979"/>
      <c r="C333" s="975"/>
      <c r="D333" s="109"/>
      <c r="E333" s="109"/>
      <c r="F333" s="1690"/>
    </row>
    <row r="334" spans="1:6">
      <c r="A334" s="1060"/>
      <c r="B334" s="979"/>
      <c r="C334" s="975"/>
      <c r="D334" s="109"/>
      <c r="E334" s="109"/>
      <c r="F334" s="1690"/>
    </row>
    <row r="335" spans="1:6">
      <c r="A335" s="1060"/>
      <c r="B335" s="979"/>
      <c r="C335" s="975"/>
      <c r="D335" s="109"/>
      <c r="E335" s="109"/>
      <c r="F335" s="1690"/>
    </row>
    <row r="336" spans="1:6">
      <c r="A336" s="1060"/>
      <c r="B336" s="979"/>
      <c r="C336" s="975"/>
      <c r="D336" s="109"/>
      <c r="E336" s="109"/>
      <c r="F336" s="1690"/>
    </row>
    <row r="337" spans="1:6">
      <c r="A337" s="1060"/>
      <c r="B337" s="979"/>
      <c r="C337" s="975"/>
      <c r="D337" s="109"/>
      <c r="E337" s="109"/>
      <c r="F337" s="1690"/>
    </row>
    <row r="338" spans="1:6">
      <c r="A338" s="1060"/>
      <c r="B338" s="979"/>
      <c r="C338" s="975"/>
      <c r="D338" s="109"/>
      <c r="E338" s="109"/>
      <c r="F338" s="1690"/>
    </row>
    <row r="339" spans="1:6">
      <c r="A339" s="1060"/>
      <c r="B339" s="979"/>
      <c r="C339" s="975"/>
      <c r="D339" s="109"/>
      <c r="E339" s="109"/>
      <c r="F339" s="1690"/>
    </row>
    <row r="340" spans="1:6">
      <c r="A340" s="1060"/>
      <c r="B340" s="979"/>
      <c r="C340" s="975"/>
      <c r="D340" s="109"/>
      <c r="E340" s="109"/>
      <c r="F340" s="1690"/>
    </row>
    <row r="341" spans="1:6">
      <c r="A341" s="1060"/>
      <c r="B341" s="979"/>
      <c r="C341" s="975"/>
      <c r="D341" s="109"/>
      <c r="E341" s="109"/>
      <c r="F341" s="1690"/>
    </row>
    <row r="342" spans="1:6">
      <c r="A342" s="1060"/>
      <c r="B342" s="979"/>
      <c r="C342" s="975"/>
      <c r="D342" s="109"/>
      <c r="E342" s="109"/>
      <c r="F342" s="1690"/>
    </row>
    <row r="343" spans="1:6">
      <c r="A343" s="1060"/>
      <c r="B343" s="979"/>
      <c r="C343" s="975"/>
      <c r="D343" s="109"/>
      <c r="E343" s="109"/>
      <c r="F343" s="1690"/>
    </row>
    <row r="344" spans="1:6">
      <c r="A344" s="1060"/>
      <c r="B344" s="979"/>
      <c r="C344" s="975"/>
      <c r="D344" s="109"/>
      <c r="E344" s="109"/>
      <c r="F344" s="1690"/>
    </row>
    <row r="345" spans="1:6">
      <c r="A345" s="1060"/>
      <c r="B345" s="979"/>
      <c r="C345" s="975"/>
      <c r="D345" s="109"/>
      <c r="E345" s="109"/>
      <c r="F345" s="1690"/>
    </row>
    <row r="346" spans="1:6" ht="10.5" thickBot="1">
      <c r="A346" s="1099"/>
      <c r="B346" s="1100"/>
      <c r="C346" s="1101"/>
      <c r="D346" s="1102"/>
      <c r="E346" s="1102"/>
      <c r="F346" s="1691"/>
    </row>
    <row r="347" spans="1:6" ht="10.5" thickTop="1">
      <c r="A347" s="845"/>
      <c r="B347" s="846"/>
      <c r="C347" s="847"/>
      <c r="D347" s="113"/>
      <c r="E347" s="113"/>
      <c r="F347" s="1640"/>
    </row>
    <row r="348" spans="1:6" ht="10.5">
      <c r="A348" s="848"/>
      <c r="B348" s="849" t="s">
        <v>1394</v>
      </c>
      <c r="C348" s="850"/>
      <c r="D348" s="112"/>
      <c r="E348" s="112"/>
      <c r="F348" s="1688">
        <f>SUM(F298:F306)</f>
        <v>0</v>
      </c>
    </row>
    <row r="349" spans="1:6" ht="10.5" thickBot="1">
      <c r="A349" s="851"/>
      <c r="B349" s="852"/>
      <c r="C349" s="853"/>
      <c r="D349" s="111"/>
      <c r="E349" s="111"/>
      <c r="F349" s="1642"/>
    </row>
    <row r="350" spans="1:6" ht="10.5" thickTop="1"/>
  </sheetData>
  <mergeCells count="12">
    <mergeCell ref="A179:E179"/>
    <mergeCell ref="A1:C1"/>
    <mergeCell ref="A2:F2"/>
    <mergeCell ref="A3:F3"/>
    <mergeCell ref="A5:F5"/>
    <mergeCell ref="A7:A8"/>
    <mergeCell ref="B7:B8"/>
    <mergeCell ref="C7:C8"/>
    <mergeCell ref="D7:D8"/>
    <mergeCell ref="B59:F59"/>
    <mergeCell ref="A60:E60"/>
    <mergeCell ref="A116:E116"/>
  </mergeCells>
  <printOptions horizontalCentered="1"/>
  <pageMargins left="0.39370078740157483" right="0.39370078740157483" top="0.39370078740157483" bottom="0.39370078740157483" header="0.31496062992125984" footer="0.31496062992125984"/>
  <pageSetup paperSize="9" scale="68" orientation="portrait" r:id="rId1"/>
  <headerFooter>
    <oddFooter>&amp;CPage &amp;P of &amp;N</oddFooter>
  </headerFooter>
  <rowBreaks count="5" manualBreakCount="5">
    <brk id="61" max="5" man="1"/>
    <brk id="116" max="5" man="1"/>
    <brk id="175" max="8" man="1"/>
    <brk id="231" max="8" man="1"/>
    <brk id="288" max="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68"/>
  <sheetViews>
    <sheetView view="pageBreakPreview" topLeftCell="A51" zoomScaleNormal="100" zoomScaleSheetLayoutView="100" workbookViewId="0">
      <selection activeCell="A56" sqref="A56:B56"/>
    </sheetView>
  </sheetViews>
  <sheetFormatPr defaultColWidth="9.08984375" defaultRowHeight="14.5"/>
  <cols>
    <col min="1" max="1" width="12" style="186" customWidth="1"/>
    <col min="2" max="2" width="92.6328125" style="208" customWidth="1"/>
    <col min="3" max="3" width="9.08984375" style="184"/>
    <col min="4" max="4" width="9.08984375" style="185"/>
    <col min="5" max="16384" width="9.08984375" style="186"/>
  </cols>
  <sheetData>
    <row r="1" spans="1:4">
      <c r="A1" s="182"/>
      <c r="B1" s="183"/>
    </row>
    <row r="2" spans="1:4" s="187" customFormat="1" ht="28.5" customHeight="1">
      <c r="A2" s="2011" t="s">
        <v>310</v>
      </c>
      <c r="B2" s="2012"/>
      <c r="C2" s="184"/>
      <c r="D2" s="185"/>
    </row>
    <row r="3" spans="1:4" s="187" customFormat="1" ht="21" customHeight="1">
      <c r="A3" s="2009" t="s">
        <v>309</v>
      </c>
      <c r="B3" s="2010"/>
      <c r="C3" s="184"/>
      <c r="D3" s="185"/>
    </row>
    <row r="4" spans="1:4" s="187" customFormat="1" ht="30" customHeight="1">
      <c r="A4" s="2007" t="s">
        <v>308</v>
      </c>
      <c r="B4" s="2008"/>
      <c r="C4" s="184"/>
      <c r="D4" s="185"/>
    </row>
    <row r="5" spans="1:4" s="187" customFormat="1" ht="21" customHeight="1">
      <c r="A5" s="2009" t="s">
        <v>307</v>
      </c>
      <c r="B5" s="2010"/>
      <c r="C5" s="184"/>
      <c r="D5" s="185"/>
    </row>
    <row r="6" spans="1:4" s="187" customFormat="1" ht="30" customHeight="1">
      <c r="A6" s="2007" t="s">
        <v>306</v>
      </c>
      <c r="B6" s="2008"/>
      <c r="C6" s="184"/>
      <c r="D6" s="185"/>
    </row>
    <row r="7" spans="1:4" s="187" customFormat="1" ht="30" customHeight="1">
      <c r="A7" s="2007" t="s">
        <v>305</v>
      </c>
      <c r="B7" s="2008"/>
      <c r="C7" s="184"/>
      <c r="D7" s="185"/>
    </row>
    <row r="8" spans="1:4" s="187" customFormat="1" ht="21" customHeight="1">
      <c r="A8" s="2009" t="s">
        <v>304</v>
      </c>
      <c r="B8" s="2010"/>
      <c r="C8" s="184"/>
      <c r="D8" s="185"/>
    </row>
    <row r="9" spans="1:4" s="187" customFormat="1" ht="20.399999999999999" customHeight="1">
      <c r="A9" s="2007" t="s">
        <v>303</v>
      </c>
      <c r="B9" s="2008"/>
      <c r="C9" s="184"/>
      <c r="D9" s="185"/>
    </row>
    <row r="10" spans="1:4" s="187" customFormat="1" ht="30" customHeight="1">
      <c r="A10" s="2007" t="s">
        <v>302</v>
      </c>
      <c r="B10" s="2008"/>
      <c r="C10" s="184"/>
      <c r="D10" s="185"/>
    </row>
    <row r="11" spans="1:4" s="187" customFormat="1">
      <c r="A11" s="2007" t="s">
        <v>301</v>
      </c>
      <c r="B11" s="2008"/>
      <c r="C11" s="184"/>
      <c r="D11" s="185"/>
    </row>
    <row r="12" spans="1:4" s="187" customFormat="1">
      <c r="A12" s="2007" t="s">
        <v>300</v>
      </c>
      <c r="B12" s="2008"/>
      <c r="C12" s="184"/>
      <c r="D12" s="185"/>
    </row>
    <row r="13" spans="1:4" s="187" customFormat="1" ht="15" customHeight="1">
      <c r="A13" s="2007" t="s">
        <v>299</v>
      </c>
      <c r="B13" s="2008"/>
      <c r="C13" s="184"/>
      <c r="D13" s="185"/>
    </row>
    <row r="14" spans="1:4" s="187" customFormat="1">
      <c r="A14" s="2007" t="s">
        <v>298</v>
      </c>
      <c r="B14" s="2008"/>
      <c r="C14" s="184"/>
      <c r="D14" s="185"/>
    </row>
    <row r="15" spans="1:4" s="187" customFormat="1">
      <c r="A15" s="2007" t="s">
        <v>297</v>
      </c>
      <c r="B15" s="2008"/>
      <c r="C15" s="184"/>
      <c r="D15" s="185"/>
    </row>
    <row r="16" spans="1:4" s="187" customFormat="1" ht="30" customHeight="1">
      <c r="A16" s="2007" t="s">
        <v>296</v>
      </c>
      <c r="B16" s="2008"/>
      <c r="C16" s="184"/>
      <c r="D16" s="185"/>
    </row>
    <row r="17" spans="1:4" s="187" customFormat="1">
      <c r="A17" s="2007" t="s">
        <v>295</v>
      </c>
      <c r="B17" s="2008"/>
      <c r="C17" s="184"/>
      <c r="D17" s="185"/>
    </row>
    <row r="18" spans="1:4" s="187" customFormat="1" ht="21" customHeight="1">
      <c r="A18" s="2009" t="s">
        <v>294</v>
      </c>
      <c r="B18" s="2010"/>
      <c r="C18" s="184"/>
      <c r="D18" s="185"/>
    </row>
    <row r="19" spans="1:4" s="187" customFormat="1">
      <c r="A19" s="2007" t="s">
        <v>293</v>
      </c>
      <c r="B19" s="2008"/>
      <c r="C19" s="184"/>
      <c r="D19" s="185"/>
    </row>
    <row r="20" spans="1:4" s="187" customFormat="1" ht="46.5" customHeight="1">
      <c r="A20" s="2007" t="s">
        <v>292</v>
      </c>
      <c r="B20" s="2008"/>
      <c r="C20" s="184"/>
      <c r="D20" s="185"/>
    </row>
    <row r="21" spans="1:4" s="187" customFormat="1" ht="21" customHeight="1">
      <c r="A21" s="2009" t="s">
        <v>291</v>
      </c>
      <c r="B21" s="2010"/>
      <c r="C21" s="184"/>
      <c r="D21" s="185"/>
    </row>
    <row r="22" spans="1:4" s="187" customFormat="1" ht="30" customHeight="1">
      <c r="A22" s="2007" t="s">
        <v>290</v>
      </c>
      <c r="B22" s="2008"/>
      <c r="C22" s="184"/>
      <c r="D22" s="185"/>
    </row>
    <row r="23" spans="1:4" s="187" customFormat="1" ht="45" customHeight="1">
      <c r="A23" s="2007" t="s">
        <v>289</v>
      </c>
      <c r="B23" s="2008"/>
      <c r="C23" s="184"/>
      <c r="D23" s="185"/>
    </row>
    <row r="24" spans="1:4" s="187" customFormat="1">
      <c r="A24" s="188"/>
      <c r="B24" s="189"/>
      <c r="C24" s="184"/>
      <c r="D24" s="185"/>
    </row>
    <row r="25" spans="1:4" s="187" customFormat="1" ht="21" customHeight="1">
      <c r="A25" s="2009" t="s">
        <v>288</v>
      </c>
      <c r="B25" s="2010"/>
      <c r="C25" s="184"/>
      <c r="D25" s="185"/>
    </row>
    <row r="26" spans="1:4" s="187" customFormat="1" ht="30" customHeight="1">
      <c r="A26" s="2007" t="s">
        <v>287</v>
      </c>
      <c r="B26" s="2008"/>
      <c r="C26" s="184"/>
      <c r="D26" s="185"/>
    </row>
    <row r="27" spans="1:4" s="187" customFormat="1">
      <c r="A27" s="188"/>
      <c r="B27" s="189"/>
      <c r="C27" s="184"/>
      <c r="D27" s="185"/>
    </row>
    <row r="28" spans="1:4" s="187" customFormat="1" ht="21" customHeight="1">
      <c r="A28" s="2009" t="s">
        <v>286</v>
      </c>
      <c r="B28" s="2010"/>
      <c r="C28" s="184"/>
      <c r="D28" s="185"/>
    </row>
    <row r="29" spans="1:4" s="187" customFormat="1" ht="30" customHeight="1">
      <c r="A29" s="2007" t="s">
        <v>285</v>
      </c>
      <c r="B29" s="2008"/>
      <c r="C29" s="184"/>
      <c r="D29" s="185"/>
    </row>
    <row r="30" spans="1:4" s="187" customFormat="1" ht="30" customHeight="1">
      <c r="A30" s="2007" t="s">
        <v>284</v>
      </c>
      <c r="B30" s="2008"/>
      <c r="C30" s="184"/>
      <c r="D30" s="185"/>
    </row>
    <row r="31" spans="1:4" s="187" customFormat="1" ht="35" customHeight="1">
      <c r="A31" s="2007" t="s">
        <v>283</v>
      </c>
      <c r="B31" s="2008"/>
      <c r="C31" s="184"/>
      <c r="D31" s="185"/>
    </row>
    <row r="32" spans="1:4" s="187" customFormat="1" ht="30" customHeight="1">
      <c r="A32" s="2007" t="s">
        <v>282</v>
      </c>
      <c r="B32" s="2008"/>
      <c r="C32" s="184"/>
      <c r="D32" s="185"/>
    </row>
    <row r="33" spans="1:4" s="187" customFormat="1" ht="21" customHeight="1">
      <c r="A33" s="2009" t="s">
        <v>281</v>
      </c>
      <c r="B33" s="2010"/>
      <c r="C33" s="184"/>
      <c r="D33" s="185"/>
    </row>
    <row r="34" spans="1:4" s="185" customFormat="1" ht="31.25" customHeight="1">
      <c r="A34" s="2007" t="s">
        <v>280</v>
      </c>
      <c r="B34" s="2008"/>
      <c r="C34" s="184"/>
    </row>
    <row r="35" spans="1:4" s="185" customFormat="1" ht="30" customHeight="1">
      <c r="A35" s="2007" t="s">
        <v>279</v>
      </c>
      <c r="B35" s="2008"/>
      <c r="C35" s="184"/>
    </row>
    <row r="36" spans="1:4" s="187" customFormat="1" ht="21" customHeight="1">
      <c r="A36" s="2009" t="s">
        <v>278</v>
      </c>
      <c r="B36" s="2010"/>
      <c r="C36" s="184"/>
      <c r="D36" s="185"/>
    </row>
    <row r="37" spans="1:4" s="185" customFormat="1" ht="45.65" customHeight="1">
      <c r="A37" s="2007" t="s">
        <v>277</v>
      </c>
      <c r="B37" s="2008"/>
      <c r="C37" s="184"/>
    </row>
    <row r="38" spans="1:4" s="185" customFormat="1" ht="48" customHeight="1">
      <c r="A38" s="2007" t="s">
        <v>276</v>
      </c>
      <c r="B38" s="2008"/>
      <c r="C38" s="184"/>
    </row>
    <row r="39" spans="1:4" s="185" customFormat="1" ht="62" customHeight="1">
      <c r="A39" s="2007" t="s">
        <v>275</v>
      </c>
      <c r="B39" s="2008"/>
      <c r="C39" s="184"/>
    </row>
    <row r="40" spans="1:4" s="185" customFormat="1" ht="48" customHeight="1">
      <c r="A40" s="2007" t="s">
        <v>274</v>
      </c>
      <c r="B40" s="2008"/>
      <c r="C40" s="184"/>
    </row>
    <row r="41" spans="1:4" s="185" customFormat="1" ht="33.65" customHeight="1">
      <c r="A41" s="2007" t="s">
        <v>273</v>
      </c>
      <c r="B41" s="2008"/>
      <c r="C41" s="184"/>
    </row>
    <row r="42" spans="1:4" s="187" customFormat="1" ht="21" customHeight="1">
      <c r="A42" s="2009" t="s">
        <v>272</v>
      </c>
      <c r="B42" s="2010"/>
      <c r="C42" s="184"/>
      <c r="D42" s="185"/>
    </row>
    <row r="43" spans="1:4" s="187" customFormat="1" ht="63" customHeight="1">
      <c r="A43" s="2007" t="s">
        <v>271</v>
      </c>
      <c r="B43" s="2008"/>
      <c r="C43" s="184"/>
      <c r="D43" s="185"/>
    </row>
    <row r="44" spans="1:4" s="187" customFormat="1" ht="32.25" customHeight="1">
      <c r="A44" s="2007" t="s">
        <v>270</v>
      </c>
      <c r="B44" s="2008"/>
      <c r="C44" s="184"/>
      <c r="D44" s="185"/>
    </row>
    <row r="45" spans="1:4" s="187" customFormat="1" ht="48" customHeight="1">
      <c r="A45" s="2007" t="s">
        <v>269</v>
      </c>
      <c r="B45" s="2008"/>
      <c r="C45" s="184"/>
      <c r="D45" s="185"/>
    </row>
    <row r="46" spans="1:4" s="187" customFormat="1" ht="62.25" customHeight="1">
      <c r="A46" s="2007" t="s">
        <v>268</v>
      </c>
      <c r="B46" s="2008"/>
      <c r="C46" s="184"/>
      <c r="D46" s="185"/>
    </row>
    <row r="47" spans="1:4" s="187" customFormat="1" ht="21" customHeight="1">
      <c r="A47" s="2009" t="s">
        <v>267</v>
      </c>
      <c r="B47" s="2010"/>
      <c r="C47" s="184"/>
      <c r="D47" s="185"/>
    </row>
    <row r="48" spans="1:4" s="187" customFormat="1" ht="49.5" customHeight="1">
      <c r="A48" s="2007" t="s">
        <v>266</v>
      </c>
      <c r="B48" s="2008"/>
      <c r="C48" s="184"/>
      <c r="D48" s="185"/>
    </row>
    <row r="49" spans="1:4" s="187" customFormat="1" ht="21" customHeight="1">
      <c r="A49" s="2009" t="s">
        <v>265</v>
      </c>
      <c r="B49" s="2010"/>
      <c r="C49" s="184"/>
      <c r="D49" s="185"/>
    </row>
    <row r="50" spans="1:4" s="187" customFormat="1" ht="35.25" customHeight="1">
      <c r="A50" s="2007" t="s">
        <v>264</v>
      </c>
      <c r="B50" s="2008"/>
      <c r="C50" s="184"/>
      <c r="D50" s="185"/>
    </row>
    <row r="51" spans="1:4" s="187" customFormat="1" ht="21" customHeight="1">
      <c r="A51" s="2009" t="s">
        <v>263</v>
      </c>
      <c r="B51" s="2010"/>
      <c r="C51" s="184"/>
      <c r="D51" s="185"/>
    </row>
    <row r="52" spans="1:4" s="185" customFormat="1" ht="36" customHeight="1">
      <c r="A52" s="2007" t="s">
        <v>262</v>
      </c>
      <c r="B52" s="2008"/>
      <c r="C52" s="184"/>
    </row>
    <row r="53" spans="1:4" s="185" customFormat="1" ht="33" customHeight="1">
      <c r="A53" s="2007" t="s">
        <v>261</v>
      </c>
      <c r="B53" s="2008"/>
      <c r="C53" s="184"/>
    </row>
    <row r="54" spans="1:4" s="185" customFormat="1" ht="33" customHeight="1">
      <c r="A54" s="2007" t="s">
        <v>260</v>
      </c>
      <c r="B54" s="2008"/>
      <c r="C54" s="184"/>
    </row>
    <row r="55" spans="1:4" s="187" customFormat="1" ht="21" customHeight="1">
      <c r="A55" s="2009" t="s">
        <v>259</v>
      </c>
      <c r="B55" s="2010"/>
      <c r="C55" s="184"/>
      <c r="D55" s="185"/>
    </row>
    <row r="56" spans="1:4" s="187" customFormat="1" ht="48" customHeight="1">
      <c r="A56" s="2007" t="s">
        <v>258</v>
      </c>
      <c r="B56" s="2008"/>
      <c r="C56" s="184"/>
      <c r="D56" s="185"/>
    </row>
    <row r="57" spans="1:4" s="187" customFormat="1">
      <c r="A57" s="188"/>
      <c r="B57" s="189"/>
      <c r="C57" s="184"/>
      <c r="D57" s="185"/>
    </row>
    <row r="58" spans="1:4" s="187" customFormat="1" ht="21" customHeight="1">
      <c r="A58" s="2009" t="s">
        <v>257</v>
      </c>
      <c r="B58" s="2010"/>
      <c r="C58" s="184"/>
      <c r="D58" s="185"/>
    </row>
    <row r="59" spans="1:4" s="187" customFormat="1" ht="35" customHeight="1">
      <c r="A59" s="2007" t="s">
        <v>256</v>
      </c>
      <c r="B59" s="2008"/>
      <c r="C59" s="184"/>
      <c r="D59" s="185"/>
    </row>
    <row r="60" spans="1:4" s="187" customFormat="1" ht="21" customHeight="1">
      <c r="A60" s="2009" t="s">
        <v>255</v>
      </c>
      <c r="B60" s="2010"/>
      <c r="C60" s="184"/>
      <c r="D60" s="185"/>
    </row>
    <row r="61" spans="1:4" s="187" customFormat="1" ht="18.75" customHeight="1">
      <c r="A61" s="2007" t="s">
        <v>254</v>
      </c>
      <c r="B61" s="2008"/>
      <c r="C61" s="184"/>
      <c r="D61" s="185"/>
    </row>
    <row r="62" spans="1:4" s="187" customFormat="1" ht="16.5" customHeight="1">
      <c r="A62" s="2007" t="s">
        <v>253</v>
      </c>
      <c r="B62" s="2008"/>
      <c r="C62" s="184"/>
      <c r="D62" s="185"/>
    </row>
    <row r="63" spans="1:4" s="187" customFormat="1" ht="21" customHeight="1">
      <c r="A63" s="2009" t="s">
        <v>252</v>
      </c>
      <c r="B63" s="2010"/>
      <c r="C63" s="184"/>
      <c r="D63" s="185"/>
    </row>
    <row r="64" spans="1:4" s="187" customFormat="1" ht="21" customHeight="1">
      <c r="A64" s="2009" t="s">
        <v>251</v>
      </c>
      <c r="B64" s="2010"/>
      <c r="C64" s="184"/>
      <c r="D64" s="185"/>
    </row>
    <row r="65" spans="1:4" s="187" customFormat="1" ht="45" customHeight="1">
      <c r="A65" s="2007" t="s">
        <v>250</v>
      </c>
      <c r="B65" s="2008"/>
      <c r="C65" s="184"/>
      <c r="D65" s="185"/>
    </row>
    <row r="66" spans="1:4" s="187" customFormat="1" ht="21" customHeight="1">
      <c r="A66" s="2009" t="s">
        <v>249</v>
      </c>
      <c r="B66" s="2010"/>
      <c r="C66" s="184"/>
      <c r="D66" s="185"/>
    </row>
    <row r="67" spans="1:4" s="185" customFormat="1" ht="48" customHeight="1">
      <c r="A67" s="2007" t="s">
        <v>248</v>
      </c>
      <c r="B67" s="2008"/>
      <c r="C67" s="184"/>
    </row>
    <row r="68" spans="1:4" s="185" customFormat="1" ht="51.75" customHeight="1">
      <c r="A68" s="2007" t="s">
        <v>247</v>
      </c>
      <c r="B68" s="2008"/>
      <c r="C68" s="184"/>
    </row>
    <row r="69" spans="1:4" s="187" customFormat="1" ht="21" customHeight="1">
      <c r="A69" s="2009" t="s">
        <v>246</v>
      </c>
      <c r="B69" s="2010"/>
      <c r="C69" s="184"/>
      <c r="D69" s="185"/>
    </row>
    <row r="70" spans="1:4" s="187" customFormat="1" ht="17" customHeight="1">
      <c r="A70" s="2007" t="s">
        <v>245</v>
      </c>
      <c r="B70" s="2008"/>
      <c r="C70" s="184"/>
      <c r="D70" s="185"/>
    </row>
    <row r="71" spans="1:4" s="187" customFormat="1" ht="17.25" customHeight="1">
      <c r="A71" s="2007" t="s">
        <v>244</v>
      </c>
      <c r="B71" s="2008"/>
      <c r="C71" s="184"/>
      <c r="D71" s="185"/>
    </row>
    <row r="72" spans="1:4" s="187" customFormat="1" ht="21" customHeight="1">
      <c r="A72" s="2009" t="s">
        <v>243</v>
      </c>
      <c r="B72" s="2010"/>
      <c r="C72" s="184"/>
      <c r="D72" s="185"/>
    </row>
    <row r="73" spans="1:4" s="187" customFormat="1" ht="48" customHeight="1">
      <c r="A73" s="2007" t="s">
        <v>242</v>
      </c>
      <c r="B73" s="2008"/>
      <c r="C73" s="184"/>
      <c r="D73" s="185"/>
    </row>
    <row r="74" spans="1:4" s="187" customFormat="1" ht="21" customHeight="1">
      <c r="A74" s="2007" t="s">
        <v>241</v>
      </c>
      <c r="B74" s="2008"/>
      <c r="C74" s="184"/>
      <c r="D74" s="185"/>
    </row>
    <row r="75" spans="1:4" s="187" customFormat="1" ht="27" customHeight="1">
      <c r="A75" s="2009" t="s">
        <v>240</v>
      </c>
      <c r="B75" s="2010"/>
      <c r="C75" s="184"/>
      <c r="D75" s="185"/>
    </row>
    <row r="76" spans="1:4" s="187" customFormat="1" ht="48.75" customHeight="1">
      <c r="A76" s="2007" t="s">
        <v>239</v>
      </c>
      <c r="B76" s="2008"/>
      <c r="C76" s="184"/>
      <c r="D76" s="185"/>
    </row>
    <row r="77" spans="1:4" s="187" customFormat="1" ht="36" customHeight="1">
      <c r="A77" s="2007" t="s">
        <v>238</v>
      </c>
      <c r="B77" s="2008"/>
      <c r="C77" s="184"/>
      <c r="D77" s="185"/>
    </row>
    <row r="78" spans="1:4" s="187" customFormat="1">
      <c r="A78" s="188"/>
      <c r="B78" s="189"/>
      <c r="C78" s="184"/>
      <c r="D78" s="185"/>
    </row>
    <row r="79" spans="1:4" s="187" customFormat="1" ht="21" customHeight="1">
      <c r="A79" s="2009" t="s">
        <v>237</v>
      </c>
      <c r="B79" s="2010"/>
      <c r="C79" s="184"/>
      <c r="D79" s="185"/>
    </row>
    <row r="80" spans="1:4" s="187" customFormat="1" ht="64.5" customHeight="1">
      <c r="A80" s="2007" t="s">
        <v>236</v>
      </c>
      <c r="B80" s="2008"/>
      <c r="C80" s="184"/>
      <c r="D80" s="185"/>
    </row>
    <row r="81" spans="1:4" s="187" customFormat="1">
      <c r="A81" s="188"/>
      <c r="B81" s="189"/>
      <c r="C81" s="184"/>
      <c r="D81" s="185"/>
    </row>
    <row r="82" spans="1:4" s="187" customFormat="1" ht="21" customHeight="1">
      <c r="A82" s="2009" t="s">
        <v>235</v>
      </c>
      <c r="B82" s="2010"/>
      <c r="C82" s="184"/>
      <c r="D82" s="185"/>
    </row>
    <row r="83" spans="1:4" s="187" customFormat="1" ht="49.5" customHeight="1">
      <c r="A83" s="2007" t="s">
        <v>234</v>
      </c>
      <c r="B83" s="2008"/>
      <c r="C83" s="184"/>
      <c r="D83" s="185"/>
    </row>
    <row r="84" spans="1:4" s="187" customFormat="1">
      <c r="A84" s="188"/>
      <c r="B84" s="189"/>
      <c r="C84" s="184"/>
      <c r="D84" s="185"/>
    </row>
    <row r="85" spans="1:4" s="187" customFormat="1" ht="21" customHeight="1">
      <c r="A85" s="2009" t="s">
        <v>233</v>
      </c>
      <c r="B85" s="2010"/>
      <c r="C85" s="184"/>
      <c r="D85" s="185"/>
    </row>
    <row r="86" spans="1:4" s="187" customFormat="1" ht="39" customHeight="1">
      <c r="A86" s="2007" t="s">
        <v>232</v>
      </c>
      <c r="B86" s="2008"/>
      <c r="C86" s="184"/>
      <c r="D86" s="185"/>
    </row>
    <row r="87" spans="1:4" s="187" customFormat="1">
      <c r="A87" s="188"/>
      <c r="B87" s="189"/>
      <c r="C87" s="184"/>
      <c r="D87" s="185"/>
    </row>
    <row r="88" spans="1:4" s="187" customFormat="1" ht="21" customHeight="1">
      <c r="A88" s="2009" t="s">
        <v>231</v>
      </c>
      <c r="B88" s="2010"/>
      <c r="C88" s="184"/>
      <c r="D88" s="185"/>
    </row>
    <row r="89" spans="1:4" s="187" customFormat="1" ht="52.5" customHeight="1">
      <c r="A89" s="2007" t="s">
        <v>230</v>
      </c>
      <c r="B89" s="2008"/>
      <c r="C89" s="184"/>
      <c r="D89" s="185"/>
    </row>
    <row r="90" spans="1:4" s="187" customFormat="1">
      <c r="A90" s="188"/>
      <c r="B90" s="189"/>
      <c r="C90" s="184"/>
      <c r="D90" s="185"/>
    </row>
    <row r="91" spans="1:4" s="187" customFormat="1" ht="29.25" customHeight="1">
      <c r="A91" s="2009" t="s">
        <v>229</v>
      </c>
      <c r="B91" s="2010"/>
      <c r="C91" s="184"/>
      <c r="D91" s="185"/>
    </row>
    <row r="92" spans="1:4" s="187" customFormat="1" ht="18.75" customHeight="1">
      <c r="A92" s="2007" t="s">
        <v>228</v>
      </c>
      <c r="B92" s="2008"/>
      <c r="C92" s="184"/>
      <c r="D92" s="185"/>
    </row>
    <row r="93" spans="1:4" s="187" customFormat="1" ht="34.25" customHeight="1">
      <c r="A93" s="2007" t="s">
        <v>227</v>
      </c>
      <c r="B93" s="2008"/>
      <c r="C93" s="184"/>
      <c r="D93" s="185"/>
    </row>
    <row r="94" spans="1:4" s="187" customFormat="1" ht="50" customHeight="1">
      <c r="A94" s="2007" t="s">
        <v>226</v>
      </c>
      <c r="B94" s="2008"/>
      <c r="C94" s="184"/>
      <c r="D94" s="185"/>
    </row>
    <row r="95" spans="1:4" s="187" customFormat="1" ht="19.5" customHeight="1">
      <c r="A95" s="2007" t="s">
        <v>225</v>
      </c>
      <c r="B95" s="2008"/>
      <c r="C95" s="184"/>
      <c r="D95" s="185"/>
    </row>
    <row r="96" spans="1:4" s="187" customFormat="1" ht="29">
      <c r="A96" s="190" t="s">
        <v>224</v>
      </c>
      <c r="B96" s="191" t="s">
        <v>223</v>
      </c>
      <c r="C96" s="184"/>
      <c r="D96" s="185"/>
    </row>
    <row r="97" spans="1:4" s="187" customFormat="1" ht="29">
      <c r="A97" s="190" t="s">
        <v>222</v>
      </c>
      <c r="B97" s="191" t="s">
        <v>221</v>
      </c>
      <c r="C97" s="184"/>
      <c r="D97" s="185"/>
    </row>
    <row r="98" spans="1:4" s="187" customFormat="1" ht="43.5">
      <c r="A98" s="190" t="s">
        <v>220</v>
      </c>
      <c r="B98" s="191" t="s">
        <v>219</v>
      </c>
      <c r="C98" s="184"/>
      <c r="D98" s="185"/>
    </row>
    <row r="99" spans="1:4" s="187" customFormat="1" ht="21" customHeight="1">
      <c r="A99" s="2009" t="s">
        <v>218</v>
      </c>
      <c r="B99" s="2010"/>
      <c r="C99" s="184"/>
      <c r="D99" s="185"/>
    </row>
    <row r="100" spans="1:4" s="187" customFormat="1" ht="24" customHeight="1">
      <c r="A100" s="2007" t="s">
        <v>217</v>
      </c>
      <c r="B100" s="2008"/>
      <c r="C100" s="184"/>
      <c r="D100" s="185"/>
    </row>
    <row r="101" spans="1:4" s="187" customFormat="1" ht="21" customHeight="1">
      <c r="A101" s="2009" t="s">
        <v>216</v>
      </c>
      <c r="B101" s="2010"/>
      <c r="C101" s="184"/>
      <c r="D101" s="185"/>
    </row>
    <row r="102" spans="1:4" s="187" customFormat="1" ht="41" customHeight="1">
      <c r="A102" s="2007" t="s">
        <v>215</v>
      </c>
      <c r="B102" s="2008"/>
      <c r="C102" s="184"/>
      <c r="D102" s="185"/>
    </row>
    <row r="103" spans="1:4" s="187" customFormat="1">
      <c r="A103" s="188"/>
      <c r="B103" s="189"/>
      <c r="C103" s="184"/>
      <c r="D103" s="185"/>
    </row>
    <row r="104" spans="1:4" s="187" customFormat="1" ht="21" customHeight="1">
      <c r="A104" s="2009" t="s">
        <v>214</v>
      </c>
      <c r="B104" s="2010"/>
      <c r="C104" s="184"/>
      <c r="D104" s="185"/>
    </row>
    <row r="105" spans="1:4" s="187" customFormat="1" ht="36" customHeight="1">
      <c r="A105" s="2007" t="s">
        <v>213</v>
      </c>
      <c r="B105" s="2008"/>
      <c r="C105" s="184"/>
      <c r="D105" s="185"/>
    </row>
    <row r="106" spans="1:4" s="187" customFormat="1">
      <c r="A106" s="188"/>
      <c r="B106" s="189"/>
      <c r="C106" s="184"/>
      <c r="D106" s="185"/>
    </row>
    <row r="107" spans="1:4" s="187" customFormat="1" ht="21" customHeight="1">
      <c r="A107" s="2009" t="s">
        <v>212</v>
      </c>
      <c r="B107" s="2010"/>
      <c r="C107" s="184"/>
      <c r="D107" s="185"/>
    </row>
    <row r="108" spans="1:4" s="187" customFormat="1" ht="50.25" customHeight="1">
      <c r="A108" s="2007" t="s">
        <v>211</v>
      </c>
      <c r="B108" s="2008"/>
      <c r="C108" s="184"/>
      <c r="D108" s="185"/>
    </row>
    <row r="109" spans="1:4" s="187" customFormat="1">
      <c r="A109" s="192"/>
      <c r="B109" s="191"/>
      <c r="C109" s="184"/>
      <c r="D109" s="185"/>
    </row>
    <row r="110" spans="1:4" s="187" customFormat="1" ht="21" customHeight="1">
      <c r="A110" s="2009" t="s">
        <v>210</v>
      </c>
      <c r="B110" s="2010"/>
      <c r="C110" s="184"/>
      <c r="D110" s="185"/>
    </row>
    <row r="111" spans="1:4" s="187" customFormat="1" ht="65.25" customHeight="1">
      <c r="A111" s="2007" t="s">
        <v>209</v>
      </c>
      <c r="B111" s="2008"/>
      <c r="C111" s="184"/>
      <c r="D111" s="185"/>
    </row>
    <row r="112" spans="1:4" s="187" customFormat="1">
      <c r="A112" s="188"/>
      <c r="B112" s="189"/>
      <c r="C112" s="184"/>
      <c r="D112" s="185"/>
    </row>
    <row r="113" spans="1:4" s="187" customFormat="1" ht="21" customHeight="1">
      <c r="A113" s="2009" t="s">
        <v>208</v>
      </c>
      <c r="B113" s="2010"/>
      <c r="C113" s="184"/>
      <c r="D113" s="185"/>
    </row>
    <row r="114" spans="1:4" s="187" customFormat="1" ht="37.5" customHeight="1">
      <c r="A114" s="2007" t="s">
        <v>207</v>
      </c>
      <c r="B114" s="2008"/>
      <c r="C114" s="184"/>
      <c r="D114" s="185"/>
    </row>
    <row r="115" spans="1:4" s="187" customFormat="1">
      <c r="A115" s="188"/>
      <c r="B115" s="189"/>
      <c r="C115" s="184"/>
      <c r="D115" s="185"/>
    </row>
    <row r="116" spans="1:4" s="187" customFormat="1" ht="21" customHeight="1">
      <c r="A116" s="2009" t="s">
        <v>206</v>
      </c>
      <c r="B116" s="2010"/>
      <c r="C116" s="184"/>
      <c r="D116" s="185"/>
    </row>
    <row r="117" spans="1:4" s="187" customFormat="1" ht="34.5" customHeight="1">
      <c r="A117" s="2007" t="s">
        <v>205</v>
      </c>
      <c r="B117" s="2008"/>
      <c r="C117" s="184"/>
      <c r="D117" s="185"/>
    </row>
    <row r="118" spans="1:4" s="187" customFormat="1" ht="21" customHeight="1">
      <c r="A118" s="2009" t="s">
        <v>204</v>
      </c>
      <c r="B118" s="2010"/>
      <c r="C118" s="184"/>
      <c r="D118" s="185"/>
    </row>
    <row r="119" spans="1:4" s="187" customFormat="1" ht="49.5" customHeight="1">
      <c r="A119" s="2007" t="s">
        <v>203</v>
      </c>
      <c r="B119" s="2008"/>
      <c r="C119" s="184"/>
      <c r="D119" s="185"/>
    </row>
    <row r="120" spans="1:4" s="187" customFormat="1" ht="21" customHeight="1">
      <c r="A120" s="2009" t="s">
        <v>202</v>
      </c>
      <c r="B120" s="2010"/>
      <c r="C120" s="184"/>
      <c r="D120" s="185"/>
    </row>
    <row r="121" spans="1:4" s="187" customFormat="1" ht="18" customHeight="1">
      <c r="A121" s="2007" t="s">
        <v>201</v>
      </c>
      <c r="B121" s="2008"/>
      <c r="C121" s="184"/>
      <c r="D121" s="185"/>
    </row>
    <row r="122" spans="1:4" s="187" customFormat="1">
      <c r="A122" s="188"/>
      <c r="B122" s="191" t="s">
        <v>200</v>
      </c>
      <c r="C122" s="184"/>
      <c r="D122" s="185"/>
    </row>
    <row r="123" spans="1:4" s="187" customFormat="1">
      <c r="A123" s="188"/>
      <c r="B123" s="191" t="s">
        <v>199</v>
      </c>
      <c r="C123" s="184"/>
      <c r="D123" s="185"/>
    </row>
    <row r="124" spans="1:4" s="187" customFormat="1">
      <c r="A124" s="188"/>
      <c r="B124" s="191" t="s">
        <v>198</v>
      </c>
      <c r="C124" s="184"/>
      <c r="D124" s="185"/>
    </row>
    <row r="125" spans="1:4" s="187" customFormat="1">
      <c r="A125" s="188"/>
      <c r="B125" s="191" t="s">
        <v>197</v>
      </c>
      <c r="C125" s="184"/>
      <c r="D125" s="185"/>
    </row>
    <row r="126" spans="1:4" s="187" customFormat="1">
      <c r="A126" s="188"/>
      <c r="B126" s="191" t="s">
        <v>196</v>
      </c>
      <c r="C126" s="184"/>
      <c r="D126" s="185"/>
    </row>
    <row r="127" spans="1:4" s="187" customFormat="1">
      <c r="A127" s="188"/>
      <c r="B127" s="191" t="s">
        <v>195</v>
      </c>
      <c r="C127" s="184"/>
      <c r="D127" s="185"/>
    </row>
    <row r="128" spans="1:4" s="187" customFormat="1">
      <c r="A128" s="188"/>
      <c r="B128" s="191" t="s">
        <v>194</v>
      </c>
      <c r="C128" s="184"/>
      <c r="D128" s="185"/>
    </row>
    <row r="129" spans="1:4" s="187" customFormat="1">
      <c r="A129" s="188"/>
      <c r="B129" s="191" t="s">
        <v>193</v>
      </c>
      <c r="C129" s="184"/>
      <c r="D129" s="185"/>
    </row>
    <row r="130" spans="1:4" s="187" customFormat="1">
      <c r="A130" s="188"/>
      <c r="B130" s="191" t="s">
        <v>192</v>
      </c>
      <c r="C130" s="184"/>
      <c r="D130" s="185"/>
    </row>
    <row r="131" spans="1:4" s="187" customFormat="1" ht="29">
      <c r="A131" s="188"/>
      <c r="B131" s="191" t="s">
        <v>191</v>
      </c>
      <c r="C131" s="184"/>
      <c r="D131" s="185"/>
    </row>
    <row r="132" spans="1:4" s="187" customFormat="1" ht="49.5" customHeight="1">
      <c r="A132" s="2007" t="s">
        <v>190</v>
      </c>
      <c r="B132" s="2008"/>
      <c r="C132" s="184"/>
      <c r="D132" s="185"/>
    </row>
    <row r="133" spans="1:4" s="187" customFormat="1" ht="66" customHeight="1">
      <c r="A133" s="2007" t="s">
        <v>189</v>
      </c>
      <c r="B133" s="2008"/>
      <c r="C133" s="184"/>
      <c r="D133" s="185"/>
    </row>
    <row r="134" spans="1:4" s="187" customFormat="1">
      <c r="A134" s="188"/>
      <c r="B134" s="189"/>
      <c r="C134" s="184"/>
      <c r="D134" s="185"/>
    </row>
    <row r="135" spans="1:4" s="187" customFormat="1" ht="21" customHeight="1">
      <c r="A135" s="2009" t="s">
        <v>188</v>
      </c>
      <c r="B135" s="2010"/>
      <c r="C135" s="184"/>
      <c r="D135" s="185"/>
    </row>
    <row r="136" spans="1:4" s="187" customFormat="1" ht="19.5" customHeight="1">
      <c r="A136" s="2007" t="s">
        <v>187</v>
      </c>
      <c r="B136" s="2008"/>
      <c r="C136" s="184"/>
      <c r="D136" s="185"/>
    </row>
    <row r="137" spans="1:4" s="187" customFormat="1">
      <c r="A137" s="188"/>
      <c r="B137" s="191" t="s">
        <v>186</v>
      </c>
      <c r="C137" s="184"/>
      <c r="D137" s="185"/>
    </row>
    <row r="138" spans="1:4" s="187" customFormat="1">
      <c r="A138" s="188"/>
      <c r="B138" s="191" t="s">
        <v>185</v>
      </c>
      <c r="C138" s="184"/>
      <c r="D138" s="185"/>
    </row>
    <row r="139" spans="1:4" s="187" customFormat="1">
      <c r="A139" s="188"/>
      <c r="B139" s="191" t="s">
        <v>184</v>
      </c>
      <c r="C139" s="184"/>
      <c r="D139" s="185"/>
    </row>
    <row r="140" spans="1:4" s="187" customFormat="1">
      <c r="A140" s="188"/>
      <c r="B140" s="191" t="s">
        <v>183</v>
      </c>
      <c r="C140" s="184"/>
      <c r="D140" s="185"/>
    </row>
    <row r="141" spans="1:4" s="187" customFormat="1">
      <c r="A141" s="188"/>
      <c r="B141" s="191" t="s">
        <v>182</v>
      </c>
      <c r="C141" s="184"/>
      <c r="D141" s="185"/>
    </row>
    <row r="142" spans="1:4" s="187" customFormat="1">
      <c r="A142" s="188"/>
      <c r="B142" s="191" t="s">
        <v>181</v>
      </c>
      <c r="C142" s="184"/>
      <c r="D142" s="185"/>
    </row>
    <row r="143" spans="1:4" s="187" customFormat="1">
      <c r="A143" s="188"/>
      <c r="B143" s="191" t="s">
        <v>180</v>
      </c>
      <c r="C143" s="184"/>
      <c r="D143" s="185"/>
    </row>
    <row r="144" spans="1:4" s="187" customFormat="1">
      <c r="A144" s="188"/>
      <c r="B144" s="191" t="s">
        <v>179</v>
      </c>
      <c r="C144" s="184"/>
      <c r="D144" s="185"/>
    </row>
    <row r="145" spans="1:4" s="187" customFormat="1" ht="19.5" customHeight="1">
      <c r="A145" s="2007" t="s">
        <v>178</v>
      </c>
      <c r="B145" s="2008"/>
      <c r="C145" s="184"/>
      <c r="D145" s="185"/>
    </row>
    <row r="146" spans="1:4" s="187" customFormat="1" ht="51" customHeight="1">
      <c r="A146" s="2007" t="s">
        <v>177</v>
      </c>
      <c r="B146" s="2008"/>
      <c r="C146" s="184"/>
      <c r="D146" s="185"/>
    </row>
    <row r="147" spans="1:4" s="187" customFormat="1" ht="19.5" customHeight="1">
      <c r="A147" s="2007" t="s">
        <v>176</v>
      </c>
      <c r="B147" s="2008"/>
      <c r="C147" s="184"/>
      <c r="D147" s="185"/>
    </row>
    <row r="148" spans="1:4" s="187" customFormat="1">
      <c r="A148" s="188"/>
      <c r="B148" s="189"/>
      <c r="C148" s="184"/>
      <c r="D148" s="185"/>
    </row>
    <row r="149" spans="1:4" s="187" customFormat="1" ht="21" customHeight="1">
      <c r="A149" s="2009" t="s">
        <v>175</v>
      </c>
      <c r="B149" s="2010"/>
      <c r="C149" s="184"/>
      <c r="D149" s="185"/>
    </row>
    <row r="150" spans="1:4" s="187" customFormat="1" ht="22.5" customHeight="1">
      <c r="A150" s="2007" t="s">
        <v>174</v>
      </c>
      <c r="B150" s="2008"/>
      <c r="C150" s="184"/>
      <c r="D150" s="185"/>
    </row>
    <row r="151" spans="1:4" s="187" customFormat="1">
      <c r="A151" s="188"/>
      <c r="B151" s="191" t="s">
        <v>173</v>
      </c>
      <c r="C151" s="184"/>
      <c r="D151" s="185"/>
    </row>
    <row r="152" spans="1:4" s="187" customFormat="1">
      <c r="A152" s="188"/>
      <c r="B152" s="191" t="s">
        <v>172</v>
      </c>
      <c r="C152" s="184"/>
      <c r="D152" s="185"/>
    </row>
    <row r="153" spans="1:4" s="187" customFormat="1">
      <c r="A153" s="188"/>
      <c r="B153" s="191" t="s">
        <v>171</v>
      </c>
      <c r="C153" s="184"/>
      <c r="D153" s="185"/>
    </row>
    <row r="154" spans="1:4" s="187" customFormat="1">
      <c r="A154" s="188"/>
      <c r="B154" s="191" t="s">
        <v>170</v>
      </c>
      <c r="C154" s="184"/>
      <c r="D154" s="185"/>
    </row>
    <row r="155" spans="1:4" s="187" customFormat="1">
      <c r="A155" s="188"/>
      <c r="B155" s="191" t="s">
        <v>169</v>
      </c>
      <c r="C155" s="184"/>
      <c r="D155" s="185"/>
    </row>
    <row r="156" spans="1:4" s="187" customFormat="1">
      <c r="A156" s="188"/>
      <c r="B156" s="191" t="s">
        <v>168</v>
      </c>
      <c r="C156" s="184"/>
      <c r="D156" s="185"/>
    </row>
    <row r="157" spans="1:4" s="187" customFormat="1">
      <c r="A157" s="188"/>
      <c r="B157" s="191" t="s">
        <v>167</v>
      </c>
      <c r="C157" s="184"/>
      <c r="D157" s="185"/>
    </row>
    <row r="158" spans="1:4" s="187" customFormat="1" ht="38.4" customHeight="1">
      <c r="A158" s="2007" t="s">
        <v>166</v>
      </c>
      <c r="B158" s="2008"/>
      <c r="C158" s="184"/>
      <c r="D158" s="185"/>
    </row>
    <row r="159" spans="1:4" s="185" customFormat="1" ht="97.5" customHeight="1">
      <c r="A159" s="2007" t="s">
        <v>165</v>
      </c>
      <c r="B159" s="2008"/>
      <c r="C159" s="184"/>
    </row>
    <row r="160" spans="1:4" s="187" customFormat="1">
      <c r="A160" s="188"/>
      <c r="B160" s="189"/>
      <c r="C160" s="184"/>
      <c r="D160" s="185"/>
    </row>
    <row r="161" spans="1:4" s="187" customFormat="1" ht="21" customHeight="1">
      <c r="A161" s="2009" t="s">
        <v>164</v>
      </c>
      <c r="B161" s="2010"/>
      <c r="C161" s="184"/>
      <c r="D161" s="185"/>
    </row>
    <row r="162" spans="1:4" s="187" customFormat="1">
      <c r="A162" s="188"/>
      <c r="B162" s="189"/>
      <c r="C162" s="184"/>
      <c r="D162" s="185"/>
    </row>
    <row r="163" spans="1:4" s="187" customFormat="1">
      <c r="A163" s="2007" t="s">
        <v>163</v>
      </c>
      <c r="B163" s="2008"/>
      <c r="C163" s="184"/>
      <c r="D163" s="185"/>
    </row>
    <row r="164" spans="1:4" s="187" customFormat="1" ht="15" thickBot="1">
      <c r="A164" s="188"/>
      <c r="B164" s="189"/>
      <c r="C164" s="184"/>
      <c r="D164" s="185"/>
    </row>
    <row r="165" spans="1:4" ht="15" thickBot="1">
      <c r="A165" s="193" t="s">
        <v>162</v>
      </c>
      <c r="B165" s="194" t="s">
        <v>161</v>
      </c>
    </row>
    <row r="166" spans="1:4">
      <c r="A166" s="195"/>
      <c r="B166" s="196" t="s">
        <v>160</v>
      </c>
    </row>
    <row r="167" spans="1:4">
      <c r="A167" s="197">
        <v>1</v>
      </c>
      <c r="B167" s="198" t="s">
        <v>159</v>
      </c>
    </row>
    <row r="168" spans="1:4">
      <c r="A168" s="197">
        <v>2</v>
      </c>
      <c r="B168" s="199" t="s">
        <v>158</v>
      </c>
    </row>
    <row r="169" spans="1:4">
      <c r="A169" s="197"/>
      <c r="B169" s="200" t="s">
        <v>157</v>
      </c>
    </row>
    <row r="170" spans="1:4">
      <c r="A170" s="197">
        <v>3</v>
      </c>
      <c r="B170" s="200" t="s">
        <v>156</v>
      </c>
    </row>
    <row r="171" spans="1:4">
      <c r="A171" s="197">
        <v>3.1</v>
      </c>
      <c r="B171" s="199" t="s">
        <v>155</v>
      </c>
    </row>
    <row r="172" spans="1:4">
      <c r="A172" s="197">
        <v>3.2</v>
      </c>
      <c r="B172" s="199" t="s">
        <v>154</v>
      </c>
    </row>
    <row r="173" spans="1:4">
      <c r="A173" s="197">
        <v>4</v>
      </c>
      <c r="B173" s="200" t="s">
        <v>153</v>
      </c>
    </row>
    <row r="174" spans="1:4">
      <c r="A174" s="197">
        <v>4.0999999999999996</v>
      </c>
      <c r="B174" s="199" t="s">
        <v>152</v>
      </c>
    </row>
    <row r="175" spans="1:4">
      <c r="A175" s="197">
        <v>4.2</v>
      </c>
      <c r="B175" s="199" t="s">
        <v>151</v>
      </c>
    </row>
    <row r="176" spans="1:4">
      <c r="A176" s="197">
        <v>5</v>
      </c>
      <c r="B176" s="200" t="s">
        <v>150</v>
      </c>
    </row>
    <row r="177" spans="1:2">
      <c r="A177" s="197">
        <v>5.0999999999999996</v>
      </c>
      <c r="B177" s="199" t="s">
        <v>149</v>
      </c>
    </row>
    <row r="178" spans="1:2">
      <c r="A178" s="201">
        <v>5.2</v>
      </c>
      <c r="B178" s="199" t="s">
        <v>148</v>
      </c>
    </row>
    <row r="179" spans="1:2">
      <c r="A179" s="201">
        <v>5.3</v>
      </c>
      <c r="B179" s="199" t="s">
        <v>147</v>
      </c>
    </row>
    <row r="180" spans="1:2">
      <c r="A180" s="201">
        <v>5.4</v>
      </c>
      <c r="B180" s="199" t="s">
        <v>146</v>
      </c>
    </row>
    <row r="181" spans="1:2">
      <c r="A181" s="201">
        <v>5.5</v>
      </c>
      <c r="B181" s="199" t="s">
        <v>145</v>
      </c>
    </row>
    <row r="182" spans="1:2">
      <c r="A182" s="201">
        <v>5.6</v>
      </c>
      <c r="B182" s="199" t="s">
        <v>144</v>
      </c>
    </row>
    <row r="183" spans="1:2">
      <c r="A183" s="201" t="s">
        <v>143</v>
      </c>
      <c r="B183" s="199" t="s">
        <v>142</v>
      </c>
    </row>
    <row r="184" spans="1:2">
      <c r="A184" s="201" t="s">
        <v>141</v>
      </c>
      <c r="B184" s="199" t="s">
        <v>140</v>
      </c>
    </row>
    <row r="185" spans="1:2">
      <c r="A185" s="201" t="s">
        <v>139</v>
      </c>
      <c r="B185" s="199" t="s">
        <v>138</v>
      </c>
    </row>
    <row r="186" spans="1:2">
      <c r="A186" s="201" t="s">
        <v>137</v>
      </c>
      <c r="B186" s="199" t="s">
        <v>136</v>
      </c>
    </row>
    <row r="187" spans="1:2">
      <c r="A187" s="201" t="s">
        <v>135</v>
      </c>
      <c r="B187" s="199" t="s">
        <v>134</v>
      </c>
    </row>
    <row r="188" spans="1:2">
      <c r="A188" s="201">
        <v>5.8</v>
      </c>
      <c r="B188" s="199" t="s">
        <v>133</v>
      </c>
    </row>
    <row r="189" spans="1:2">
      <c r="A189" s="201">
        <v>5.9</v>
      </c>
      <c r="B189" s="199" t="s">
        <v>132</v>
      </c>
    </row>
    <row r="190" spans="1:2">
      <c r="A190" s="202">
        <v>5.0999999999999996</v>
      </c>
      <c r="B190" s="199" t="s">
        <v>131</v>
      </c>
    </row>
    <row r="191" spans="1:2">
      <c r="A191" s="201">
        <v>5.1100000000000003</v>
      </c>
      <c r="B191" s="199" t="s">
        <v>130</v>
      </c>
    </row>
    <row r="192" spans="1:2">
      <c r="A192" s="201">
        <v>5.12</v>
      </c>
      <c r="B192" s="199" t="s">
        <v>129</v>
      </c>
    </row>
    <row r="193" spans="1:2">
      <c r="A193" s="197">
        <v>6</v>
      </c>
      <c r="B193" s="203" t="s">
        <v>128</v>
      </c>
    </row>
    <row r="194" spans="1:2">
      <c r="A194" s="201">
        <v>6.1</v>
      </c>
      <c r="B194" s="199" t="s">
        <v>127</v>
      </c>
    </row>
    <row r="195" spans="1:2">
      <c r="A195" s="201" t="s">
        <v>126</v>
      </c>
      <c r="B195" s="199" t="s">
        <v>125</v>
      </c>
    </row>
    <row r="196" spans="1:2">
      <c r="A196" s="201">
        <v>6.2</v>
      </c>
      <c r="B196" s="199" t="s">
        <v>124</v>
      </c>
    </row>
    <row r="197" spans="1:2">
      <c r="A197" s="201" t="s">
        <v>123</v>
      </c>
      <c r="B197" s="199" t="s">
        <v>122</v>
      </c>
    </row>
    <row r="198" spans="1:2">
      <c r="A198" s="197">
        <v>7</v>
      </c>
      <c r="B198" s="203" t="s">
        <v>121</v>
      </c>
    </row>
    <row r="199" spans="1:2">
      <c r="A199" s="201">
        <v>7.1</v>
      </c>
      <c r="B199" s="199" t="s">
        <v>120</v>
      </c>
    </row>
    <row r="200" spans="1:2">
      <c r="A200" s="201" t="s">
        <v>118</v>
      </c>
      <c r="B200" s="199" t="s">
        <v>119</v>
      </c>
    </row>
    <row r="201" spans="1:2">
      <c r="A201" s="201" t="s">
        <v>118</v>
      </c>
      <c r="B201" s="199" t="s">
        <v>117</v>
      </c>
    </row>
    <row r="202" spans="1:2">
      <c r="A202" s="201" t="s">
        <v>116</v>
      </c>
      <c r="B202" s="199" t="s">
        <v>115</v>
      </c>
    </row>
    <row r="203" spans="1:2">
      <c r="A203" s="201" t="s">
        <v>114</v>
      </c>
      <c r="B203" s="199" t="s">
        <v>113</v>
      </c>
    </row>
    <row r="204" spans="1:2">
      <c r="A204" s="201">
        <v>7.2</v>
      </c>
      <c r="B204" s="199" t="s">
        <v>112</v>
      </c>
    </row>
    <row r="205" spans="1:2">
      <c r="A205" s="201" t="s">
        <v>111</v>
      </c>
      <c r="B205" s="199" t="s">
        <v>110</v>
      </c>
    </row>
    <row r="206" spans="1:2">
      <c r="A206" s="201" t="s">
        <v>109</v>
      </c>
      <c r="B206" s="199" t="s">
        <v>108</v>
      </c>
    </row>
    <row r="207" spans="1:2">
      <c r="A207" s="201" t="s">
        <v>107</v>
      </c>
      <c r="B207" s="199" t="s">
        <v>106</v>
      </c>
    </row>
    <row r="208" spans="1:2">
      <c r="A208" s="204" t="s">
        <v>105</v>
      </c>
      <c r="B208" s="199" t="s">
        <v>104</v>
      </c>
    </row>
    <row r="209" spans="1:2">
      <c r="A209" s="201" t="s">
        <v>103</v>
      </c>
      <c r="B209" s="199" t="s">
        <v>102</v>
      </c>
    </row>
    <row r="210" spans="1:2">
      <c r="A210" s="204" t="s">
        <v>101</v>
      </c>
      <c r="B210" s="199" t="s">
        <v>100</v>
      </c>
    </row>
    <row r="211" spans="1:2">
      <c r="A211" s="204">
        <v>7.3</v>
      </c>
      <c r="B211" s="199" t="s">
        <v>99</v>
      </c>
    </row>
    <row r="212" spans="1:2">
      <c r="A212" s="204" t="s">
        <v>98</v>
      </c>
      <c r="B212" s="199" t="s">
        <v>97</v>
      </c>
    </row>
    <row r="213" spans="1:2">
      <c r="A213" s="204" t="s">
        <v>96</v>
      </c>
      <c r="B213" s="199" t="s">
        <v>95</v>
      </c>
    </row>
    <row r="214" spans="1:2">
      <c r="A214" s="204" t="s">
        <v>94</v>
      </c>
      <c r="B214" s="199" t="s">
        <v>93</v>
      </c>
    </row>
    <row r="215" spans="1:2">
      <c r="A215" s="204" t="s">
        <v>92</v>
      </c>
      <c r="B215" s="199" t="s">
        <v>91</v>
      </c>
    </row>
    <row r="216" spans="1:2">
      <c r="A216" s="204" t="s">
        <v>90</v>
      </c>
      <c r="B216" s="199" t="s">
        <v>89</v>
      </c>
    </row>
    <row r="217" spans="1:2">
      <c r="A217" s="204" t="s">
        <v>88</v>
      </c>
      <c r="B217" s="199" t="s">
        <v>87</v>
      </c>
    </row>
    <row r="218" spans="1:2">
      <c r="A218" s="204" t="s">
        <v>86</v>
      </c>
      <c r="B218" s="199" t="s">
        <v>85</v>
      </c>
    </row>
    <row r="219" spans="1:2">
      <c r="A219" s="204" t="s">
        <v>84</v>
      </c>
      <c r="B219" s="199" t="s">
        <v>83</v>
      </c>
    </row>
    <row r="220" spans="1:2">
      <c r="A220" s="204">
        <v>7.4</v>
      </c>
      <c r="B220" s="199" t="s">
        <v>82</v>
      </c>
    </row>
    <row r="221" spans="1:2">
      <c r="A221" s="204" t="s">
        <v>81</v>
      </c>
      <c r="B221" s="199" t="s">
        <v>80</v>
      </c>
    </row>
    <row r="222" spans="1:2">
      <c r="A222" s="204" t="s">
        <v>79</v>
      </c>
      <c r="B222" s="199" t="s">
        <v>78</v>
      </c>
    </row>
    <row r="223" spans="1:2">
      <c r="A223" s="204">
        <v>7.5</v>
      </c>
      <c r="B223" s="199" t="s">
        <v>77</v>
      </c>
    </row>
    <row r="224" spans="1:2">
      <c r="A224" s="204" t="s">
        <v>76</v>
      </c>
      <c r="B224" s="199" t="s">
        <v>75</v>
      </c>
    </row>
    <row r="225" spans="1:2">
      <c r="A225" s="204" t="s">
        <v>74</v>
      </c>
      <c r="B225" s="199" t="s">
        <v>73</v>
      </c>
    </row>
    <row r="226" spans="1:2">
      <c r="A226" s="204" t="s">
        <v>72</v>
      </c>
      <c r="B226" s="199" t="s">
        <v>71</v>
      </c>
    </row>
    <row r="227" spans="1:2">
      <c r="A227" s="204">
        <v>7.6</v>
      </c>
      <c r="B227" s="199" t="s">
        <v>70</v>
      </c>
    </row>
    <row r="228" spans="1:2">
      <c r="A228" s="204" t="s">
        <v>69</v>
      </c>
      <c r="B228" s="199" t="s">
        <v>68</v>
      </c>
    </row>
    <row r="229" spans="1:2">
      <c r="A229" s="204" t="s">
        <v>67</v>
      </c>
      <c r="B229" s="199" t="s">
        <v>65</v>
      </c>
    </row>
    <row r="230" spans="1:2">
      <c r="A230" s="204" t="s">
        <v>66</v>
      </c>
      <c r="B230" s="199" t="s">
        <v>65</v>
      </c>
    </row>
    <row r="231" spans="1:2">
      <c r="A231" s="204">
        <v>7.7</v>
      </c>
      <c r="B231" s="199" t="s">
        <v>64</v>
      </c>
    </row>
    <row r="232" spans="1:2">
      <c r="A232" s="204" t="s">
        <v>63</v>
      </c>
      <c r="B232" s="199" t="s">
        <v>62</v>
      </c>
    </row>
    <row r="233" spans="1:2">
      <c r="A233" s="204" t="s">
        <v>61</v>
      </c>
      <c r="B233" s="199" t="s">
        <v>60</v>
      </c>
    </row>
    <row r="234" spans="1:2">
      <c r="A234" s="204" t="s">
        <v>59</v>
      </c>
      <c r="B234" s="199" t="s">
        <v>58</v>
      </c>
    </row>
    <row r="235" spans="1:2">
      <c r="A235" s="204">
        <v>7.8</v>
      </c>
      <c r="B235" s="199" t="s">
        <v>57</v>
      </c>
    </row>
    <row r="236" spans="1:2">
      <c r="A236" s="204" t="s">
        <v>56</v>
      </c>
      <c r="B236" s="199" t="s">
        <v>55</v>
      </c>
    </row>
    <row r="237" spans="1:2">
      <c r="A237" s="204" t="s">
        <v>54</v>
      </c>
      <c r="B237" s="199" t="s">
        <v>53</v>
      </c>
    </row>
    <row r="238" spans="1:2">
      <c r="A238" s="204" t="s">
        <v>52</v>
      </c>
      <c r="B238" s="199" t="s">
        <v>51</v>
      </c>
    </row>
    <row r="239" spans="1:2">
      <c r="A239" s="204" t="s">
        <v>50</v>
      </c>
      <c r="B239" s="199" t="s">
        <v>49</v>
      </c>
    </row>
    <row r="240" spans="1:2">
      <c r="A240" s="204" t="s">
        <v>48</v>
      </c>
      <c r="B240" s="199" t="s">
        <v>47</v>
      </c>
    </row>
    <row r="241" spans="1:2">
      <c r="A241" s="204" t="s">
        <v>46</v>
      </c>
      <c r="B241" s="199" t="s">
        <v>45</v>
      </c>
    </row>
    <row r="242" spans="1:2">
      <c r="A242" s="204" t="s">
        <v>44</v>
      </c>
      <c r="B242" s="199" t="s">
        <v>43</v>
      </c>
    </row>
    <row r="243" spans="1:2">
      <c r="A243" s="204" t="s">
        <v>42</v>
      </c>
      <c r="B243" s="199" t="s">
        <v>41</v>
      </c>
    </row>
    <row r="244" spans="1:2">
      <c r="A244" s="204">
        <v>7.9</v>
      </c>
      <c r="B244" s="199" t="s">
        <v>40</v>
      </c>
    </row>
    <row r="245" spans="1:2">
      <c r="A245" s="204" t="s">
        <v>39</v>
      </c>
      <c r="B245" s="199" t="s">
        <v>38</v>
      </c>
    </row>
    <row r="246" spans="1:2">
      <c r="A246" s="204" t="s">
        <v>37</v>
      </c>
      <c r="B246" s="199" t="s">
        <v>36</v>
      </c>
    </row>
    <row r="247" spans="1:2">
      <c r="A247" s="204" t="s">
        <v>35</v>
      </c>
      <c r="B247" s="199" t="s">
        <v>34</v>
      </c>
    </row>
    <row r="248" spans="1:2">
      <c r="A248" s="204" t="s">
        <v>33</v>
      </c>
      <c r="B248" s="199" t="s">
        <v>32</v>
      </c>
    </row>
    <row r="249" spans="1:2">
      <c r="A249" s="204">
        <v>7.1</v>
      </c>
      <c r="B249" s="199" t="s">
        <v>31</v>
      </c>
    </row>
    <row r="250" spans="1:2">
      <c r="A250" s="204" t="s">
        <v>30</v>
      </c>
      <c r="B250" s="199" t="s">
        <v>29</v>
      </c>
    </row>
    <row r="251" spans="1:2">
      <c r="A251" s="204" t="s">
        <v>28</v>
      </c>
      <c r="B251" s="199" t="s">
        <v>27</v>
      </c>
    </row>
    <row r="252" spans="1:2">
      <c r="A252" s="204" t="s">
        <v>26</v>
      </c>
      <c r="B252" s="199" t="s">
        <v>25</v>
      </c>
    </row>
    <row r="253" spans="1:2">
      <c r="A253" s="204" t="s">
        <v>24</v>
      </c>
      <c r="B253" s="199" t="s">
        <v>23</v>
      </c>
    </row>
    <row r="254" spans="1:2">
      <c r="A254" s="204">
        <v>7.11</v>
      </c>
      <c r="B254" s="199" t="s">
        <v>22</v>
      </c>
    </row>
    <row r="255" spans="1:2">
      <c r="A255" s="204" t="s">
        <v>21</v>
      </c>
      <c r="B255" s="199" t="s">
        <v>20</v>
      </c>
    </row>
    <row r="256" spans="1:2">
      <c r="A256" s="204" t="s">
        <v>19</v>
      </c>
      <c r="B256" s="199" t="s">
        <v>18</v>
      </c>
    </row>
    <row r="257" spans="1:2">
      <c r="A257" s="204" t="s">
        <v>17</v>
      </c>
      <c r="B257" s="199" t="s">
        <v>16</v>
      </c>
    </row>
    <row r="258" spans="1:2">
      <c r="A258" s="204" t="s">
        <v>15</v>
      </c>
      <c r="B258" s="199" t="s">
        <v>14</v>
      </c>
    </row>
    <row r="259" spans="1:2">
      <c r="A259" s="204" t="s">
        <v>13</v>
      </c>
      <c r="B259" s="199" t="s">
        <v>12</v>
      </c>
    </row>
    <row r="260" spans="1:2">
      <c r="A260" s="204" t="s">
        <v>11</v>
      </c>
      <c r="B260" s="199" t="s">
        <v>10</v>
      </c>
    </row>
    <row r="261" spans="1:2">
      <c r="A261" s="204" t="s">
        <v>9</v>
      </c>
      <c r="B261" s="199" t="s">
        <v>8</v>
      </c>
    </row>
    <row r="262" spans="1:2">
      <c r="A262" s="204" t="s">
        <v>7</v>
      </c>
      <c r="B262" s="199" t="s">
        <v>6</v>
      </c>
    </row>
    <row r="263" spans="1:2">
      <c r="A263" s="204" t="s">
        <v>5</v>
      </c>
      <c r="B263" s="199" t="s">
        <v>4</v>
      </c>
    </row>
    <row r="264" spans="1:2">
      <c r="A264" s="204"/>
      <c r="B264" s="203" t="s">
        <v>3</v>
      </c>
    </row>
    <row r="265" spans="1:2">
      <c r="A265" s="205">
        <v>8</v>
      </c>
      <c r="B265" s="199" t="s">
        <v>2</v>
      </c>
    </row>
    <row r="266" spans="1:2">
      <c r="A266" s="204"/>
      <c r="B266" s="203" t="s">
        <v>1</v>
      </c>
    </row>
    <row r="267" spans="1:2">
      <c r="A267" s="205">
        <v>9</v>
      </c>
      <c r="B267" s="199" t="s">
        <v>0</v>
      </c>
    </row>
    <row r="268" spans="1:2" ht="15" thickBot="1">
      <c r="A268" s="206"/>
      <c r="B268" s="207"/>
    </row>
  </sheetData>
  <mergeCells count="117">
    <mergeCell ref="A11:B11"/>
    <mergeCell ref="A12:B12"/>
    <mergeCell ref="A13:B13"/>
    <mergeCell ref="A2:B2"/>
    <mergeCell ref="A3:B3"/>
    <mergeCell ref="A4:B4"/>
    <mergeCell ref="A5:B5"/>
    <mergeCell ref="A6:B6"/>
    <mergeCell ref="A7:B7"/>
    <mergeCell ref="A8:B8"/>
    <mergeCell ref="A9:B9"/>
    <mergeCell ref="A10:B10"/>
    <mergeCell ref="A37:B37"/>
    <mergeCell ref="A38:B38"/>
    <mergeCell ref="A39:B39"/>
    <mergeCell ref="A14:B14"/>
    <mergeCell ref="A15:B15"/>
    <mergeCell ref="A16:B16"/>
    <mergeCell ref="A17:B17"/>
    <mergeCell ref="A18:B18"/>
    <mergeCell ref="A19:B19"/>
    <mergeCell ref="A20:B20"/>
    <mergeCell ref="A21:B21"/>
    <mergeCell ref="A22:B22"/>
    <mergeCell ref="A23:B23"/>
    <mergeCell ref="A25:B25"/>
    <mergeCell ref="A26:B26"/>
    <mergeCell ref="A28:B28"/>
    <mergeCell ref="A29:B29"/>
    <mergeCell ref="A30:B30"/>
    <mergeCell ref="A31:B31"/>
    <mergeCell ref="A32:B32"/>
    <mergeCell ref="A33:B33"/>
    <mergeCell ref="A34:B34"/>
    <mergeCell ref="A35:B35"/>
    <mergeCell ref="A36:B36"/>
    <mergeCell ref="A62:B62"/>
    <mergeCell ref="A63:B63"/>
    <mergeCell ref="A64:B64"/>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8:B58"/>
    <mergeCell ref="A59:B59"/>
    <mergeCell ref="A60:B60"/>
    <mergeCell ref="A61:B61"/>
    <mergeCell ref="A91:B91"/>
    <mergeCell ref="A92:B92"/>
    <mergeCell ref="A93:B93"/>
    <mergeCell ref="A65:B65"/>
    <mergeCell ref="A66:B66"/>
    <mergeCell ref="A67:B67"/>
    <mergeCell ref="A68:B68"/>
    <mergeCell ref="A69:B69"/>
    <mergeCell ref="A70:B70"/>
    <mergeCell ref="A71:B71"/>
    <mergeCell ref="A72:B72"/>
    <mergeCell ref="A73:B73"/>
    <mergeCell ref="A74:B74"/>
    <mergeCell ref="A75:B75"/>
    <mergeCell ref="A76:B76"/>
    <mergeCell ref="A77:B77"/>
    <mergeCell ref="A79:B79"/>
    <mergeCell ref="A80:B80"/>
    <mergeCell ref="A82:B82"/>
    <mergeCell ref="A83:B83"/>
    <mergeCell ref="A85:B85"/>
    <mergeCell ref="A86:B86"/>
    <mergeCell ref="A88:B88"/>
    <mergeCell ref="A89:B89"/>
    <mergeCell ref="A133:B133"/>
    <mergeCell ref="A135:B135"/>
    <mergeCell ref="A136:B136"/>
    <mergeCell ref="A94:B94"/>
    <mergeCell ref="A95:B95"/>
    <mergeCell ref="A99:B99"/>
    <mergeCell ref="A100:B100"/>
    <mergeCell ref="A101:B101"/>
    <mergeCell ref="A102:B102"/>
    <mergeCell ref="A104:B104"/>
    <mergeCell ref="A105:B105"/>
    <mergeCell ref="A107:B107"/>
    <mergeCell ref="A108:B108"/>
    <mergeCell ref="A110:B110"/>
    <mergeCell ref="A111:B111"/>
    <mergeCell ref="A113:B113"/>
    <mergeCell ref="A114:B114"/>
    <mergeCell ref="A116:B116"/>
    <mergeCell ref="A117:B117"/>
    <mergeCell ref="A118:B118"/>
    <mergeCell ref="A119:B119"/>
    <mergeCell ref="A120:B120"/>
    <mergeCell ref="A121:B121"/>
    <mergeCell ref="A132:B132"/>
    <mergeCell ref="A159:B159"/>
    <mergeCell ref="A161:B161"/>
    <mergeCell ref="A163:B163"/>
    <mergeCell ref="A145:B145"/>
    <mergeCell ref="A146:B146"/>
    <mergeCell ref="A147:B147"/>
    <mergeCell ref="A149:B149"/>
    <mergeCell ref="A150:B150"/>
    <mergeCell ref="A158:B158"/>
  </mergeCells>
  <pageMargins left="0.70866141732283472" right="0.70866141732283472" top="0.74803149606299213" bottom="0.74803149606299213" header="0.31496062992125984" footer="0.31496062992125984"/>
  <pageSetup paperSize="9" scale="83" fitToHeight="16" orientation="portrait" r:id="rId1"/>
  <headerFooter>
    <oddFooter xml:space="preserve">&amp;RP &amp;P of &amp;N  </oddFooter>
  </headerFooter>
  <rowBreaks count="5" manualBreakCount="5">
    <brk id="35" max="16383" man="1"/>
    <brk id="57" max="16383" man="1"/>
    <brk id="87" max="16383" man="1"/>
    <brk id="117" max="16383" man="1"/>
    <brk id="157"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38"/>
  <sheetViews>
    <sheetView view="pageBreakPreview" topLeftCell="A10" zoomScaleNormal="100" zoomScaleSheetLayoutView="100" workbookViewId="0">
      <selection activeCell="B23" sqref="B23"/>
    </sheetView>
  </sheetViews>
  <sheetFormatPr defaultRowHeight="10"/>
  <cols>
    <col min="1" max="1" width="9.54296875" style="1193" bestFit="1" customWidth="1"/>
    <col min="2" max="2" width="57.6328125" style="476" customWidth="1"/>
    <col min="3" max="3" width="6.6328125" style="475" customWidth="1"/>
    <col min="4" max="4" width="12.90625" style="477" bestFit="1" customWidth="1"/>
    <col min="5" max="5" width="12.54296875" style="477" customWidth="1"/>
    <col min="6" max="6" width="14.90625" style="1668" customWidth="1"/>
    <col min="7" max="7" width="12.08984375" style="335" customWidth="1"/>
    <col min="8" max="8" width="8" style="335" customWidth="1"/>
    <col min="9" max="253" width="8.90625" style="335"/>
    <col min="254" max="254" width="9.54296875" style="335" bestFit="1" customWidth="1"/>
    <col min="255" max="255" width="57.6328125" style="335" customWidth="1"/>
    <col min="256" max="256" width="6.6328125" style="335" customWidth="1"/>
    <col min="257" max="257" width="10.6328125" style="335" customWidth="1"/>
    <col min="258" max="259" width="0" style="335" hidden="1" customWidth="1"/>
    <col min="260" max="260" width="10.453125" style="335" customWidth="1"/>
    <col min="261" max="261" width="12.453125" style="335" customWidth="1"/>
    <col min="262" max="262" width="8.90625" style="335"/>
    <col min="263" max="263" width="12.08984375" style="335" customWidth="1"/>
    <col min="264" max="264" width="8" style="335" customWidth="1"/>
    <col min="265" max="509" width="8.90625" style="335"/>
    <col min="510" max="510" width="9.54296875" style="335" bestFit="1" customWidth="1"/>
    <col min="511" max="511" width="57.6328125" style="335" customWidth="1"/>
    <col min="512" max="512" width="6.6328125" style="335" customWidth="1"/>
    <col min="513" max="513" width="10.6328125" style="335" customWidth="1"/>
    <col min="514" max="515" width="0" style="335" hidden="1" customWidth="1"/>
    <col min="516" max="516" width="10.453125" style="335" customWidth="1"/>
    <col min="517" max="517" width="12.453125" style="335" customWidth="1"/>
    <col min="518" max="518" width="8.90625" style="335"/>
    <col min="519" max="519" width="12.08984375" style="335" customWidth="1"/>
    <col min="520" max="520" width="8" style="335" customWidth="1"/>
    <col min="521" max="765" width="8.90625" style="335"/>
    <col min="766" max="766" width="9.54296875" style="335" bestFit="1" customWidth="1"/>
    <col min="767" max="767" width="57.6328125" style="335" customWidth="1"/>
    <col min="768" max="768" width="6.6328125" style="335" customWidth="1"/>
    <col min="769" max="769" width="10.6328125" style="335" customWidth="1"/>
    <col min="770" max="771" width="0" style="335" hidden="1" customWidth="1"/>
    <col min="772" max="772" width="10.453125" style="335" customWidth="1"/>
    <col min="773" max="773" width="12.453125" style="335" customWidth="1"/>
    <col min="774" max="774" width="8.90625" style="335"/>
    <col min="775" max="775" width="12.08984375" style="335" customWidth="1"/>
    <col min="776" max="776" width="8" style="335" customWidth="1"/>
    <col min="777" max="1021" width="8.90625" style="335"/>
    <col min="1022" max="1022" width="9.54296875" style="335" bestFit="1" customWidth="1"/>
    <col min="1023" max="1023" width="57.6328125" style="335" customWidth="1"/>
    <col min="1024" max="1024" width="6.6328125" style="335" customWidth="1"/>
    <col min="1025" max="1025" width="10.6328125" style="335" customWidth="1"/>
    <col min="1026" max="1027" width="0" style="335" hidden="1" customWidth="1"/>
    <col min="1028" max="1028" width="10.453125" style="335" customWidth="1"/>
    <col min="1029" max="1029" width="12.453125" style="335" customWidth="1"/>
    <col min="1030" max="1030" width="8.90625" style="335"/>
    <col min="1031" max="1031" width="12.08984375" style="335" customWidth="1"/>
    <col min="1032" max="1032" width="8" style="335" customWidth="1"/>
    <col min="1033" max="1277" width="8.90625" style="335"/>
    <col min="1278" max="1278" width="9.54296875" style="335" bestFit="1" customWidth="1"/>
    <col min="1279" max="1279" width="57.6328125" style="335" customWidth="1"/>
    <col min="1280" max="1280" width="6.6328125" style="335" customWidth="1"/>
    <col min="1281" max="1281" width="10.6328125" style="335" customWidth="1"/>
    <col min="1282" max="1283" width="0" style="335" hidden="1" customWidth="1"/>
    <col min="1284" max="1284" width="10.453125" style="335" customWidth="1"/>
    <col min="1285" max="1285" width="12.453125" style="335" customWidth="1"/>
    <col min="1286" max="1286" width="8.90625" style="335"/>
    <col min="1287" max="1287" width="12.08984375" style="335" customWidth="1"/>
    <col min="1288" max="1288" width="8" style="335" customWidth="1"/>
    <col min="1289" max="1533" width="8.90625" style="335"/>
    <col min="1534" max="1534" width="9.54296875" style="335" bestFit="1" customWidth="1"/>
    <col min="1535" max="1535" width="57.6328125" style="335" customWidth="1"/>
    <col min="1536" max="1536" width="6.6328125" style="335" customWidth="1"/>
    <col min="1537" max="1537" width="10.6328125" style="335" customWidth="1"/>
    <col min="1538" max="1539" width="0" style="335" hidden="1" customWidth="1"/>
    <col min="1540" max="1540" width="10.453125" style="335" customWidth="1"/>
    <col min="1541" max="1541" width="12.453125" style="335" customWidth="1"/>
    <col min="1542" max="1542" width="8.90625" style="335"/>
    <col min="1543" max="1543" width="12.08984375" style="335" customWidth="1"/>
    <col min="1544" max="1544" width="8" style="335" customWidth="1"/>
    <col min="1545" max="1789" width="8.90625" style="335"/>
    <col min="1790" max="1790" width="9.54296875" style="335" bestFit="1" customWidth="1"/>
    <col min="1791" max="1791" width="57.6328125" style="335" customWidth="1"/>
    <col min="1792" max="1792" width="6.6328125" style="335" customWidth="1"/>
    <col min="1793" max="1793" width="10.6328125" style="335" customWidth="1"/>
    <col min="1794" max="1795" width="0" style="335" hidden="1" customWidth="1"/>
    <col min="1796" max="1796" width="10.453125" style="335" customWidth="1"/>
    <col min="1797" max="1797" width="12.453125" style="335" customWidth="1"/>
    <col min="1798" max="1798" width="8.90625" style="335"/>
    <col min="1799" max="1799" width="12.08984375" style="335" customWidth="1"/>
    <col min="1800" max="1800" width="8" style="335" customWidth="1"/>
    <col min="1801" max="2045" width="8.90625" style="335"/>
    <col min="2046" max="2046" width="9.54296875" style="335" bestFit="1" customWidth="1"/>
    <col min="2047" max="2047" width="57.6328125" style="335" customWidth="1"/>
    <col min="2048" max="2048" width="6.6328125" style="335" customWidth="1"/>
    <col min="2049" max="2049" width="10.6328125" style="335" customWidth="1"/>
    <col min="2050" max="2051" width="0" style="335" hidden="1" customWidth="1"/>
    <col min="2052" max="2052" width="10.453125" style="335" customWidth="1"/>
    <col min="2053" max="2053" width="12.453125" style="335" customWidth="1"/>
    <col min="2054" max="2054" width="8.90625" style="335"/>
    <col min="2055" max="2055" width="12.08984375" style="335" customWidth="1"/>
    <col min="2056" max="2056" width="8" style="335" customWidth="1"/>
    <col min="2057" max="2301" width="8.90625" style="335"/>
    <col min="2302" max="2302" width="9.54296875" style="335" bestFit="1" customWidth="1"/>
    <col min="2303" max="2303" width="57.6328125" style="335" customWidth="1"/>
    <col min="2304" max="2304" width="6.6328125" style="335" customWidth="1"/>
    <col min="2305" max="2305" width="10.6328125" style="335" customWidth="1"/>
    <col min="2306" max="2307" width="0" style="335" hidden="1" customWidth="1"/>
    <col min="2308" max="2308" width="10.453125" style="335" customWidth="1"/>
    <col min="2309" max="2309" width="12.453125" style="335" customWidth="1"/>
    <col min="2310" max="2310" width="8.90625" style="335"/>
    <col min="2311" max="2311" width="12.08984375" style="335" customWidth="1"/>
    <col min="2312" max="2312" width="8" style="335" customWidth="1"/>
    <col min="2313" max="2557" width="8.90625" style="335"/>
    <col min="2558" max="2558" width="9.54296875" style="335" bestFit="1" customWidth="1"/>
    <col min="2559" max="2559" width="57.6328125" style="335" customWidth="1"/>
    <col min="2560" max="2560" width="6.6328125" style="335" customWidth="1"/>
    <col min="2561" max="2561" width="10.6328125" style="335" customWidth="1"/>
    <col min="2562" max="2563" width="0" style="335" hidden="1" customWidth="1"/>
    <col min="2564" max="2564" width="10.453125" style="335" customWidth="1"/>
    <col min="2565" max="2565" width="12.453125" style="335" customWidth="1"/>
    <col min="2566" max="2566" width="8.90625" style="335"/>
    <col min="2567" max="2567" width="12.08984375" style="335" customWidth="1"/>
    <col min="2568" max="2568" width="8" style="335" customWidth="1"/>
    <col min="2569" max="2813" width="8.90625" style="335"/>
    <col min="2814" max="2814" width="9.54296875" style="335" bestFit="1" customWidth="1"/>
    <col min="2815" max="2815" width="57.6328125" style="335" customWidth="1"/>
    <col min="2816" max="2816" width="6.6328125" style="335" customWidth="1"/>
    <col min="2817" max="2817" width="10.6328125" style="335" customWidth="1"/>
    <col min="2818" max="2819" width="0" style="335" hidden="1" customWidth="1"/>
    <col min="2820" max="2820" width="10.453125" style="335" customWidth="1"/>
    <col min="2821" max="2821" width="12.453125" style="335" customWidth="1"/>
    <col min="2822" max="2822" width="8.90625" style="335"/>
    <col min="2823" max="2823" width="12.08984375" style="335" customWidth="1"/>
    <col min="2824" max="2824" width="8" style="335" customWidth="1"/>
    <col min="2825" max="3069" width="8.90625" style="335"/>
    <col min="3070" max="3070" width="9.54296875" style="335" bestFit="1" customWidth="1"/>
    <col min="3071" max="3071" width="57.6328125" style="335" customWidth="1"/>
    <col min="3072" max="3072" width="6.6328125" style="335" customWidth="1"/>
    <col min="3073" max="3073" width="10.6328125" style="335" customWidth="1"/>
    <col min="3074" max="3075" width="0" style="335" hidden="1" customWidth="1"/>
    <col min="3076" max="3076" width="10.453125" style="335" customWidth="1"/>
    <col min="3077" max="3077" width="12.453125" style="335" customWidth="1"/>
    <col min="3078" max="3078" width="8.90625" style="335"/>
    <col min="3079" max="3079" width="12.08984375" style="335" customWidth="1"/>
    <col min="3080" max="3080" width="8" style="335" customWidth="1"/>
    <col min="3081" max="3325" width="8.90625" style="335"/>
    <col min="3326" max="3326" width="9.54296875" style="335" bestFit="1" customWidth="1"/>
    <col min="3327" max="3327" width="57.6328125" style="335" customWidth="1"/>
    <col min="3328" max="3328" width="6.6328125" style="335" customWidth="1"/>
    <col min="3329" max="3329" width="10.6328125" style="335" customWidth="1"/>
    <col min="3330" max="3331" width="0" style="335" hidden="1" customWidth="1"/>
    <col min="3332" max="3332" width="10.453125" style="335" customWidth="1"/>
    <col min="3333" max="3333" width="12.453125" style="335" customWidth="1"/>
    <col min="3334" max="3334" width="8.90625" style="335"/>
    <col min="3335" max="3335" width="12.08984375" style="335" customWidth="1"/>
    <col min="3336" max="3336" width="8" style="335" customWidth="1"/>
    <col min="3337" max="3581" width="8.90625" style="335"/>
    <col min="3582" max="3582" width="9.54296875" style="335" bestFit="1" customWidth="1"/>
    <col min="3583" max="3583" width="57.6328125" style="335" customWidth="1"/>
    <col min="3584" max="3584" width="6.6328125" style="335" customWidth="1"/>
    <col min="3585" max="3585" width="10.6328125" style="335" customWidth="1"/>
    <col min="3586" max="3587" width="0" style="335" hidden="1" customWidth="1"/>
    <col min="3588" max="3588" width="10.453125" style="335" customWidth="1"/>
    <col min="3589" max="3589" width="12.453125" style="335" customWidth="1"/>
    <col min="3590" max="3590" width="8.90625" style="335"/>
    <col min="3591" max="3591" width="12.08984375" style="335" customWidth="1"/>
    <col min="3592" max="3592" width="8" style="335" customWidth="1"/>
    <col min="3593" max="3837" width="8.90625" style="335"/>
    <col min="3838" max="3838" width="9.54296875" style="335" bestFit="1" customWidth="1"/>
    <col min="3839" max="3839" width="57.6328125" style="335" customWidth="1"/>
    <col min="3840" max="3840" width="6.6328125" style="335" customWidth="1"/>
    <col min="3841" max="3841" width="10.6328125" style="335" customWidth="1"/>
    <col min="3842" max="3843" width="0" style="335" hidden="1" customWidth="1"/>
    <col min="3844" max="3844" width="10.453125" style="335" customWidth="1"/>
    <col min="3845" max="3845" width="12.453125" style="335" customWidth="1"/>
    <col min="3846" max="3846" width="8.90625" style="335"/>
    <col min="3847" max="3847" width="12.08984375" style="335" customWidth="1"/>
    <col min="3848" max="3848" width="8" style="335" customWidth="1"/>
    <col min="3849" max="4093" width="8.90625" style="335"/>
    <col min="4094" max="4094" width="9.54296875" style="335" bestFit="1" customWidth="1"/>
    <col min="4095" max="4095" width="57.6328125" style="335" customWidth="1"/>
    <col min="4096" max="4096" width="6.6328125" style="335" customWidth="1"/>
    <col min="4097" max="4097" width="10.6328125" style="335" customWidth="1"/>
    <col min="4098" max="4099" width="0" style="335" hidden="1" customWidth="1"/>
    <col min="4100" max="4100" width="10.453125" style="335" customWidth="1"/>
    <col min="4101" max="4101" width="12.453125" style="335" customWidth="1"/>
    <col min="4102" max="4102" width="8.90625" style="335"/>
    <col min="4103" max="4103" width="12.08984375" style="335" customWidth="1"/>
    <col min="4104" max="4104" width="8" style="335" customWidth="1"/>
    <col min="4105" max="4349" width="8.90625" style="335"/>
    <col min="4350" max="4350" width="9.54296875" style="335" bestFit="1" customWidth="1"/>
    <col min="4351" max="4351" width="57.6328125" style="335" customWidth="1"/>
    <col min="4352" max="4352" width="6.6328125" style="335" customWidth="1"/>
    <col min="4353" max="4353" width="10.6328125" style="335" customWidth="1"/>
    <col min="4354" max="4355" width="0" style="335" hidden="1" customWidth="1"/>
    <col min="4356" max="4356" width="10.453125" style="335" customWidth="1"/>
    <col min="4357" max="4357" width="12.453125" style="335" customWidth="1"/>
    <col min="4358" max="4358" width="8.90625" style="335"/>
    <col min="4359" max="4359" width="12.08984375" style="335" customWidth="1"/>
    <col min="4360" max="4360" width="8" style="335" customWidth="1"/>
    <col min="4361" max="4605" width="8.90625" style="335"/>
    <col min="4606" max="4606" width="9.54296875" style="335" bestFit="1" customWidth="1"/>
    <col min="4607" max="4607" width="57.6328125" style="335" customWidth="1"/>
    <col min="4608" max="4608" width="6.6328125" style="335" customWidth="1"/>
    <col min="4609" max="4609" width="10.6328125" style="335" customWidth="1"/>
    <col min="4610" max="4611" width="0" style="335" hidden="1" customWidth="1"/>
    <col min="4612" max="4612" width="10.453125" style="335" customWidth="1"/>
    <col min="4613" max="4613" width="12.453125" style="335" customWidth="1"/>
    <col min="4614" max="4614" width="8.90625" style="335"/>
    <col min="4615" max="4615" width="12.08984375" style="335" customWidth="1"/>
    <col min="4616" max="4616" width="8" style="335" customWidth="1"/>
    <col min="4617" max="4861" width="8.90625" style="335"/>
    <col min="4862" max="4862" width="9.54296875" style="335" bestFit="1" customWidth="1"/>
    <col min="4863" max="4863" width="57.6328125" style="335" customWidth="1"/>
    <col min="4864" max="4864" width="6.6328125" style="335" customWidth="1"/>
    <col min="4865" max="4865" width="10.6328125" style="335" customWidth="1"/>
    <col min="4866" max="4867" width="0" style="335" hidden="1" customWidth="1"/>
    <col min="4868" max="4868" width="10.453125" style="335" customWidth="1"/>
    <col min="4869" max="4869" width="12.453125" style="335" customWidth="1"/>
    <col min="4870" max="4870" width="8.90625" style="335"/>
    <col min="4871" max="4871" width="12.08984375" style="335" customWidth="1"/>
    <col min="4872" max="4872" width="8" style="335" customWidth="1"/>
    <col min="4873" max="5117" width="8.90625" style="335"/>
    <col min="5118" max="5118" width="9.54296875" style="335" bestFit="1" customWidth="1"/>
    <col min="5119" max="5119" width="57.6328125" style="335" customWidth="1"/>
    <col min="5120" max="5120" width="6.6328125" style="335" customWidth="1"/>
    <col min="5121" max="5121" width="10.6328125" style="335" customWidth="1"/>
    <col min="5122" max="5123" width="0" style="335" hidden="1" customWidth="1"/>
    <col min="5124" max="5124" width="10.453125" style="335" customWidth="1"/>
    <col min="5125" max="5125" width="12.453125" style="335" customWidth="1"/>
    <col min="5126" max="5126" width="8.90625" style="335"/>
    <col min="5127" max="5127" width="12.08984375" style="335" customWidth="1"/>
    <col min="5128" max="5128" width="8" style="335" customWidth="1"/>
    <col min="5129" max="5373" width="8.90625" style="335"/>
    <col min="5374" max="5374" width="9.54296875" style="335" bestFit="1" customWidth="1"/>
    <col min="5375" max="5375" width="57.6328125" style="335" customWidth="1"/>
    <col min="5376" max="5376" width="6.6328125" style="335" customWidth="1"/>
    <col min="5377" max="5377" width="10.6328125" style="335" customWidth="1"/>
    <col min="5378" max="5379" width="0" style="335" hidden="1" customWidth="1"/>
    <col min="5380" max="5380" width="10.453125" style="335" customWidth="1"/>
    <col min="5381" max="5381" width="12.453125" style="335" customWidth="1"/>
    <col min="5382" max="5382" width="8.90625" style="335"/>
    <col min="5383" max="5383" width="12.08984375" style="335" customWidth="1"/>
    <col min="5384" max="5384" width="8" style="335" customWidth="1"/>
    <col min="5385" max="5629" width="8.90625" style="335"/>
    <col min="5630" max="5630" width="9.54296875" style="335" bestFit="1" customWidth="1"/>
    <col min="5631" max="5631" width="57.6328125" style="335" customWidth="1"/>
    <col min="5632" max="5632" width="6.6328125" style="335" customWidth="1"/>
    <col min="5633" max="5633" width="10.6328125" style="335" customWidth="1"/>
    <col min="5634" max="5635" width="0" style="335" hidden="1" customWidth="1"/>
    <col min="5636" max="5636" width="10.453125" style="335" customWidth="1"/>
    <col min="5637" max="5637" width="12.453125" style="335" customWidth="1"/>
    <col min="5638" max="5638" width="8.90625" style="335"/>
    <col min="5639" max="5639" width="12.08984375" style="335" customWidth="1"/>
    <col min="5640" max="5640" width="8" style="335" customWidth="1"/>
    <col min="5641" max="5885" width="8.90625" style="335"/>
    <col min="5886" max="5886" width="9.54296875" style="335" bestFit="1" customWidth="1"/>
    <col min="5887" max="5887" width="57.6328125" style="335" customWidth="1"/>
    <col min="5888" max="5888" width="6.6328125" style="335" customWidth="1"/>
    <col min="5889" max="5889" width="10.6328125" style="335" customWidth="1"/>
    <col min="5890" max="5891" width="0" style="335" hidden="1" customWidth="1"/>
    <col min="5892" max="5892" width="10.453125" style="335" customWidth="1"/>
    <col min="5893" max="5893" width="12.453125" style="335" customWidth="1"/>
    <col min="5894" max="5894" width="8.90625" style="335"/>
    <col min="5895" max="5895" width="12.08984375" style="335" customWidth="1"/>
    <col min="5896" max="5896" width="8" style="335" customWidth="1"/>
    <col min="5897" max="6141" width="8.90625" style="335"/>
    <col min="6142" max="6142" width="9.54296875" style="335" bestFit="1" customWidth="1"/>
    <col min="6143" max="6143" width="57.6328125" style="335" customWidth="1"/>
    <col min="6144" max="6144" width="6.6328125" style="335" customWidth="1"/>
    <col min="6145" max="6145" width="10.6328125" style="335" customWidth="1"/>
    <col min="6146" max="6147" width="0" style="335" hidden="1" customWidth="1"/>
    <col min="6148" max="6148" width="10.453125" style="335" customWidth="1"/>
    <col min="6149" max="6149" width="12.453125" style="335" customWidth="1"/>
    <col min="6150" max="6150" width="8.90625" style="335"/>
    <col min="6151" max="6151" width="12.08984375" style="335" customWidth="1"/>
    <col min="6152" max="6152" width="8" style="335" customWidth="1"/>
    <col min="6153" max="6397" width="8.90625" style="335"/>
    <col min="6398" max="6398" width="9.54296875" style="335" bestFit="1" customWidth="1"/>
    <col min="6399" max="6399" width="57.6328125" style="335" customWidth="1"/>
    <col min="6400" max="6400" width="6.6328125" style="335" customWidth="1"/>
    <col min="6401" max="6401" width="10.6328125" style="335" customWidth="1"/>
    <col min="6402" max="6403" width="0" style="335" hidden="1" customWidth="1"/>
    <col min="6404" max="6404" width="10.453125" style="335" customWidth="1"/>
    <col min="6405" max="6405" width="12.453125" style="335" customWidth="1"/>
    <col min="6406" max="6406" width="8.90625" style="335"/>
    <col min="6407" max="6407" width="12.08984375" style="335" customWidth="1"/>
    <col min="6408" max="6408" width="8" style="335" customWidth="1"/>
    <col min="6409" max="6653" width="8.90625" style="335"/>
    <col min="6654" max="6654" width="9.54296875" style="335" bestFit="1" customWidth="1"/>
    <col min="6655" max="6655" width="57.6328125" style="335" customWidth="1"/>
    <col min="6656" max="6656" width="6.6328125" style="335" customWidth="1"/>
    <col min="6657" max="6657" width="10.6328125" style="335" customWidth="1"/>
    <col min="6658" max="6659" width="0" style="335" hidden="1" customWidth="1"/>
    <col min="6660" max="6660" width="10.453125" style="335" customWidth="1"/>
    <col min="6661" max="6661" width="12.453125" style="335" customWidth="1"/>
    <col min="6662" max="6662" width="8.90625" style="335"/>
    <col min="6663" max="6663" width="12.08984375" style="335" customWidth="1"/>
    <col min="6664" max="6664" width="8" style="335" customWidth="1"/>
    <col min="6665" max="6909" width="8.90625" style="335"/>
    <col min="6910" max="6910" width="9.54296875" style="335" bestFit="1" customWidth="1"/>
    <col min="6911" max="6911" width="57.6328125" style="335" customWidth="1"/>
    <col min="6912" max="6912" width="6.6328125" style="335" customWidth="1"/>
    <col min="6913" max="6913" width="10.6328125" style="335" customWidth="1"/>
    <col min="6914" max="6915" width="0" style="335" hidden="1" customWidth="1"/>
    <col min="6916" max="6916" width="10.453125" style="335" customWidth="1"/>
    <col min="6917" max="6917" width="12.453125" style="335" customWidth="1"/>
    <col min="6918" max="6918" width="8.90625" style="335"/>
    <col min="6919" max="6919" width="12.08984375" style="335" customWidth="1"/>
    <col min="6920" max="6920" width="8" style="335" customWidth="1"/>
    <col min="6921" max="7165" width="8.90625" style="335"/>
    <col min="7166" max="7166" width="9.54296875" style="335" bestFit="1" customWidth="1"/>
    <col min="7167" max="7167" width="57.6328125" style="335" customWidth="1"/>
    <col min="7168" max="7168" width="6.6328125" style="335" customWidth="1"/>
    <col min="7169" max="7169" width="10.6328125" style="335" customWidth="1"/>
    <col min="7170" max="7171" width="0" style="335" hidden="1" customWidth="1"/>
    <col min="7172" max="7172" width="10.453125" style="335" customWidth="1"/>
    <col min="7173" max="7173" width="12.453125" style="335" customWidth="1"/>
    <col min="7174" max="7174" width="8.90625" style="335"/>
    <col min="7175" max="7175" width="12.08984375" style="335" customWidth="1"/>
    <col min="7176" max="7176" width="8" style="335" customWidth="1"/>
    <col min="7177" max="7421" width="8.90625" style="335"/>
    <col min="7422" max="7422" width="9.54296875" style="335" bestFit="1" customWidth="1"/>
    <col min="7423" max="7423" width="57.6328125" style="335" customWidth="1"/>
    <col min="7424" max="7424" width="6.6328125" style="335" customWidth="1"/>
    <col min="7425" max="7425" width="10.6328125" style="335" customWidth="1"/>
    <col min="7426" max="7427" width="0" style="335" hidden="1" customWidth="1"/>
    <col min="7428" max="7428" width="10.453125" style="335" customWidth="1"/>
    <col min="7429" max="7429" width="12.453125" style="335" customWidth="1"/>
    <col min="7430" max="7430" width="8.90625" style="335"/>
    <col min="7431" max="7431" width="12.08984375" style="335" customWidth="1"/>
    <col min="7432" max="7432" width="8" style="335" customWidth="1"/>
    <col min="7433" max="7677" width="8.90625" style="335"/>
    <col min="7678" max="7678" width="9.54296875" style="335" bestFit="1" customWidth="1"/>
    <col min="7679" max="7679" width="57.6328125" style="335" customWidth="1"/>
    <col min="7680" max="7680" width="6.6328125" style="335" customWidth="1"/>
    <col min="7681" max="7681" width="10.6328125" style="335" customWidth="1"/>
    <col min="7682" max="7683" width="0" style="335" hidden="1" customWidth="1"/>
    <col min="7684" max="7684" width="10.453125" style="335" customWidth="1"/>
    <col min="7685" max="7685" width="12.453125" style="335" customWidth="1"/>
    <col min="7686" max="7686" width="8.90625" style="335"/>
    <col min="7687" max="7687" width="12.08984375" style="335" customWidth="1"/>
    <col min="7688" max="7688" width="8" style="335" customWidth="1"/>
    <col min="7689" max="7933" width="8.90625" style="335"/>
    <col min="7934" max="7934" width="9.54296875" style="335" bestFit="1" customWidth="1"/>
    <col min="7935" max="7935" width="57.6328125" style="335" customWidth="1"/>
    <col min="7936" max="7936" width="6.6328125" style="335" customWidth="1"/>
    <col min="7937" max="7937" width="10.6328125" style="335" customWidth="1"/>
    <col min="7938" max="7939" width="0" style="335" hidden="1" customWidth="1"/>
    <col min="7940" max="7940" width="10.453125" style="335" customWidth="1"/>
    <col min="7941" max="7941" width="12.453125" style="335" customWidth="1"/>
    <col min="7942" max="7942" width="8.90625" style="335"/>
    <col min="7943" max="7943" width="12.08984375" style="335" customWidth="1"/>
    <col min="7944" max="7944" width="8" style="335" customWidth="1"/>
    <col min="7945" max="8189" width="8.90625" style="335"/>
    <col min="8190" max="8190" width="9.54296875" style="335" bestFit="1" customWidth="1"/>
    <col min="8191" max="8191" width="57.6328125" style="335" customWidth="1"/>
    <col min="8192" max="8192" width="6.6328125" style="335" customWidth="1"/>
    <col min="8193" max="8193" width="10.6328125" style="335" customWidth="1"/>
    <col min="8194" max="8195" width="0" style="335" hidden="1" customWidth="1"/>
    <col min="8196" max="8196" width="10.453125" style="335" customWidth="1"/>
    <col min="8197" max="8197" width="12.453125" style="335" customWidth="1"/>
    <col min="8198" max="8198" width="8.90625" style="335"/>
    <col min="8199" max="8199" width="12.08984375" style="335" customWidth="1"/>
    <col min="8200" max="8200" width="8" style="335" customWidth="1"/>
    <col min="8201" max="8445" width="8.90625" style="335"/>
    <col min="8446" max="8446" width="9.54296875" style="335" bestFit="1" customWidth="1"/>
    <col min="8447" max="8447" width="57.6328125" style="335" customWidth="1"/>
    <col min="8448" max="8448" width="6.6328125" style="335" customWidth="1"/>
    <col min="8449" max="8449" width="10.6328125" style="335" customWidth="1"/>
    <col min="8450" max="8451" width="0" style="335" hidden="1" customWidth="1"/>
    <col min="8452" max="8452" width="10.453125" style="335" customWidth="1"/>
    <col min="8453" max="8453" width="12.453125" style="335" customWidth="1"/>
    <col min="8454" max="8454" width="8.90625" style="335"/>
    <col min="8455" max="8455" width="12.08984375" style="335" customWidth="1"/>
    <col min="8456" max="8456" width="8" style="335" customWidth="1"/>
    <col min="8457" max="8701" width="8.90625" style="335"/>
    <col min="8702" max="8702" width="9.54296875" style="335" bestFit="1" customWidth="1"/>
    <col min="8703" max="8703" width="57.6328125" style="335" customWidth="1"/>
    <col min="8704" max="8704" width="6.6328125" style="335" customWidth="1"/>
    <col min="8705" max="8705" width="10.6328125" style="335" customWidth="1"/>
    <col min="8706" max="8707" width="0" style="335" hidden="1" customWidth="1"/>
    <col min="8708" max="8708" width="10.453125" style="335" customWidth="1"/>
    <col min="8709" max="8709" width="12.453125" style="335" customWidth="1"/>
    <col min="8710" max="8710" width="8.90625" style="335"/>
    <col min="8711" max="8711" width="12.08984375" style="335" customWidth="1"/>
    <col min="8712" max="8712" width="8" style="335" customWidth="1"/>
    <col min="8713" max="8957" width="8.90625" style="335"/>
    <col min="8958" max="8958" width="9.54296875" style="335" bestFit="1" customWidth="1"/>
    <col min="8959" max="8959" width="57.6328125" style="335" customWidth="1"/>
    <col min="8960" max="8960" width="6.6328125" style="335" customWidth="1"/>
    <col min="8961" max="8961" width="10.6328125" style="335" customWidth="1"/>
    <col min="8962" max="8963" width="0" style="335" hidden="1" customWidth="1"/>
    <col min="8964" max="8964" width="10.453125" style="335" customWidth="1"/>
    <col min="8965" max="8965" width="12.453125" style="335" customWidth="1"/>
    <col min="8966" max="8966" width="8.90625" style="335"/>
    <col min="8967" max="8967" width="12.08984375" style="335" customWidth="1"/>
    <col min="8968" max="8968" width="8" style="335" customWidth="1"/>
    <col min="8969" max="9213" width="8.90625" style="335"/>
    <col min="9214" max="9214" width="9.54296875" style="335" bestFit="1" customWidth="1"/>
    <col min="9215" max="9215" width="57.6328125" style="335" customWidth="1"/>
    <col min="9216" max="9216" width="6.6328125" style="335" customWidth="1"/>
    <col min="9217" max="9217" width="10.6328125" style="335" customWidth="1"/>
    <col min="9218" max="9219" width="0" style="335" hidden="1" customWidth="1"/>
    <col min="9220" max="9220" width="10.453125" style="335" customWidth="1"/>
    <col min="9221" max="9221" width="12.453125" style="335" customWidth="1"/>
    <col min="9222" max="9222" width="8.90625" style="335"/>
    <col min="9223" max="9223" width="12.08984375" style="335" customWidth="1"/>
    <col min="9224" max="9224" width="8" style="335" customWidth="1"/>
    <col min="9225" max="9469" width="8.90625" style="335"/>
    <col min="9470" max="9470" width="9.54296875" style="335" bestFit="1" customWidth="1"/>
    <col min="9471" max="9471" width="57.6328125" style="335" customWidth="1"/>
    <col min="9472" max="9472" width="6.6328125" style="335" customWidth="1"/>
    <col min="9473" max="9473" width="10.6328125" style="335" customWidth="1"/>
    <col min="9474" max="9475" width="0" style="335" hidden="1" customWidth="1"/>
    <col min="9476" max="9476" width="10.453125" style="335" customWidth="1"/>
    <col min="9477" max="9477" width="12.453125" style="335" customWidth="1"/>
    <col min="9478" max="9478" width="8.90625" style="335"/>
    <col min="9479" max="9479" width="12.08984375" style="335" customWidth="1"/>
    <col min="9480" max="9480" width="8" style="335" customWidth="1"/>
    <col min="9481" max="9725" width="8.90625" style="335"/>
    <col min="9726" max="9726" width="9.54296875" style="335" bestFit="1" customWidth="1"/>
    <col min="9727" max="9727" width="57.6328125" style="335" customWidth="1"/>
    <col min="9728" max="9728" width="6.6328125" style="335" customWidth="1"/>
    <col min="9729" max="9729" width="10.6328125" style="335" customWidth="1"/>
    <col min="9730" max="9731" width="0" style="335" hidden="1" customWidth="1"/>
    <col min="9732" max="9732" width="10.453125" style="335" customWidth="1"/>
    <col min="9733" max="9733" width="12.453125" style="335" customWidth="1"/>
    <col min="9734" max="9734" width="8.90625" style="335"/>
    <col min="9735" max="9735" width="12.08984375" style="335" customWidth="1"/>
    <col min="9736" max="9736" width="8" style="335" customWidth="1"/>
    <col min="9737" max="9981" width="8.90625" style="335"/>
    <col min="9982" max="9982" width="9.54296875" style="335" bestFit="1" customWidth="1"/>
    <col min="9983" max="9983" width="57.6328125" style="335" customWidth="1"/>
    <col min="9984" max="9984" width="6.6328125" style="335" customWidth="1"/>
    <col min="9985" max="9985" width="10.6328125" style="335" customWidth="1"/>
    <col min="9986" max="9987" width="0" style="335" hidden="1" customWidth="1"/>
    <col min="9988" max="9988" width="10.453125" style="335" customWidth="1"/>
    <col min="9989" max="9989" width="12.453125" style="335" customWidth="1"/>
    <col min="9990" max="9990" width="8.90625" style="335"/>
    <col min="9991" max="9991" width="12.08984375" style="335" customWidth="1"/>
    <col min="9992" max="9992" width="8" style="335" customWidth="1"/>
    <col min="9993" max="10237" width="8.90625" style="335"/>
    <col min="10238" max="10238" width="9.54296875" style="335" bestFit="1" customWidth="1"/>
    <col min="10239" max="10239" width="57.6328125" style="335" customWidth="1"/>
    <col min="10240" max="10240" width="6.6328125" style="335" customWidth="1"/>
    <col min="10241" max="10241" width="10.6328125" style="335" customWidth="1"/>
    <col min="10242" max="10243" width="0" style="335" hidden="1" customWidth="1"/>
    <col min="10244" max="10244" width="10.453125" style="335" customWidth="1"/>
    <col min="10245" max="10245" width="12.453125" style="335" customWidth="1"/>
    <col min="10246" max="10246" width="8.90625" style="335"/>
    <col min="10247" max="10247" width="12.08984375" style="335" customWidth="1"/>
    <col min="10248" max="10248" width="8" style="335" customWidth="1"/>
    <col min="10249" max="10493" width="8.90625" style="335"/>
    <col min="10494" max="10494" width="9.54296875" style="335" bestFit="1" customWidth="1"/>
    <col min="10495" max="10495" width="57.6328125" style="335" customWidth="1"/>
    <col min="10496" max="10496" width="6.6328125" style="335" customWidth="1"/>
    <col min="10497" max="10497" width="10.6328125" style="335" customWidth="1"/>
    <col min="10498" max="10499" width="0" style="335" hidden="1" customWidth="1"/>
    <col min="10500" max="10500" width="10.453125" style="335" customWidth="1"/>
    <col min="10501" max="10501" width="12.453125" style="335" customWidth="1"/>
    <col min="10502" max="10502" width="8.90625" style="335"/>
    <col min="10503" max="10503" width="12.08984375" style="335" customWidth="1"/>
    <col min="10504" max="10504" width="8" style="335" customWidth="1"/>
    <col min="10505" max="10749" width="8.90625" style="335"/>
    <col min="10750" max="10750" width="9.54296875" style="335" bestFit="1" customWidth="1"/>
    <col min="10751" max="10751" width="57.6328125" style="335" customWidth="1"/>
    <col min="10752" max="10752" width="6.6328125" style="335" customWidth="1"/>
    <col min="10753" max="10753" width="10.6328125" style="335" customWidth="1"/>
    <col min="10754" max="10755" width="0" style="335" hidden="1" customWidth="1"/>
    <col min="10756" max="10756" width="10.453125" style="335" customWidth="1"/>
    <col min="10757" max="10757" width="12.453125" style="335" customWidth="1"/>
    <col min="10758" max="10758" width="8.90625" style="335"/>
    <col min="10759" max="10759" width="12.08984375" style="335" customWidth="1"/>
    <col min="10760" max="10760" width="8" style="335" customWidth="1"/>
    <col min="10761" max="11005" width="8.90625" style="335"/>
    <col min="11006" max="11006" width="9.54296875" style="335" bestFit="1" customWidth="1"/>
    <col min="11007" max="11007" width="57.6328125" style="335" customWidth="1"/>
    <col min="11008" max="11008" width="6.6328125" style="335" customWidth="1"/>
    <col min="11009" max="11009" width="10.6328125" style="335" customWidth="1"/>
    <col min="11010" max="11011" width="0" style="335" hidden="1" customWidth="1"/>
    <col min="11012" max="11012" width="10.453125" style="335" customWidth="1"/>
    <col min="11013" max="11013" width="12.453125" style="335" customWidth="1"/>
    <col min="11014" max="11014" width="8.90625" style="335"/>
    <col min="11015" max="11015" width="12.08984375" style="335" customWidth="1"/>
    <col min="11016" max="11016" width="8" style="335" customWidth="1"/>
    <col min="11017" max="11261" width="8.90625" style="335"/>
    <col min="11262" max="11262" width="9.54296875" style="335" bestFit="1" customWidth="1"/>
    <col min="11263" max="11263" width="57.6328125" style="335" customWidth="1"/>
    <col min="11264" max="11264" width="6.6328125" style="335" customWidth="1"/>
    <col min="11265" max="11265" width="10.6328125" style="335" customWidth="1"/>
    <col min="11266" max="11267" width="0" style="335" hidden="1" customWidth="1"/>
    <col min="11268" max="11268" width="10.453125" style="335" customWidth="1"/>
    <col min="11269" max="11269" width="12.453125" style="335" customWidth="1"/>
    <col min="11270" max="11270" width="8.90625" style="335"/>
    <col min="11271" max="11271" width="12.08984375" style="335" customWidth="1"/>
    <col min="11272" max="11272" width="8" style="335" customWidth="1"/>
    <col min="11273" max="11517" width="8.90625" style="335"/>
    <col min="11518" max="11518" width="9.54296875" style="335" bestFit="1" customWidth="1"/>
    <col min="11519" max="11519" width="57.6328125" style="335" customWidth="1"/>
    <col min="11520" max="11520" width="6.6328125" style="335" customWidth="1"/>
    <col min="11521" max="11521" width="10.6328125" style="335" customWidth="1"/>
    <col min="11522" max="11523" width="0" style="335" hidden="1" customWidth="1"/>
    <col min="11524" max="11524" width="10.453125" style="335" customWidth="1"/>
    <col min="11525" max="11525" width="12.453125" style="335" customWidth="1"/>
    <col min="11526" max="11526" width="8.90625" style="335"/>
    <col min="11527" max="11527" width="12.08984375" style="335" customWidth="1"/>
    <col min="11528" max="11528" width="8" style="335" customWidth="1"/>
    <col min="11529" max="11773" width="8.90625" style="335"/>
    <col min="11774" max="11774" width="9.54296875" style="335" bestFit="1" customWidth="1"/>
    <col min="11775" max="11775" width="57.6328125" style="335" customWidth="1"/>
    <col min="11776" max="11776" width="6.6328125" style="335" customWidth="1"/>
    <col min="11777" max="11777" width="10.6328125" style="335" customWidth="1"/>
    <col min="11778" max="11779" width="0" style="335" hidden="1" customWidth="1"/>
    <col min="11780" max="11780" width="10.453125" style="335" customWidth="1"/>
    <col min="11781" max="11781" width="12.453125" style="335" customWidth="1"/>
    <col min="11782" max="11782" width="8.90625" style="335"/>
    <col min="11783" max="11783" width="12.08984375" style="335" customWidth="1"/>
    <col min="11784" max="11784" width="8" style="335" customWidth="1"/>
    <col min="11785" max="12029" width="8.90625" style="335"/>
    <col min="12030" max="12030" width="9.54296875" style="335" bestFit="1" customWidth="1"/>
    <col min="12031" max="12031" width="57.6328125" style="335" customWidth="1"/>
    <col min="12032" max="12032" width="6.6328125" style="335" customWidth="1"/>
    <col min="12033" max="12033" width="10.6328125" style="335" customWidth="1"/>
    <col min="12034" max="12035" width="0" style="335" hidden="1" customWidth="1"/>
    <col min="12036" max="12036" width="10.453125" style="335" customWidth="1"/>
    <col min="12037" max="12037" width="12.453125" style="335" customWidth="1"/>
    <col min="12038" max="12038" width="8.90625" style="335"/>
    <col min="12039" max="12039" width="12.08984375" style="335" customWidth="1"/>
    <col min="12040" max="12040" width="8" style="335" customWidth="1"/>
    <col min="12041" max="12285" width="8.90625" style="335"/>
    <col min="12286" max="12286" width="9.54296875" style="335" bestFit="1" customWidth="1"/>
    <col min="12287" max="12287" width="57.6328125" style="335" customWidth="1"/>
    <col min="12288" max="12288" width="6.6328125" style="335" customWidth="1"/>
    <col min="12289" max="12289" width="10.6328125" style="335" customWidth="1"/>
    <col min="12290" max="12291" width="0" style="335" hidden="1" customWidth="1"/>
    <col min="12292" max="12292" width="10.453125" style="335" customWidth="1"/>
    <col min="12293" max="12293" width="12.453125" style="335" customWidth="1"/>
    <col min="12294" max="12294" width="8.90625" style="335"/>
    <col min="12295" max="12295" width="12.08984375" style="335" customWidth="1"/>
    <col min="12296" max="12296" width="8" style="335" customWidth="1"/>
    <col min="12297" max="12541" width="8.90625" style="335"/>
    <col min="12542" max="12542" width="9.54296875" style="335" bestFit="1" customWidth="1"/>
    <col min="12543" max="12543" width="57.6328125" style="335" customWidth="1"/>
    <col min="12544" max="12544" width="6.6328125" style="335" customWidth="1"/>
    <col min="12545" max="12545" width="10.6328125" style="335" customWidth="1"/>
    <col min="12546" max="12547" width="0" style="335" hidden="1" customWidth="1"/>
    <col min="12548" max="12548" width="10.453125" style="335" customWidth="1"/>
    <col min="12549" max="12549" width="12.453125" style="335" customWidth="1"/>
    <col min="12550" max="12550" width="8.90625" style="335"/>
    <col min="12551" max="12551" width="12.08984375" style="335" customWidth="1"/>
    <col min="12552" max="12552" width="8" style="335" customWidth="1"/>
    <col min="12553" max="12797" width="8.90625" style="335"/>
    <col min="12798" max="12798" width="9.54296875" style="335" bestFit="1" customWidth="1"/>
    <col min="12799" max="12799" width="57.6328125" style="335" customWidth="1"/>
    <col min="12800" max="12800" width="6.6328125" style="335" customWidth="1"/>
    <col min="12801" max="12801" width="10.6328125" style="335" customWidth="1"/>
    <col min="12802" max="12803" width="0" style="335" hidden="1" customWidth="1"/>
    <col min="12804" max="12804" width="10.453125" style="335" customWidth="1"/>
    <col min="12805" max="12805" width="12.453125" style="335" customWidth="1"/>
    <col min="12806" max="12806" width="8.90625" style="335"/>
    <col min="12807" max="12807" width="12.08984375" style="335" customWidth="1"/>
    <col min="12808" max="12808" width="8" style="335" customWidth="1"/>
    <col min="12809" max="13053" width="8.90625" style="335"/>
    <col min="13054" max="13054" width="9.54296875" style="335" bestFit="1" customWidth="1"/>
    <col min="13055" max="13055" width="57.6328125" style="335" customWidth="1"/>
    <col min="13056" max="13056" width="6.6328125" style="335" customWidth="1"/>
    <col min="13057" max="13057" width="10.6328125" style="335" customWidth="1"/>
    <col min="13058" max="13059" width="0" style="335" hidden="1" customWidth="1"/>
    <col min="13060" max="13060" width="10.453125" style="335" customWidth="1"/>
    <col min="13061" max="13061" width="12.453125" style="335" customWidth="1"/>
    <col min="13062" max="13062" width="8.90625" style="335"/>
    <col min="13063" max="13063" width="12.08984375" style="335" customWidth="1"/>
    <col min="13064" max="13064" width="8" style="335" customWidth="1"/>
    <col min="13065" max="13309" width="8.90625" style="335"/>
    <col min="13310" max="13310" width="9.54296875" style="335" bestFit="1" customWidth="1"/>
    <col min="13311" max="13311" width="57.6328125" style="335" customWidth="1"/>
    <col min="13312" max="13312" width="6.6328125" style="335" customWidth="1"/>
    <col min="13313" max="13313" width="10.6328125" style="335" customWidth="1"/>
    <col min="13314" max="13315" width="0" style="335" hidden="1" customWidth="1"/>
    <col min="13316" max="13316" width="10.453125" style="335" customWidth="1"/>
    <col min="13317" max="13317" width="12.453125" style="335" customWidth="1"/>
    <col min="13318" max="13318" width="8.90625" style="335"/>
    <col min="13319" max="13319" width="12.08984375" style="335" customWidth="1"/>
    <col min="13320" max="13320" width="8" style="335" customWidth="1"/>
    <col min="13321" max="13565" width="8.90625" style="335"/>
    <col min="13566" max="13566" width="9.54296875" style="335" bestFit="1" customWidth="1"/>
    <col min="13567" max="13567" width="57.6328125" style="335" customWidth="1"/>
    <col min="13568" max="13568" width="6.6328125" style="335" customWidth="1"/>
    <col min="13569" max="13569" width="10.6328125" style="335" customWidth="1"/>
    <col min="13570" max="13571" width="0" style="335" hidden="1" customWidth="1"/>
    <col min="13572" max="13572" width="10.453125" style="335" customWidth="1"/>
    <col min="13573" max="13573" width="12.453125" style="335" customWidth="1"/>
    <col min="13574" max="13574" width="8.90625" style="335"/>
    <col min="13575" max="13575" width="12.08984375" style="335" customWidth="1"/>
    <col min="13576" max="13576" width="8" style="335" customWidth="1"/>
    <col min="13577" max="13821" width="8.90625" style="335"/>
    <col min="13822" max="13822" width="9.54296875" style="335" bestFit="1" customWidth="1"/>
    <col min="13823" max="13823" width="57.6328125" style="335" customWidth="1"/>
    <col min="13824" max="13824" width="6.6328125" style="335" customWidth="1"/>
    <col min="13825" max="13825" width="10.6328125" style="335" customWidth="1"/>
    <col min="13826" max="13827" width="0" style="335" hidden="1" customWidth="1"/>
    <col min="13828" max="13828" width="10.453125" style="335" customWidth="1"/>
    <col min="13829" max="13829" width="12.453125" style="335" customWidth="1"/>
    <col min="13830" max="13830" width="8.90625" style="335"/>
    <col min="13831" max="13831" width="12.08984375" style="335" customWidth="1"/>
    <col min="13832" max="13832" width="8" style="335" customWidth="1"/>
    <col min="13833" max="14077" width="8.90625" style="335"/>
    <col min="14078" max="14078" width="9.54296875" style="335" bestFit="1" customWidth="1"/>
    <col min="14079" max="14079" width="57.6328125" style="335" customWidth="1"/>
    <col min="14080" max="14080" width="6.6328125" style="335" customWidth="1"/>
    <col min="14081" max="14081" width="10.6328125" style="335" customWidth="1"/>
    <col min="14082" max="14083" width="0" style="335" hidden="1" customWidth="1"/>
    <col min="14084" max="14084" width="10.453125" style="335" customWidth="1"/>
    <col min="14085" max="14085" width="12.453125" style="335" customWidth="1"/>
    <col min="14086" max="14086" width="8.90625" style="335"/>
    <col min="14087" max="14087" width="12.08984375" style="335" customWidth="1"/>
    <col min="14088" max="14088" width="8" style="335" customWidth="1"/>
    <col min="14089" max="14333" width="8.90625" style="335"/>
    <col min="14334" max="14334" width="9.54296875" style="335" bestFit="1" customWidth="1"/>
    <col min="14335" max="14335" width="57.6328125" style="335" customWidth="1"/>
    <col min="14336" max="14336" width="6.6328125" style="335" customWidth="1"/>
    <col min="14337" max="14337" width="10.6328125" style="335" customWidth="1"/>
    <col min="14338" max="14339" width="0" style="335" hidden="1" customWidth="1"/>
    <col min="14340" max="14340" width="10.453125" style="335" customWidth="1"/>
    <col min="14341" max="14341" width="12.453125" style="335" customWidth="1"/>
    <col min="14342" max="14342" width="8.90625" style="335"/>
    <col min="14343" max="14343" width="12.08984375" style="335" customWidth="1"/>
    <col min="14344" max="14344" width="8" style="335" customWidth="1"/>
    <col min="14345" max="14589" width="8.90625" style="335"/>
    <col min="14590" max="14590" width="9.54296875" style="335" bestFit="1" customWidth="1"/>
    <col min="14591" max="14591" width="57.6328125" style="335" customWidth="1"/>
    <col min="14592" max="14592" width="6.6328125" style="335" customWidth="1"/>
    <col min="14593" max="14593" width="10.6328125" style="335" customWidth="1"/>
    <col min="14594" max="14595" width="0" style="335" hidden="1" customWidth="1"/>
    <col min="14596" max="14596" width="10.453125" style="335" customWidth="1"/>
    <col min="14597" max="14597" width="12.453125" style="335" customWidth="1"/>
    <col min="14598" max="14598" width="8.90625" style="335"/>
    <col min="14599" max="14599" width="12.08984375" style="335" customWidth="1"/>
    <col min="14600" max="14600" width="8" style="335" customWidth="1"/>
    <col min="14601" max="14845" width="8.90625" style="335"/>
    <col min="14846" max="14846" width="9.54296875" style="335" bestFit="1" customWidth="1"/>
    <col min="14847" max="14847" width="57.6328125" style="335" customWidth="1"/>
    <col min="14848" max="14848" width="6.6328125" style="335" customWidth="1"/>
    <col min="14849" max="14849" width="10.6328125" style="335" customWidth="1"/>
    <col min="14850" max="14851" width="0" style="335" hidden="1" customWidth="1"/>
    <col min="14852" max="14852" width="10.453125" style="335" customWidth="1"/>
    <col min="14853" max="14853" width="12.453125" style="335" customWidth="1"/>
    <col min="14854" max="14854" width="8.90625" style="335"/>
    <col min="14855" max="14855" width="12.08984375" style="335" customWidth="1"/>
    <col min="14856" max="14856" width="8" style="335" customWidth="1"/>
    <col min="14857" max="15101" width="8.90625" style="335"/>
    <col min="15102" max="15102" width="9.54296875" style="335" bestFit="1" customWidth="1"/>
    <col min="15103" max="15103" width="57.6328125" style="335" customWidth="1"/>
    <col min="15104" max="15104" width="6.6328125" style="335" customWidth="1"/>
    <col min="15105" max="15105" width="10.6328125" style="335" customWidth="1"/>
    <col min="15106" max="15107" width="0" style="335" hidden="1" customWidth="1"/>
    <col min="15108" max="15108" width="10.453125" style="335" customWidth="1"/>
    <col min="15109" max="15109" width="12.453125" style="335" customWidth="1"/>
    <col min="15110" max="15110" width="8.90625" style="335"/>
    <col min="15111" max="15111" width="12.08984375" style="335" customWidth="1"/>
    <col min="15112" max="15112" width="8" style="335" customWidth="1"/>
    <col min="15113" max="15357" width="8.90625" style="335"/>
    <col min="15358" max="15358" width="9.54296875" style="335" bestFit="1" customWidth="1"/>
    <col min="15359" max="15359" width="57.6328125" style="335" customWidth="1"/>
    <col min="15360" max="15360" width="6.6328125" style="335" customWidth="1"/>
    <col min="15361" max="15361" width="10.6328125" style="335" customWidth="1"/>
    <col min="15362" max="15363" width="0" style="335" hidden="1" customWidth="1"/>
    <col min="15364" max="15364" width="10.453125" style="335" customWidth="1"/>
    <col min="15365" max="15365" width="12.453125" style="335" customWidth="1"/>
    <col min="15366" max="15366" width="8.90625" style="335"/>
    <col min="15367" max="15367" width="12.08984375" style="335" customWidth="1"/>
    <col min="15368" max="15368" width="8" style="335" customWidth="1"/>
    <col min="15369" max="15613" width="8.90625" style="335"/>
    <col min="15614" max="15614" width="9.54296875" style="335" bestFit="1" customWidth="1"/>
    <col min="15615" max="15615" width="57.6328125" style="335" customWidth="1"/>
    <col min="15616" max="15616" width="6.6328125" style="335" customWidth="1"/>
    <col min="15617" max="15617" width="10.6328125" style="335" customWidth="1"/>
    <col min="15618" max="15619" width="0" style="335" hidden="1" customWidth="1"/>
    <col min="15620" max="15620" width="10.453125" style="335" customWidth="1"/>
    <col min="15621" max="15621" width="12.453125" style="335" customWidth="1"/>
    <col min="15622" max="15622" width="8.90625" style="335"/>
    <col min="15623" max="15623" width="12.08984375" style="335" customWidth="1"/>
    <col min="15624" max="15624" width="8" style="335" customWidth="1"/>
    <col min="15625" max="15869" width="8.90625" style="335"/>
    <col min="15870" max="15870" width="9.54296875" style="335" bestFit="1" customWidth="1"/>
    <col min="15871" max="15871" width="57.6328125" style="335" customWidth="1"/>
    <col min="15872" max="15872" width="6.6328125" style="335" customWidth="1"/>
    <col min="15873" max="15873" width="10.6328125" style="335" customWidth="1"/>
    <col min="15874" max="15875" width="0" style="335" hidden="1" customWidth="1"/>
    <col min="15876" max="15876" width="10.453125" style="335" customWidth="1"/>
    <col min="15877" max="15877" width="12.453125" style="335" customWidth="1"/>
    <col min="15878" max="15878" width="8.90625" style="335"/>
    <col min="15879" max="15879" width="12.08984375" style="335" customWidth="1"/>
    <col min="15880" max="15880" width="8" style="335" customWidth="1"/>
    <col min="15881" max="16125" width="8.90625" style="335"/>
    <col min="16126" max="16126" width="9.54296875" style="335" bestFit="1" customWidth="1"/>
    <col min="16127" max="16127" width="57.6328125" style="335" customWidth="1"/>
    <col min="16128" max="16128" width="6.6328125" style="335" customWidth="1"/>
    <col min="16129" max="16129" width="10.6328125" style="335" customWidth="1"/>
    <col min="16130" max="16131" width="0" style="335" hidden="1" customWidth="1"/>
    <col min="16132" max="16132" width="10.453125" style="335" customWidth="1"/>
    <col min="16133" max="16133" width="12.453125" style="335" customWidth="1"/>
    <col min="16134" max="16134" width="8.90625" style="335"/>
    <col min="16135" max="16135" width="12.08984375" style="335" customWidth="1"/>
    <col min="16136" max="16136" width="8" style="335" customWidth="1"/>
    <col min="16137" max="16380" width="8.90625" style="335"/>
    <col min="16381" max="16384" width="10.36328125" style="335" customWidth="1"/>
  </cols>
  <sheetData>
    <row r="1" spans="1:24" s="45" customFormat="1" ht="12" customHeight="1">
      <c r="A1" s="2031"/>
      <c r="B1" s="2031"/>
      <c r="C1" s="2031"/>
      <c r="F1" s="1650"/>
    </row>
    <row r="2" spans="1:24" s="45" customFormat="1" ht="14.25" customHeight="1">
      <c r="A2" s="2034" t="str">
        <f>'[3]Admin Building'!A2:F2</f>
        <v>MINISTRY OF WATER AND ENVIRONMENT</v>
      </c>
      <c r="B2" s="2034"/>
      <c r="C2" s="2034"/>
      <c r="D2" s="2034"/>
      <c r="E2" s="2034"/>
      <c r="F2" s="2034"/>
    </row>
    <row r="3" spans="1:24" s="45" customFormat="1" ht="16.5" customHeight="1">
      <c r="A3" s="2034" t="str">
        <f>'[3]Admin Building'!A3:F3</f>
        <v>NYAMUGASANI WATER SUPPLY &amp; SANITATION SYSTEM</v>
      </c>
      <c r="B3" s="2034"/>
      <c r="C3" s="2034"/>
      <c r="D3" s="2034"/>
      <c r="E3" s="2034"/>
      <c r="F3" s="2034"/>
      <c r="G3" s="49"/>
      <c r="H3" s="49"/>
      <c r="I3" s="49"/>
    </row>
    <row r="4" spans="1:24" s="55" customFormat="1" ht="8.25" customHeight="1">
      <c r="F4" s="1624"/>
    </row>
    <row r="5" spans="1:24" s="55" customFormat="1" ht="16.5" customHeight="1">
      <c r="A5" s="2099" t="s">
        <v>1496</v>
      </c>
      <c r="B5" s="2099"/>
      <c r="C5" s="2099"/>
      <c r="D5" s="2099"/>
      <c r="E5" s="2099"/>
      <c r="F5" s="2099"/>
    </row>
    <row r="6" spans="1:24" s="959" customFormat="1" ht="7.5" customHeight="1" thickBot="1">
      <c r="A6" s="45"/>
      <c r="B6" s="56"/>
      <c r="C6" s="56"/>
      <c r="D6" s="672"/>
      <c r="E6" s="672"/>
      <c r="F6" s="1698"/>
      <c r="G6" s="49"/>
      <c r="H6" s="49"/>
      <c r="I6" s="49"/>
      <c r="J6" s="49"/>
      <c r="K6" s="49"/>
      <c r="L6" s="49"/>
      <c r="M6" s="49"/>
      <c r="N6" s="49"/>
      <c r="O6" s="49"/>
      <c r="P6" s="49"/>
      <c r="Q6" s="49"/>
      <c r="R6" s="49"/>
      <c r="S6" s="49"/>
      <c r="T6" s="49"/>
      <c r="U6" s="49"/>
      <c r="V6" s="49"/>
      <c r="W6" s="49"/>
      <c r="X6" s="49"/>
    </row>
    <row r="7" spans="1:24" ht="17.399999999999999" customHeight="1" thickTop="1">
      <c r="A7" s="2090" t="s">
        <v>1192</v>
      </c>
      <c r="B7" s="2090" t="s">
        <v>161</v>
      </c>
      <c r="C7" s="2090" t="s">
        <v>319</v>
      </c>
      <c r="D7" s="2092" t="s">
        <v>318</v>
      </c>
      <c r="E7" s="960" t="s">
        <v>1495</v>
      </c>
      <c r="F7" s="1637" t="s">
        <v>1189</v>
      </c>
      <c r="J7" s="490"/>
    </row>
    <row r="8" spans="1:24" ht="18.899999999999999" customHeight="1" thickBot="1">
      <c r="A8" s="2091"/>
      <c r="B8" s="2091"/>
      <c r="C8" s="2091"/>
      <c r="D8" s="2093"/>
      <c r="E8" s="961" t="s">
        <v>1188</v>
      </c>
      <c r="F8" s="1626" t="s">
        <v>1188</v>
      </c>
    </row>
    <row r="9" spans="1:24" ht="9.75" customHeight="1" thickTop="1">
      <c r="A9" s="1054"/>
      <c r="B9" s="1083"/>
      <c r="C9" s="1084"/>
      <c r="D9" s="1109"/>
      <c r="E9" s="1109"/>
      <c r="F9" s="1700"/>
    </row>
    <row r="10" spans="1:24" ht="9.75" customHeight="1">
      <c r="A10" s="1110"/>
      <c r="B10" s="54" t="s">
        <v>596</v>
      </c>
      <c r="C10" s="1111"/>
      <c r="D10" s="1112"/>
      <c r="E10" s="1112"/>
      <c r="F10" s="1701"/>
    </row>
    <row r="11" spans="1:24" ht="29.4" customHeight="1">
      <c r="A11" s="1110"/>
      <c r="B11" s="53" t="s">
        <v>1494</v>
      </c>
      <c r="C11" s="1111"/>
      <c r="D11" s="1112"/>
      <c r="E11" s="1112"/>
      <c r="F11" s="1701"/>
    </row>
    <row r="12" spans="1:24" ht="9.75" customHeight="1">
      <c r="A12" s="1110"/>
      <c r="B12" s="1113"/>
      <c r="C12" s="1111"/>
      <c r="D12" s="1112"/>
      <c r="E12" s="1112"/>
      <c r="F12" s="1701"/>
    </row>
    <row r="13" spans="1:24" ht="15.75" customHeight="1">
      <c r="A13" s="1060"/>
      <c r="B13" s="974" t="s">
        <v>970</v>
      </c>
      <c r="C13" s="975"/>
      <c r="D13" s="1114"/>
      <c r="E13" s="1114"/>
      <c r="F13" s="1702"/>
    </row>
    <row r="14" spans="1:24" ht="9" customHeight="1">
      <c r="A14" s="1060"/>
      <c r="B14" s="979"/>
      <c r="C14" s="975"/>
      <c r="D14" s="1114"/>
      <c r="E14" s="1114"/>
      <c r="F14" s="1702"/>
    </row>
    <row r="15" spans="1:24" ht="12">
      <c r="A15" s="1060" t="s">
        <v>798</v>
      </c>
      <c r="B15" s="1067" t="s">
        <v>969</v>
      </c>
      <c r="C15" s="971" t="s">
        <v>679</v>
      </c>
      <c r="D15" s="1115">
        <v>72</v>
      </c>
      <c r="E15" s="1086"/>
      <c r="F15" s="1703">
        <f>D15*E15</f>
        <v>0</v>
      </c>
    </row>
    <row r="16" spans="1:24" ht="8.25" customHeight="1">
      <c r="A16" s="1060"/>
      <c r="B16" s="979"/>
      <c r="C16" s="975"/>
      <c r="D16" s="1114"/>
      <c r="E16" s="1114"/>
      <c r="F16" s="1703">
        <f t="shared" ref="F16:F61" si="0">D16*E16</f>
        <v>0</v>
      </c>
    </row>
    <row r="17" spans="1:6" ht="15.75" customHeight="1">
      <c r="A17" s="1060" t="s">
        <v>794</v>
      </c>
      <c r="B17" s="1067" t="s">
        <v>968</v>
      </c>
      <c r="C17" s="971" t="s">
        <v>691</v>
      </c>
      <c r="D17" s="1115">
        <v>14</v>
      </c>
      <c r="E17" s="1086"/>
      <c r="F17" s="1703">
        <f t="shared" si="0"/>
        <v>0</v>
      </c>
    </row>
    <row r="18" spans="1:6" ht="9" customHeight="1">
      <c r="A18" s="1060"/>
      <c r="B18" s="979"/>
      <c r="C18" s="975"/>
      <c r="D18" s="1114"/>
      <c r="E18" s="1114"/>
      <c r="F18" s="1703">
        <f t="shared" si="0"/>
        <v>0</v>
      </c>
    </row>
    <row r="19" spans="1:6" ht="15" customHeight="1">
      <c r="A19" s="1060" t="s">
        <v>788</v>
      </c>
      <c r="B19" s="1067" t="s">
        <v>1493</v>
      </c>
      <c r="C19" s="971" t="s">
        <v>691</v>
      </c>
      <c r="D19" s="1115">
        <v>57</v>
      </c>
      <c r="E19" s="1086"/>
      <c r="F19" s="1703">
        <f t="shared" si="0"/>
        <v>0</v>
      </c>
    </row>
    <row r="20" spans="1:6" ht="10.5" customHeight="1">
      <c r="A20" s="1060"/>
      <c r="B20" s="979"/>
      <c r="C20" s="975"/>
      <c r="D20" s="1114"/>
      <c r="E20" s="1114"/>
      <c r="F20" s="1703">
        <f t="shared" si="0"/>
        <v>0</v>
      </c>
    </row>
    <row r="21" spans="1:6" ht="15.75" customHeight="1">
      <c r="A21" s="1060"/>
      <c r="B21" s="1065" t="s">
        <v>966</v>
      </c>
      <c r="C21" s="971"/>
      <c r="D21" s="1061"/>
      <c r="E21" s="1061"/>
      <c r="F21" s="1703">
        <f t="shared" si="0"/>
        <v>0</v>
      </c>
    </row>
    <row r="22" spans="1:6" ht="12" customHeight="1">
      <c r="A22" s="1060"/>
      <c r="B22" s="979"/>
      <c r="C22" s="975"/>
      <c r="D22" s="1114"/>
      <c r="E22" s="1114"/>
      <c r="F22" s="1703">
        <f t="shared" si="0"/>
        <v>0</v>
      </c>
    </row>
    <row r="23" spans="1:6" ht="15.75" customHeight="1">
      <c r="A23" s="1060" t="s">
        <v>786</v>
      </c>
      <c r="B23" s="1067" t="s">
        <v>965</v>
      </c>
      <c r="C23" s="971" t="s">
        <v>691</v>
      </c>
      <c r="D23" s="1061">
        <v>1</v>
      </c>
      <c r="E23" s="1061"/>
      <c r="F23" s="1703">
        <f t="shared" si="0"/>
        <v>0</v>
      </c>
    </row>
    <row r="24" spans="1:6" ht="9" customHeight="1">
      <c r="A24" s="1060"/>
      <c r="B24" s="1067"/>
      <c r="C24" s="971"/>
      <c r="D24" s="1061"/>
      <c r="E24" s="1061"/>
      <c r="F24" s="1703">
        <f t="shared" si="0"/>
        <v>0</v>
      </c>
    </row>
    <row r="25" spans="1:6" s="1117" customFormat="1" ht="12.75" customHeight="1">
      <c r="A25" s="1060"/>
      <c r="B25" s="1116" t="s">
        <v>715</v>
      </c>
      <c r="C25" s="971"/>
      <c r="D25" s="1061"/>
      <c r="E25" s="1061"/>
      <c r="F25" s="1703">
        <f t="shared" si="0"/>
        <v>0</v>
      </c>
    </row>
    <row r="26" spans="1:6" s="1117" customFormat="1" ht="6.75" customHeight="1">
      <c r="A26" s="1060"/>
      <c r="B26" s="1067"/>
      <c r="C26" s="971"/>
      <c r="D26" s="1061"/>
      <c r="E26" s="1061"/>
      <c r="F26" s="1703">
        <f t="shared" si="0"/>
        <v>0</v>
      </c>
    </row>
    <row r="27" spans="1:6" s="1117" customFormat="1" ht="20.149999999999999" customHeight="1">
      <c r="A27" s="1060" t="s">
        <v>829</v>
      </c>
      <c r="B27" s="1067" t="s">
        <v>964</v>
      </c>
      <c r="C27" s="971" t="s">
        <v>679</v>
      </c>
      <c r="D27" s="1115">
        <v>72</v>
      </c>
      <c r="E27" s="1061"/>
      <c r="F27" s="1703">
        <f t="shared" si="0"/>
        <v>0</v>
      </c>
    </row>
    <row r="28" spans="1:6" ht="9" customHeight="1">
      <c r="A28" s="1060"/>
      <c r="B28" s="1067"/>
      <c r="C28" s="971"/>
      <c r="D28" s="1061"/>
      <c r="E28" s="1061"/>
      <c r="F28" s="1703">
        <f t="shared" si="0"/>
        <v>0</v>
      </c>
    </row>
    <row r="29" spans="1:6" ht="15.75" customHeight="1">
      <c r="A29" s="1060"/>
      <c r="B29" s="1065" t="s">
        <v>1492</v>
      </c>
      <c r="C29" s="971"/>
      <c r="D29" s="1061"/>
      <c r="E29" s="1061"/>
      <c r="F29" s="1703">
        <f t="shared" si="0"/>
        <v>0</v>
      </c>
    </row>
    <row r="30" spans="1:6" ht="7.5" customHeight="1">
      <c r="A30" s="1060"/>
      <c r="B30" s="1065"/>
      <c r="C30" s="971"/>
      <c r="D30" s="1061"/>
      <c r="E30" s="1061"/>
      <c r="F30" s="1703">
        <f t="shared" si="0"/>
        <v>0</v>
      </c>
    </row>
    <row r="31" spans="1:6" ht="15.75" customHeight="1">
      <c r="A31" s="1060"/>
      <c r="B31" s="1065" t="s">
        <v>962</v>
      </c>
      <c r="C31" s="971"/>
      <c r="D31" s="1061"/>
      <c r="E31" s="1061"/>
      <c r="F31" s="1703">
        <f t="shared" si="0"/>
        <v>0</v>
      </c>
    </row>
    <row r="32" spans="1:6" ht="9.75" customHeight="1">
      <c r="A32" s="1060"/>
      <c r="B32" s="1067"/>
      <c r="C32" s="971"/>
      <c r="D32" s="1061"/>
      <c r="E32" s="1061"/>
      <c r="F32" s="1703">
        <f t="shared" si="0"/>
        <v>0</v>
      </c>
    </row>
    <row r="33" spans="1:6" ht="12">
      <c r="A33" s="1060" t="s">
        <v>826</v>
      </c>
      <c r="B33" s="1067" t="s">
        <v>961</v>
      </c>
      <c r="C33" s="971" t="s">
        <v>691</v>
      </c>
      <c r="D33" s="1115">
        <v>86</v>
      </c>
      <c r="E33" s="1061"/>
      <c r="F33" s="1703">
        <f t="shared" si="0"/>
        <v>0</v>
      </c>
    </row>
    <row r="34" spans="1:6" ht="9" customHeight="1">
      <c r="A34" s="1060"/>
      <c r="B34" s="1067"/>
      <c r="C34" s="971"/>
      <c r="D34" s="1115"/>
      <c r="E34" s="1115"/>
      <c r="F34" s="1703">
        <f t="shared" si="0"/>
        <v>0</v>
      </c>
    </row>
    <row r="35" spans="1:6" ht="15.75" customHeight="1">
      <c r="A35" s="1060"/>
      <c r="B35" s="1065" t="s">
        <v>960</v>
      </c>
      <c r="C35" s="971"/>
      <c r="D35" s="1061"/>
      <c r="E35" s="1061"/>
      <c r="F35" s="1703">
        <f t="shared" si="0"/>
        <v>0</v>
      </c>
    </row>
    <row r="36" spans="1:6" ht="17.399999999999999" customHeight="1">
      <c r="A36" s="1060" t="s">
        <v>824</v>
      </c>
      <c r="B36" s="1067" t="s">
        <v>1491</v>
      </c>
      <c r="C36" s="971" t="s">
        <v>691</v>
      </c>
      <c r="D36" s="1061">
        <v>30</v>
      </c>
      <c r="E36" s="1061"/>
      <c r="F36" s="1703">
        <f t="shared" si="0"/>
        <v>0</v>
      </c>
    </row>
    <row r="37" spans="1:6" ht="9.75" customHeight="1">
      <c r="A37" s="1060"/>
      <c r="B37" s="979"/>
      <c r="C37" s="975"/>
      <c r="D37" s="1114"/>
      <c r="E37" s="1114"/>
      <c r="F37" s="1703">
        <f t="shared" si="0"/>
        <v>0</v>
      </c>
    </row>
    <row r="38" spans="1:6" s="404" customFormat="1" ht="15.75" customHeight="1">
      <c r="A38" s="1118" t="s">
        <v>821</v>
      </c>
      <c r="B38" s="1119" t="s">
        <v>958</v>
      </c>
      <c r="C38" s="797" t="s">
        <v>691</v>
      </c>
      <c r="D38" s="797">
        <v>4</v>
      </c>
      <c r="E38" s="1061"/>
      <c r="F38" s="1703">
        <f t="shared" si="0"/>
        <v>0</v>
      </c>
    </row>
    <row r="39" spans="1:6" s="404" customFormat="1" ht="7.5" customHeight="1">
      <c r="A39" s="1120"/>
      <c r="B39" s="1121"/>
      <c r="C39" s="797"/>
      <c r="D39" s="797"/>
      <c r="E39" s="797"/>
      <c r="F39" s="1703">
        <f t="shared" si="0"/>
        <v>0</v>
      </c>
    </row>
    <row r="40" spans="1:6" ht="10.5">
      <c r="A40" s="1122"/>
      <c r="B40" s="1123" t="s">
        <v>957</v>
      </c>
      <c r="C40" s="1124"/>
      <c r="D40" s="1124"/>
      <c r="E40" s="1124"/>
      <c r="F40" s="1703">
        <f t="shared" si="0"/>
        <v>0</v>
      </c>
    </row>
    <row r="41" spans="1:6" ht="20">
      <c r="A41" s="1122" t="s">
        <v>819</v>
      </c>
      <c r="B41" s="1125" t="s">
        <v>1456</v>
      </c>
      <c r="C41" s="1124" t="s">
        <v>679</v>
      </c>
      <c r="D41" s="797">
        <v>80</v>
      </c>
      <c r="E41" s="797"/>
      <c r="F41" s="1703">
        <f t="shared" si="0"/>
        <v>0</v>
      </c>
    </row>
    <row r="42" spans="1:6" ht="10.5" customHeight="1">
      <c r="A42" s="1122"/>
      <c r="B42" s="1125"/>
      <c r="C42" s="1126"/>
      <c r="D42" s="1126"/>
      <c r="E42" s="1126"/>
      <c r="F42" s="1703">
        <f t="shared" si="0"/>
        <v>0</v>
      </c>
    </row>
    <row r="43" spans="1:6" s="1117" customFormat="1" ht="10.5">
      <c r="A43" s="1060"/>
      <c r="B43" s="1065" t="s">
        <v>955</v>
      </c>
      <c r="C43" s="971"/>
      <c r="D43" s="1061"/>
      <c r="E43" s="1061"/>
      <c r="F43" s="1703">
        <f t="shared" si="0"/>
        <v>0</v>
      </c>
    </row>
    <row r="44" spans="1:6" s="1117" customFormat="1" ht="7.5" customHeight="1">
      <c r="A44" s="1060"/>
      <c r="B44" s="979"/>
      <c r="C44" s="975"/>
      <c r="D44" s="1114"/>
      <c r="E44" s="1114"/>
      <c r="F44" s="1703">
        <f t="shared" si="0"/>
        <v>0</v>
      </c>
    </row>
    <row r="45" spans="1:6" ht="12">
      <c r="A45" s="1060" t="s">
        <v>817</v>
      </c>
      <c r="B45" s="1067" t="s">
        <v>954</v>
      </c>
      <c r="C45" s="971" t="s">
        <v>679</v>
      </c>
      <c r="D45" s="1061">
        <v>72</v>
      </c>
      <c r="E45" s="797"/>
      <c r="F45" s="1703">
        <f t="shared" si="0"/>
        <v>0</v>
      </c>
    </row>
    <row r="46" spans="1:6" ht="7.5" customHeight="1">
      <c r="A46" s="1060"/>
      <c r="B46" s="979"/>
      <c r="C46" s="975"/>
      <c r="D46" s="1114"/>
      <c r="E46" s="1114"/>
      <c r="F46" s="1703">
        <f t="shared" si="0"/>
        <v>0</v>
      </c>
    </row>
    <row r="47" spans="1:6" ht="10.5">
      <c r="A47" s="1060"/>
      <c r="B47" s="1065" t="s">
        <v>706</v>
      </c>
      <c r="C47" s="971"/>
      <c r="D47" s="1061"/>
      <c r="E47" s="1061"/>
      <c r="F47" s="1703">
        <f t="shared" si="0"/>
        <v>0</v>
      </c>
    </row>
    <row r="48" spans="1:6" ht="8.25" customHeight="1">
      <c r="A48" s="1060"/>
      <c r="B48" s="979"/>
      <c r="C48" s="975"/>
      <c r="D48" s="1114"/>
      <c r="E48" s="1114"/>
      <c r="F48" s="1703">
        <f t="shared" si="0"/>
        <v>0</v>
      </c>
    </row>
    <row r="49" spans="1:6" ht="10.5">
      <c r="A49" s="1060"/>
      <c r="B49" s="1065" t="s">
        <v>705</v>
      </c>
      <c r="C49" s="971"/>
      <c r="D49" s="1061"/>
      <c r="E49" s="1061"/>
      <c r="F49" s="1703">
        <f t="shared" si="0"/>
        <v>0</v>
      </c>
    </row>
    <row r="50" spans="1:6" ht="10.5" customHeight="1">
      <c r="A50" s="1060"/>
      <c r="B50" s="979"/>
      <c r="C50" s="975"/>
      <c r="D50" s="1114"/>
      <c r="E50" s="1114"/>
      <c r="F50" s="1703">
        <f t="shared" si="0"/>
        <v>0</v>
      </c>
    </row>
    <row r="51" spans="1:6" ht="15.75" customHeight="1">
      <c r="A51" s="1060" t="s">
        <v>844</v>
      </c>
      <c r="B51" s="1067" t="s">
        <v>953</v>
      </c>
      <c r="C51" s="971" t="s">
        <v>691</v>
      </c>
      <c r="D51" s="1061">
        <v>3</v>
      </c>
      <c r="E51" s="1061"/>
      <c r="F51" s="1703">
        <f t="shared" si="0"/>
        <v>0</v>
      </c>
    </row>
    <row r="52" spans="1:6" ht="7.5" customHeight="1">
      <c r="A52" s="1060"/>
      <c r="B52" s="1067"/>
      <c r="C52" s="971"/>
      <c r="D52" s="1061"/>
      <c r="E52" s="1061"/>
      <c r="F52" s="1703">
        <f t="shared" si="0"/>
        <v>0</v>
      </c>
    </row>
    <row r="53" spans="1:6" ht="10.5">
      <c r="A53" s="1060"/>
      <c r="B53" s="1065" t="s">
        <v>1455</v>
      </c>
      <c r="C53" s="975"/>
      <c r="D53" s="1114"/>
      <c r="E53" s="1114"/>
      <c r="F53" s="1703">
        <f t="shared" si="0"/>
        <v>0</v>
      </c>
    </row>
    <row r="54" spans="1:6" ht="6.75" customHeight="1">
      <c r="A54" s="1060"/>
      <c r="B54" s="1065"/>
      <c r="C54" s="975"/>
      <c r="D54" s="1114"/>
      <c r="E54" s="1114"/>
      <c r="F54" s="1703">
        <f t="shared" si="0"/>
        <v>0</v>
      </c>
    </row>
    <row r="55" spans="1:6" ht="12">
      <c r="A55" s="1060" t="s">
        <v>814</v>
      </c>
      <c r="B55" s="1067" t="s">
        <v>1454</v>
      </c>
      <c r="C55" s="1127" t="s">
        <v>691</v>
      </c>
      <c r="D55" s="1128">
        <v>8</v>
      </c>
      <c r="E55" s="1128"/>
      <c r="F55" s="1703">
        <f t="shared" si="0"/>
        <v>0</v>
      </c>
    </row>
    <row r="56" spans="1:6" ht="8.25" customHeight="1">
      <c r="A56" s="1060"/>
      <c r="B56" s="1067"/>
      <c r="C56" s="971"/>
      <c r="D56" s="1061"/>
      <c r="E56" s="1061"/>
      <c r="F56" s="1703">
        <f t="shared" si="0"/>
        <v>0</v>
      </c>
    </row>
    <row r="57" spans="1:6" s="49" customFormat="1" ht="12">
      <c r="A57" s="1060" t="s">
        <v>812</v>
      </c>
      <c r="B57" s="1067" t="s">
        <v>1453</v>
      </c>
      <c r="C57" s="971" t="s">
        <v>691</v>
      </c>
      <c r="D57" s="1061">
        <v>2</v>
      </c>
      <c r="E57" s="1128"/>
      <c r="F57" s="1703">
        <f t="shared" si="0"/>
        <v>0</v>
      </c>
    </row>
    <row r="58" spans="1:6" s="49" customFormat="1" ht="9.75" customHeight="1">
      <c r="A58" s="1060"/>
      <c r="B58" s="1067"/>
      <c r="C58" s="971"/>
      <c r="D58" s="1061"/>
      <c r="E58" s="1061"/>
      <c r="F58" s="1703">
        <f t="shared" si="0"/>
        <v>0</v>
      </c>
    </row>
    <row r="59" spans="1:6" ht="12">
      <c r="A59" s="1060" t="s">
        <v>810</v>
      </c>
      <c r="B59" s="1067" t="s">
        <v>1452</v>
      </c>
      <c r="C59" s="971" t="s">
        <v>691</v>
      </c>
      <c r="D59" s="1061">
        <v>11</v>
      </c>
      <c r="E59" s="1061"/>
      <c r="F59" s="1703">
        <f t="shared" si="0"/>
        <v>0</v>
      </c>
    </row>
    <row r="60" spans="1:6" ht="9" customHeight="1">
      <c r="A60" s="1060"/>
      <c r="B60" s="1067"/>
      <c r="C60" s="971"/>
      <c r="D60" s="1061"/>
      <c r="E60" s="1061"/>
      <c r="F60" s="1703">
        <f t="shared" si="0"/>
        <v>0</v>
      </c>
    </row>
    <row r="61" spans="1:6" ht="15.75" customHeight="1">
      <c r="A61" s="1060" t="s">
        <v>809</v>
      </c>
      <c r="B61" s="1067" t="s">
        <v>1451</v>
      </c>
      <c r="C61" s="971" t="s">
        <v>691</v>
      </c>
      <c r="D61" s="1061">
        <v>4</v>
      </c>
      <c r="E61" s="1128"/>
      <c r="F61" s="1703">
        <f t="shared" si="0"/>
        <v>0</v>
      </c>
    </row>
    <row r="62" spans="1:6">
      <c r="A62" s="1060"/>
      <c r="B62" s="1067"/>
      <c r="C62" s="971"/>
      <c r="D62" s="1061"/>
      <c r="E62" s="1061"/>
      <c r="F62" s="1703"/>
    </row>
    <row r="63" spans="1:6" ht="15.75" customHeight="1">
      <c r="A63" s="1060"/>
      <c r="B63" s="1067"/>
      <c r="C63" s="971"/>
      <c r="D63" s="1061"/>
      <c r="E63" s="1061"/>
      <c r="F63" s="1703"/>
    </row>
    <row r="64" spans="1:6" ht="15.75" customHeight="1">
      <c r="A64" s="1060"/>
      <c r="B64" s="1067"/>
      <c r="C64" s="971"/>
      <c r="D64" s="1061"/>
      <c r="E64" s="1061"/>
      <c r="F64" s="1703"/>
    </row>
    <row r="65" spans="1:6" ht="10.5" customHeight="1">
      <c r="A65" s="1060"/>
      <c r="B65" s="1067"/>
      <c r="C65" s="971"/>
      <c r="D65" s="1061"/>
      <c r="E65" s="1061"/>
      <c r="F65" s="1703"/>
    </row>
    <row r="66" spans="1:6" ht="6.75" customHeight="1" thickBot="1">
      <c r="A66" s="1099"/>
      <c r="B66" s="1129"/>
      <c r="C66" s="1130"/>
      <c r="D66" s="1131"/>
      <c r="E66" s="1131"/>
      <c r="F66" s="1704"/>
    </row>
    <row r="67" spans="1:6" ht="10.5" thickTop="1">
      <c r="A67" s="845"/>
      <c r="B67" s="1132"/>
      <c r="C67" s="1133"/>
      <c r="D67" s="1134"/>
      <c r="E67" s="1134"/>
      <c r="F67" s="1705"/>
    </row>
    <row r="68" spans="1:6">
      <c r="A68" s="2095" t="s">
        <v>325</v>
      </c>
      <c r="B68" s="2096"/>
      <c r="C68" s="2096"/>
      <c r="D68" s="2096"/>
      <c r="E68" s="1135"/>
      <c r="F68" s="1706">
        <f>SUM(F15:F61)</f>
        <v>0</v>
      </c>
    </row>
    <row r="69" spans="1:6" ht="10.5" thickBot="1">
      <c r="A69" s="1136"/>
      <c r="B69" s="1137"/>
      <c r="C69" s="1137"/>
      <c r="D69" s="1137"/>
      <c r="E69" s="1137"/>
      <c r="F69" s="1707"/>
    </row>
    <row r="70" spans="1:6" ht="9.75" customHeight="1" thickTop="1">
      <c r="A70" s="1054"/>
      <c r="B70" s="1083"/>
      <c r="C70" s="1084"/>
      <c r="D70" s="1109"/>
      <c r="E70" s="1109"/>
      <c r="F70" s="1700"/>
    </row>
    <row r="71" spans="1:6" ht="15.75" customHeight="1">
      <c r="A71" s="1060"/>
      <c r="B71" s="1116" t="s">
        <v>690</v>
      </c>
      <c r="C71" s="971"/>
      <c r="D71" s="1061"/>
      <c r="E71" s="1061"/>
      <c r="F71" s="1703"/>
    </row>
    <row r="72" spans="1:6" ht="9" customHeight="1">
      <c r="A72" s="1060"/>
      <c r="B72" s="1067"/>
      <c r="C72" s="971"/>
      <c r="D72" s="1061"/>
      <c r="E72" s="1061"/>
      <c r="F72" s="1703"/>
    </row>
    <row r="73" spans="1:6" ht="15.75" customHeight="1">
      <c r="A73" s="1060"/>
      <c r="B73" s="1065" t="s">
        <v>689</v>
      </c>
      <c r="C73" s="971"/>
      <c r="D73" s="1061"/>
      <c r="E73" s="1061"/>
      <c r="F73" s="1703"/>
    </row>
    <row r="74" spans="1:6" ht="9" customHeight="1">
      <c r="A74" s="1060"/>
      <c r="B74" s="1067"/>
      <c r="C74" s="971"/>
      <c r="D74" s="1061"/>
      <c r="E74" s="1061"/>
      <c r="F74" s="1703"/>
    </row>
    <row r="75" spans="1:6" ht="29.25" customHeight="1">
      <c r="A75" s="1060"/>
      <c r="B75" s="1065" t="s">
        <v>942</v>
      </c>
      <c r="C75" s="971"/>
      <c r="D75" s="1061"/>
      <c r="E75" s="1061"/>
      <c r="F75" s="1703"/>
    </row>
    <row r="76" spans="1:6" ht="9" customHeight="1">
      <c r="A76" s="1060"/>
      <c r="B76" s="1067"/>
      <c r="C76" s="971"/>
      <c r="D76" s="1061"/>
      <c r="E76" s="1061"/>
      <c r="F76" s="1703"/>
    </row>
    <row r="77" spans="1:6" ht="13.5" customHeight="1">
      <c r="A77" s="1060"/>
      <c r="B77" s="1065" t="s">
        <v>941</v>
      </c>
      <c r="C77" s="971"/>
      <c r="D77" s="1061"/>
      <c r="E77" s="1061"/>
      <c r="F77" s="1703"/>
    </row>
    <row r="78" spans="1:6" s="49" customFormat="1">
      <c r="A78" s="1060"/>
      <c r="B78" s="1067"/>
      <c r="C78" s="971"/>
      <c r="D78" s="1061"/>
      <c r="E78" s="1061"/>
      <c r="F78" s="1703"/>
    </row>
    <row r="79" spans="1:6" s="49" customFormat="1" ht="15" customHeight="1">
      <c r="A79" s="1060" t="s">
        <v>798</v>
      </c>
      <c r="B79" s="1067" t="s">
        <v>940</v>
      </c>
      <c r="C79" s="971" t="s">
        <v>679</v>
      </c>
      <c r="D79" s="1061">
        <v>5</v>
      </c>
      <c r="E79" s="1061"/>
      <c r="F79" s="1703">
        <f t="shared" ref="F79:F124" si="1">D79*E79</f>
        <v>0</v>
      </c>
    </row>
    <row r="80" spans="1:6" s="49" customFormat="1" ht="10.5" customHeight="1">
      <c r="A80" s="1060"/>
      <c r="B80" s="1067"/>
      <c r="C80" s="971"/>
      <c r="D80" s="1061"/>
      <c r="E80" s="1061"/>
      <c r="F80" s="1703">
        <f t="shared" si="1"/>
        <v>0</v>
      </c>
    </row>
    <row r="81" spans="1:6" s="49" customFormat="1" ht="15" customHeight="1">
      <c r="A81" s="1060"/>
      <c r="B81" s="1065" t="s">
        <v>938</v>
      </c>
      <c r="C81" s="971"/>
      <c r="D81" s="1061"/>
      <c r="E81" s="1061"/>
      <c r="F81" s="1703">
        <f t="shared" si="1"/>
        <v>0</v>
      </c>
    </row>
    <row r="82" spans="1:6" ht="9" customHeight="1">
      <c r="A82" s="1060"/>
      <c r="B82" s="1067"/>
      <c r="C82" s="971"/>
      <c r="D82" s="1061"/>
      <c r="E82" s="1061"/>
      <c r="F82" s="1703">
        <f t="shared" si="1"/>
        <v>0</v>
      </c>
    </row>
    <row r="83" spans="1:6" ht="19.5" customHeight="1">
      <c r="A83" s="1060" t="s">
        <v>794</v>
      </c>
      <c r="B83" s="1067" t="s">
        <v>937</v>
      </c>
      <c r="C83" s="971" t="s">
        <v>679</v>
      </c>
      <c r="D83" s="1061">
        <v>21</v>
      </c>
      <c r="E83" s="1061"/>
      <c r="F83" s="1703">
        <f t="shared" si="1"/>
        <v>0</v>
      </c>
    </row>
    <row r="84" spans="1:6" ht="9" customHeight="1">
      <c r="A84" s="1060"/>
      <c r="B84" s="1067"/>
      <c r="C84" s="971"/>
      <c r="D84" s="1061"/>
      <c r="E84" s="1061"/>
      <c r="F84" s="1703">
        <f t="shared" si="1"/>
        <v>0</v>
      </c>
    </row>
    <row r="85" spans="1:6" ht="15.75" customHeight="1">
      <c r="A85" s="1060" t="s">
        <v>788</v>
      </c>
      <c r="B85" s="1067" t="s">
        <v>934</v>
      </c>
      <c r="C85" s="971" t="s">
        <v>679</v>
      </c>
      <c r="D85" s="1061">
        <v>32</v>
      </c>
      <c r="E85" s="1061"/>
      <c r="F85" s="1703">
        <f t="shared" si="1"/>
        <v>0</v>
      </c>
    </row>
    <row r="86" spans="1:6" ht="10.5" customHeight="1">
      <c r="A86" s="1060"/>
      <c r="B86" s="1067"/>
      <c r="C86" s="971"/>
      <c r="D86" s="1061"/>
      <c r="E86" s="1061"/>
      <c r="F86" s="1703">
        <f t="shared" si="1"/>
        <v>0</v>
      </c>
    </row>
    <row r="87" spans="1:6" ht="14.25" customHeight="1">
      <c r="A87" s="1060"/>
      <c r="B87" s="1065" t="s">
        <v>931</v>
      </c>
      <c r="C87" s="971"/>
      <c r="D87" s="1061"/>
      <c r="E87" s="1061"/>
      <c r="F87" s="1703">
        <f t="shared" si="1"/>
        <v>0</v>
      </c>
    </row>
    <row r="88" spans="1:6" ht="9.75" customHeight="1">
      <c r="A88" s="1060"/>
      <c r="B88" s="1067"/>
      <c r="C88" s="971"/>
      <c r="D88" s="1061"/>
      <c r="E88" s="1061"/>
      <c r="F88" s="1703">
        <f t="shared" si="1"/>
        <v>0</v>
      </c>
    </row>
    <row r="89" spans="1:6" ht="27.75" customHeight="1">
      <c r="A89" s="1060"/>
      <c r="B89" s="1065" t="s">
        <v>930</v>
      </c>
      <c r="C89" s="971"/>
      <c r="D89" s="1061"/>
      <c r="E89" s="1061"/>
      <c r="F89" s="1703">
        <f t="shared" si="1"/>
        <v>0</v>
      </c>
    </row>
    <row r="90" spans="1:6" ht="15.75" customHeight="1">
      <c r="A90" s="1060"/>
      <c r="B90" s="1067"/>
      <c r="C90" s="971"/>
      <c r="D90" s="1061"/>
      <c r="E90" s="1061"/>
      <c r="F90" s="1703">
        <f t="shared" si="1"/>
        <v>0</v>
      </c>
    </row>
    <row r="91" spans="1:6">
      <c r="A91" s="1060" t="s">
        <v>786</v>
      </c>
      <c r="B91" s="1067" t="s">
        <v>813</v>
      </c>
      <c r="C91" s="971" t="s">
        <v>448</v>
      </c>
      <c r="D91" s="1061">
        <v>1344</v>
      </c>
      <c r="E91" s="1061"/>
      <c r="F91" s="1703">
        <f t="shared" si="1"/>
        <v>0</v>
      </c>
    </row>
    <row r="92" spans="1:6" ht="9" customHeight="1">
      <c r="A92" s="1060"/>
      <c r="B92" s="1067"/>
      <c r="C92" s="971"/>
      <c r="D92" s="1061"/>
      <c r="E92" s="1061"/>
      <c r="F92" s="1703">
        <f t="shared" si="1"/>
        <v>0</v>
      </c>
    </row>
    <row r="93" spans="1:6">
      <c r="A93" s="1060" t="s">
        <v>829</v>
      </c>
      <c r="B93" s="1067" t="s">
        <v>811</v>
      </c>
      <c r="C93" s="971" t="s">
        <v>448</v>
      </c>
      <c r="D93" s="1061">
        <v>2914</v>
      </c>
      <c r="E93" s="1061"/>
      <c r="F93" s="1703">
        <f t="shared" si="1"/>
        <v>0</v>
      </c>
    </row>
    <row r="94" spans="1:6" ht="9" customHeight="1">
      <c r="A94" s="1060"/>
      <c r="B94" s="1067"/>
      <c r="C94" s="971"/>
      <c r="D94" s="1061"/>
      <c r="E94" s="1061"/>
      <c r="F94" s="1703">
        <f t="shared" si="1"/>
        <v>0</v>
      </c>
    </row>
    <row r="95" spans="1:6" ht="18" customHeight="1">
      <c r="A95" s="1060" t="s">
        <v>826</v>
      </c>
      <c r="B95" s="1067" t="s">
        <v>672</v>
      </c>
      <c r="C95" s="971" t="s">
        <v>448</v>
      </c>
      <c r="D95" s="1061">
        <v>2444</v>
      </c>
      <c r="E95" s="1061"/>
      <c r="F95" s="1703">
        <f t="shared" si="1"/>
        <v>0</v>
      </c>
    </row>
    <row r="96" spans="1:6" s="49" customFormat="1" ht="10.5" customHeight="1">
      <c r="A96" s="1060"/>
      <c r="B96" s="1067"/>
      <c r="C96" s="971"/>
      <c r="D96" s="1061"/>
      <c r="E96" s="1061"/>
      <c r="F96" s="1703">
        <f t="shared" si="1"/>
        <v>0</v>
      </c>
    </row>
    <row r="97" spans="1:7" s="49" customFormat="1" ht="18" customHeight="1">
      <c r="A97" s="1060" t="s">
        <v>824</v>
      </c>
      <c r="B97" s="1067" t="s">
        <v>670</v>
      </c>
      <c r="C97" s="971" t="s">
        <v>448</v>
      </c>
      <c r="D97" s="1061">
        <v>1052</v>
      </c>
      <c r="E97" s="1061"/>
      <c r="F97" s="1703">
        <f t="shared" si="1"/>
        <v>0</v>
      </c>
    </row>
    <row r="98" spans="1:7" s="374" customFormat="1" ht="9.75" customHeight="1">
      <c r="A98" s="1060"/>
      <c r="B98" s="1067"/>
      <c r="C98" s="971"/>
      <c r="D98" s="1061"/>
      <c r="E98" s="1061"/>
      <c r="F98" s="1703">
        <f t="shared" si="1"/>
        <v>0</v>
      </c>
      <c r="G98" s="1138"/>
    </row>
    <row r="99" spans="1:7" ht="23">
      <c r="A99" s="1060"/>
      <c r="B99" s="1065" t="s">
        <v>927</v>
      </c>
      <c r="C99" s="971"/>
      <c r="D99" s="1061"/>
      <c r="E99" s="1061"/>
      <c r="F99" s="1703">
        <f t="shared" si="1"/>
        <v>0</v>
      </c>
    </row>
    <row r="100" spans="1:7" ht="15.75" customHeight="1">
      <c r="A100" s="1060"/>
      <c r="B100" s="1067"/>
      <c r="C100" s="971"/>
      <c r="D100" s="1061"/>
      <c r="E100" s="1061"/>
      <c r="F100" s="1703">
        <f t="shared" si="1"/>
        <v>0</v>
      </c>
    </row>
    <row r="101" spans="1:7" ht="20">
      <c r="A101" s="1060" t="s">
        <v>821</v>
      </c>
      <c r="B101" s="1067" t="s">
        <v>925</v>
      </c>
      <c r="C101" s="1058" t="s">
        <v>679</v>
      </c>
      <c r="D101" s="1059">
        <v>80</v>
      </c>
      <c r="E101" s="1059"/>
      <c r="F101" s="1703">
        <f t="shared" si="1"/>
        <v>0</v>
      </c>
    </row>
    <row r="102" spans="1:7" ht="10.5" customHeight="1">
      <c r="A102" s="1060"/>
      <c r="B102" s="1067"/>
      <c r="C102" s="971"/>
      <c r="D102" s="1061"/>
      <c r="E102" s="1061"/>
      <c r="F102" s="1703">
        <f t="shared" si="1"/>
        <v>0</v>
      </c>
    </row>
    <row r="103" spans="1:7" ht="10.5">
      <c r="A103" s="1060"/>
      <c r="B103" s="1065" t="s">
        <v>919</v>
      </c>
      <c r="C103" s="971"/>
      <c r="D103" s="1061"/>
      <c r="E103" s="1061"/>
      <c r="F103" s="1703">
        <f t="shared" si="1"/>
        <v>0</v>
      </c>
    </row>
    <row r="104" spans="1:7">
      <c r="A104" s="1060"/>
      <c r="B104" s="1067"/>
      <c r="C104" s="971"/>
      <c r="D104" s="1061"/>
      <c r="E104" s="1061"/>
      <c r="F104" s="1703">
        <f t="shared" si="1"/>
        <v>0</v>
      </c>
    </row>
    <row r="105" spans="1:7" ht="12">
      <c r="A105" s="1060" t="s">
        <v>819</v>
      </c>
      <c r="B105" s="1067" t="s">
        <v>918</v>
      </c>
      <c r="C105" s="971" t="s">
        <v>679</v>
      </c>
      <c r="D105" s="1061">
        <v>80</v>
      </c>
      <c r="E105" s="1061"/>
      <c r="F105" s="1703">
        <f t="shared" si="1"/>
        <v>0</v>
      </c>
    </row>
    <row r="106" spans="1:7" ht="10.5" customHeight="1">
      <c r="A106" s="1060"/>
      <c r="B106" s="1065"/>
      <c r="C106" s="971"/>
      <c r="D106" s="1061"/>
      <c r="E106" s="1061"/>
      <c r="F106" s="1703">
        <f t="shared" si="1"/>
        <v>0</v>
      </c>
    </row>
    <row r="107" spans="1:7" ht="10.5">
      <c r="A107" s="1064"/>
      <c r="B107" s="1116" t="s">
        <v>911</v>
      </c>
      <c r="C107" s="1139"/>
      <c r="D107" s="1140"/>
      <c r="E107" s="1140"/>
      <c r="F107" s="1703">
        <f t="shared" si="1"/>
        <v>0</v>
      </c>
    </row>
    <row r="108" spans="1:7" ht="11.25" customHeight="1">
      <c r="A108" s="1060"/>
      <c r="B108" s="1067"/>
      <c r="C108" s="971"/>
      <c r="D108" s="1061"/>
      <c r="E108" s="1061"/>
      <c r="F108" s="1703">
        <f t="shared" si="1"/>
        <v>0</v>
      </c>
    </row>
    <row r="109" spans="1:7" ht="17.149999999999999" customHeight="1">
      <c r="A109" s="1060"/>
      <c r="B109" s="1065" t="s">
        <v>910</v>
      </c>
      <c r="C109" s="971"/>
      <c r="D109" s="1061"/>
      <c r="E109" s="1061"/>
      <c r="F109" s="1703">
        <f t="shared" si="1"/>
        <v>0</v>
      </c>
    </row>
    <row r="110" spans="1:7" ht="9" customHeight="1">
      <c r="A110" s="1060"/>
      <c r="B110" s="1065"/>
      <c r="C110" s="971"/>
      <c r="D110" s="1061"/>
      <c r="E110" s="1061"/>
      <c r="F110" s="1703">
        <f t="shared" si="1"/>
        <v>0</v>
      </c>
    </row>
    <row r="111" spans="1:7">
      <c r="A111" s="1060"/>
      <c r="B111" s="1066" t="s">
        <v>1490</v>
      </c>
      <c r="C111" s="971"/>
      <c r="D111" s="1061"/>
      <c r="E111" s="1061"/>
      <c r="F111" s="1703">
        <f t="shared" si="1"/>
        <v>0</v>
      </c>
    </row>
    <row r="112" spans="1:7" ht="11.25" customHeight="1">
      <c r="A112" s="1060"/>
      <c r="B112" s="1067"/>
      <c r="C112" s="971"/>
      <c r="D112" s="1061"/>
      <c r="E112" s="1061"/>
      <c r="F112" s="1703">
        <f t="shared" si="1"/>
        <v>0</v>
      </c>
    </row>
    <row r="113" spans="1:6" s="45" customFormat="1" ht="10.5">
      <c r="A113" s="1141" t="s">
        <v>726</v>
      </c>
      <c r="B113" s="1142" t="s">
        <v>1122</v>
      </c>
      <c r="C113" s="1143"/>
      <c r="D113" s="1144"/>
      <c r="E113" s="1144"/>
      <c r="F113" s="1703">
        <f t="shared" si="1"/>
        <v>0</v>
      </c>
    </row>
    <row r="114" spans="1:6" s="45" customFormat="1" ht="10.5">
      <c r="A114" s="1141"/>
      <c r="B114" s="1142"/>
      <c r="C114" s="1143"/>
      <c r="D114" s="1144"/>
      <c r="E114" s="1144"/>
      <c r="F114" s="1703">
        <f t="shared" si="1"/>
        <v>0</v>
      </c>
    </row>
    <row r="115" spans="1:6" s="45" customFormat="1" ht="12">
      <c r="A115" s="1145" t="s">
        <v>817</v>
      </c>
      <c r="B115" s="1146" t="s">
        <v>1446</v>
      </c>
      <c r="C115" s="1124" t="s">
        <v>679</v>
      </c>
      <c r="D115" s="1061">
        <v>72</v>
      </c>
      <c r="E115" s="1061"/>
      <c r="F115" s="1703">
        <f t="shared" si="1"/>
        <v>0</v>
      </c>
    </row>
    <row r="116" spans="1:6" s="45" customFormat="1" ht="7.5" customHeight="1">
      <c r="A116" s="1145"/>
      <c r="B116" s="1146"/>
      <c r="C116" s="1143"/>
      <c r="E116" s="1144"/>
      <c r="F116" s="1703">
        <f t="shared" si="1"/>
        <v>0</v>
      </c>
    </row>
    <row r="117" spans="1:6" s="45" customFormat="1" ht="10.5">
      <c r="A117" s="1145"/>
      <c r="B117" s="1142" t="s">
        <v>1445</v>
      </c>
      <c r="C117" s="1143"/>
      <c r="D117" s="1144"/>
      <c r="E117" s="1144"/>
      <c r="F117" s="1703">
        <f t="shared" si="1"/>
        <v>0</v>
      </c>
    </row>
    <row r="118" spans="1:6" ht="12">
      <c r="A118" s="1060" t="s">
        <v>844</v>
      </c>
      <c r="B118" s="1067" t="s">
        <v>1444</v>
      </c>
      <c r="C118" s="971" t="s">
        <v>679</v>
      </c>
      <c r="D118" s="1061">
        <v>172</v>
      </c>
      <c r="E118" s="1061"/>
      <c r="F118" s="1703">
        <f t="shared" si="1"/>
        <v>0</v>
      </c>
    </row>
    <row r="119" spans="1:6" ht="9" customHeight="1">
      <c r="A119" s="1060"/>
      <c r="B119" s="1067"/>
      <c r="C119" s="971"/>
      <c r="D119" s="1061"/>
      <c r="E119" s="1061"/>
      <c r="F119" s="1703">
        <f t="shared" si="1"/>
        <v>0</v>
      </c>
    </row>
    <row r="120" spans="1:6" ht="10.5">
      <c r="A120" s="1060"/>
      <c r="B120" s="1065" t="s">
        <v>906</v>
      </c>
      <c r="C120" s="971"/>
      <c r="D120" s="1061"/>
      <c r="E120" s="1061"/>
      <c r="F120" s="1703">
        <f t="shared" si="1"/>
        <v>0</v>
      </c>
    </row>
    <row r="121" spans="1:6" s="49" customFormat="1" ht="10.5" customHeight="1">
      <c r="A121" s="1060"/>
      <c r="B121" s="1067"/>
      <c r="C121" s="971"/>
      <c r="D121" s="1061"/>
      <c r="E121" s="1061"/>
      <c r="F121" s="1703">
        <f t="shared" si="1"/>
        <v>0</v>
      </c>
    </row>
    <row r="122" spans="1:6" s="49" customFormat="1">
      <c r="A122" s="1060"/>
      <c r="B122" s="1066" t="s">
        <v>905</v>
      </c>
      <c r="C122" s="971"/>
      <c r="D122" s="1061"/>
      <c r="E122" s="1061"/>
      <c r="F122" s="1703">
        <f t="shared" si="1"/>
        <v>0</v>
      </c>
    </row>
    <row r="123" spans="1:6" s="374" customFormat="1" ht="11.25" customHeight="1">
      <c r="A123" s="1060"/>
      <c r="B123" s="1067"/>
      <c r="C123" s="971"/>
      <c r="D123" s="1061"/>
      <c r="E123" s="1061"/>
      <c r="F123" s="1703">
        <f t="shared" si="1"/>
        <v>0</v>
      </c>
    </row>
    <row r="124" spans="1:6" s="45" customFormat="1">
      <c r="A124" s="1060" t="s">
        <v>786</v>
      </c>
      <c r="B124" s="1067" t="s">
        <v>903</v>
      </c>
      <c r="C124" s="971" t="s">
        <v>513</v>
      </c>
      <c r="D124" s="1061">
        <v>120</v>
      </c>
      <c r="E124" s="1061"/>
      <c r="F124" s="1703">
        <f t="shared" si="1"/>
        <v>0</v>
      </c>
    </row>
    <row r="125" spans="1:6" s="45" customFormat="1" ht="10.5" thickBot="1">
      <c r="A125" s="1099"/>
      <c r="B125" s="1129"/>
      <c r="C125" s="1130"/>
      <c r="D125" s="1131"/>
      <c r="E125" s="1131"/>
      <c r="F125" s="1704"/>
    </row>
    <row r="126" spans="1:6" ht="12" customHeight="1" thickTop="1">
      <c r="A126" s="845"/>
      <c r="B126" s="1132"/>
      <c r="C126" s="1133"/>
      <c r="D126" s="1134"/>
      <c r="E126" s="1134"/>
      <c r="F126" s="1705"/>
    </row>
    <row r="127" spans="1:6" ht="15.75" customHeight="1">
      <c r="A127" s="2095" t="s">
        <v>1311</v>
      </c>
      <c r="B127" s="2096"/>
      <c r="C127" s="2096"/>
      <c r="D127" s="2096"/>
      <c r="E127" s="2096"/>
      <c r="F127" s="1708">
        <f>SUM(F79:F126)</f>
        <v>0</v>
      </c>
    </row>
    <row r="128" spans="1:6" ht="11.25" customHeight="1" thickBot="1">
      <c r="A128" s="851"/>
      <c r="B128" s="1147"/>
      <c r="C128" s="1148"/>
      <c r="D128" s="1149"/>
      <c r="E128" s="1149"/>
      <c r="F128" s="1709"/>
    </row>
    <row r="129" spans="1:6" ht="9" customHeight="1" thickTop="1">
      <c r="A129" s="1054"/>
      <c r="B129" s="1150"/>
      <c r="C129" s="1055"/>
      <c r="D129" s="1056"/>
      <c r="E129" s="1056"/>
      <c r="F129" s="1685"/>
    </row>
    <row r="130" spans="1:6" s="45" customFormat="1" ht="10.5">
      <c r="A130" s="1060"/>
      <c r="B130" s="1065" t="s">
        <v>1443</v>
      </c>
      <c r="C130" s="1065"/>
      <c r="D130" s="1065"/>
      <c r="E130" s="1065"/>
      <c r="F130" s="1710"/>
    </row>
    <row r="131" spans="1:6" s="45" customFormat="1" ht="8.25" customHeight="1">
      <c r="A131" s="1060"/>
      <c r="B131" s="1065"/>
      <c r="C131" s="1065"/>
      <c r="D131" s="1065"/>
      <c r="E131" s="1065"/>
      <c r="F131" s="1710"/>
    </row>
    <row r="132" spans="1:6" ht="12">
      <c r="A132" s="1060" t="s">
        <v>798</v>
      </c>
      <c r="B132" s="1067" t="s">
        <v>901</v>
      </c>
      <c r="C132" s="971" t="s">
        <v>679</v>
      </c>
      <c r="D132" s="1061">
        <v>35</v>
      </c>
      <c r="E132" s="1061"/>
      <c r="F132" s="1703">
        <f t="shared" ref="F132:F182" si="2">D132*E132</f>
        <v>0</v>
      </c>
    </row>
    <row r="133" spans="1:6" ht="8.25" customHeight="1">
      <c r="A133" s="1060"/>
      <c r="B133" s="1067"/>
      <c r="C133" s="971"/>
      <c r="D133" s="1061"/>
      <c r="E133" s="1061"/>
      <c r="F133" s="1703">
        <f t="shared" si="2"/>
        <v>0</v>
      </c>
    </row>
    <row r="134" spans="1:6" ht="12">
      <c r="A134" s="1060" t="s">
        <v>794</v>
      </c>
      <c r="B134" s="1067" t="s">
        <v>900</v>
      </c>
      <c r="C134" s="971" t="s">
        <v>679</v>
      </c>
      <c r="D134" s="1061">
        <v>35</v>
      </c>
      <c r="E134" s="1061"/>
      <c r="F134" s="1703">
        <f t="shared" si="2"/>
        <v>0</v>
      </c>
    </row>
    <row r="135" spans="1:6" ht="9" customHeight="1">
      <c r="A135" s="1060"/>
      <c r="B135" s="1067"/>
      <c r="C135" s="971"/>
      <c r="D135" s="1061"/>
      <c r="E135" s="1061"/>
      <c r="F135" s="1703">
        <f t="shared" si="2"/>
        <v>0</v>
      </c>
    </row>
    <row r="136" spans="1:6" ht="10.5">
      <c r="A136" s="1060"/>
      <c r="B136" s="1065" t="s">
        <v>1442</v>
      </c>
      <c r="C136" s="971"/>
      <c r="D136" s="1061"/>
      <c r="E136" s="1061"/>
      <c r="F136" s="1703">
        <f t="shared" si="2"/>
        <v>0</v>
      </c>
    </row>
    <row r="137" spans="1:6">
      <c r="A137" s="1060"/>
      <c r="B137" s="1067"/>
      <c r="C137" s="971"/>
      <c r="D137" s="1061"/>
      <c r="E137" s="1061"/>
      <c r="F137" s="1703">
        <f t="shared" si="2"/>
        <v>0</v>
      </c>
    </row>
    <row r="138" spans="1:6">
      <c r="A138" s="1060"/>
      <c r="B138" s="1066" t="s">
        <v>1441</v>
      </c>
      <c r="C138" s="971"/>
      <c r="D138" s="1061"/>
      <c r="E138" s="1061"/>
      <c r="F138" s="1703">
        <f t="shared" si="2"/>
        <v>0</v>
      </c>
    </row>
    <row r="139" spans="1:6" ht="9.75" customHeight="1">
      <c r="A139" s="1060"/>
      <c r="B139" s="1067"/>
      <c r="C139" s="971"/>
      <c r="D139" s="1061"/>
      <c r="E139" s="1061"/>
      <c r="F139" s="1703">
        <f t="shared" si="2"/>
        <v>0</v>
      </c>
    </row>
    <row r="140" spans="1:6" ht="12">
      <c r="A140" s="1060" t="s">
        <v>788</v>
      </c>
      <c r="B140" s="1067" t="s">
        <v>1440</v>
      </c>
      <c r="C140" s="971" t="s">
        <v>679</v>
      </c>
      <c r="D140" s="1061">
        <v>240</v>
      </c>
      <c r="E140" s="1061"/>
      <c r="F140" s="1703">
        <f t="shared" si="2"/>
        <v>0</v>
      </c>
    </row>
    <row r="141" spans="1:6" ht="8.25" customHeight="1">
      <c r="A141" s="1060"/>
      <c r="B141" s="1067"/>
      <c r="C141" s="971"/>
      <c r="D141" s="1061"/>
      <c r="E141" s="1061"/>
      <c r="F141" s="1703">
        <f t="shared" si="2"/>
        <v>0</v>
      </c>
    </row>
    <row r="142" spans="1:6" ht="15.75" customHeight="1">
      <c r="A142" s="1060"/>
      <c r="B142" s="1151" t="s">
        <v>1489</v>
      </c>
      <c r="C142" s="971"/>
      <c r="D142" s="1061"/>
      <c r="E142" s="1061"/>
      <c r="F142" s="1703">
        <f t="shared" si="2"/>
        <v>0</v>
      </c>
    </row>
    <row r="143" spans="1:6" ht="7.5" customHeight="1">
      <c r="A143" s="1060"/>
      <c r="B143" s="1151"/>
      <c r="C143" s="971"/>
      <c r="D143" s="1061"/>
      <c r="E143" s="1061"/>
      <c r="F143" s="1703">
        <f t="shared" si="2"/>
        <v>0</v>
      </c>
    </row>
    <row r="144" spans="1:6" ht="21.65" customHeight="1">
      <c r="A144" s="1060"/>
      <c r="B144" s="1152" t="s">
        <v>1438</v>
      </c>
      <c r="C144" s="971"/>
      <c r="D144" s="1061"/>
      <c r="E144" s="1061"/>
      <c r="F144" s="1703">
        <f t="shared" si="2"/>
        <v>0</v>
      </c>
    </row>
    <row r="145" spans="1:6" ht="6" customHeight="1">
      <c r="A145" s="1060"/>
      <c r="B145" s="1153"/>
      <c r="C145" s="971"/>
      <c r="D145" s="1061"/>
      <c r="E145" s="1061"/>
      <c r="F145" s="1703">
        <f t="shared" si="2"/>
        <v>0</v>
      </c>
    </row>
    <row r="146" spans="1:6" ht="15.75" customHeight="1">
      <c r="A146" s="1060" t="s">
        <v>786</v>
      </c>
      <c r="B146" s="1153" t="s">
        <v>1437</v>
      </c>
      <c r="C146" s="971" t="s">
        <v>679</v>
      </c>
      <c r="D146" s="1061">
        <v>72</v>
      </c>
      <c r="E146" s="1061"/>
      <c r="F146" s="1703">
        <f t="shared" si="2"/>
        <v>0</v>
      </c>
    </row>
    <row r="147" spans="1:6" ht="10.5" customHeight="1">
      <c r="A147" s="1060"/>
      <c r="B147" s="1067"/>
      <c r="C147" s="971"/>
      <c r="D147" s="977"/>
      <c r="E147" s="977"/>
      <c r="F147" s="1703">
        <f t="shared" si="2"/>
        <v>0</v>
      </c>
    </row>
    <row r="148" spans="1:6" ht="10.5">
      <c r="A148" s="1064"/>
      <c r="B148" s="1065" t="s">
        <v>899</v>
      </c>
      <c r="C148" s="971"/>
      <c r="D148" s="977"/>
      <c r="E148" s="977"/>
      <c r="F148" s="1703">
        <f t="shared" si="2"/>
        <v>0</v>
      </c>
    </row>
    <row r="149" spans="1:6" ht="9.75" customHeight="1">
      <c r="A149" s="1060"/>
      <c r="B149" s="1067"/>
      <c r="C149" s="971"/>
      <c r="D149" s="977"/>
      <c r="E149" s="977"/>
      <c r="F149" s="1703">
        <f t="shared" si="2"/>
        <v>0</v>
      </c>
    </row>
    <row r="150" spans="1:6" ht="10.5">
      <c r="A150" s="1064"/>
      <c r="B150" s="1065" t="s">
        <v>898</v>
      </c>
      <c r="C150" s="971"/>
      <c r="D150" s="977"/>
      <c r="E150" s="977"/>
      <c r="F150" s="1703">
        <f t="shared" si="2"/>
        <v>0</v>
      </c>
    </row>
    <row r="151" spans="1:6" ht="9.75" customHeight="1">
      <c r="A151" s="1060"/>
      <c r="B151" s="1067"/>
      <c r="C151" s="971"/>
      <c r="D151" s="977"/>
      <c r="E151" s="977"/>
      <c r="F151" s="1703">
        <f t="shared" si="2"/>
        <v>0</v>
      </c>
    </row>
    <row r="152" spans="1:6">
      <c r="A152" s="1060" t="s">
        <v>829</v>
      </c>
      <c r="B152" s="886" t="s">
        <v>1488</v>
      </c>
      <c r="C152" s="117" t="s">
        <v>513</v>
      </c>
      <c r="D152" s="1154">
        <v>81</v>
      </c>
      <c r="E152" s="1154"/>
      <c r="F152" s="1703">
        <f t="shared" si="2"/>
        <v>0</v>
      </c>
    </row>
    <row r="153" spans="1:6">
      <c r="A153" s="1155"/>
      <c r="B153" s="886"/>
      <c r="C153" s="117"/>
      <c r="D153" s="1154"/>
      <c r="E153" s="1154"/>
      <c r="F153" s="1703">
        <f t="shared" si="2"/>
        <v>0</v>
      </c>
    </row>
    <row r="154" spans="1:6">
      <c r="A154" s="1060" t="s">
        <v>826</v>
      </c>
      <c r="B154" s="886" t="s">
        <v>1435</v>
      </c>
      <c r="C154" s="117" t="s">
        <v>513</v>
      </c>
      <c r="D154" s="1154">
        <v>165</v>
      </c>
      <c r="E154" s="1154"/>
      <c r="F154" s="1703">
        <f t="shared" si="2"/>
        <v>0</v>
      </c>
    </row>
    <row r="155" spans="1:6" ht="9.75" customHeight="1">
      <c r="A155" s="1060"/>
      <c r="B155" s="886"/>
      <c r="C155" s="971"/>
      <c r="D155" s="977"/>
      <c r="E155" s="977"/>
      <c r="F155" s="1703">
        <f t="shared" si="2"/>
        <v>0</v>
      </c>
    </row>
    <row r="156" spans="1:6">
      <c r="A156" s="1060" t="s">
        <v>824</v>
      </c>
      <c r="B156" s="886" t="s">
        <v>1434</v>
      </c>
      <c r="C156" s="117" t="s">
        <v>513</v>
      </c>
      <c r="D156" s="977">
        <v>96</v>
      </c>
      <c r="E156" s="1154"/>
      <c r="F156" s="1703">
        <f t="shared" si="2"/>
        <v>0</v>
      </c>
    </row>
    <row r="157" spans="1:6" ht="10.5" customHeight="1">
      <c r="A157" s="1060"/>
      <c r="B157" s="886"/>
      <c r="C157" s="971"/>
      <c r="D157" s="977"/>
      <c r="E157" s="977"/>
      <c r="F157" s="1703">
        <f t="shared" si="2"/>
        <v>0</v>
      </c>
    </row>
    <row r="158" spans="1:6">
      <c r="A158" s="1060" t="s">
        <v>819</v>
      </c>
      <c r="B158" s="886" t="s">
        <v>1487</v>
      </c>
      <c r="C158" s="971" t="s">
        <v>513</v>
      </c>
      <c r="D158" s="977">
        <v>33</v>
      </c>
      <c r="E158" s="1154"/>
      <c r="F158" s="1703">
        <f t="shared" si="2"/>
        <v>0</v>
      </c>
    </row>
    <row r="159" spans="1:6" ht="7.5" customHeight="1">
      <c r="A159" s="1060"/>
      <c r="B159" s="886"/>
      <c r="C159" s="971"/>
      <c r="D159" s="977"/>
      <c r="E159" s="977"/>
      <c r="F159" s="1703">
        <f t="shared" si="2"/>
        <v>0</v>
      </c>
    </row>
    <row r="160" spans="1:6" ht="19.5" customHeight="1">
      <c r="A160" s="1060" t="s">
        <v>817</v>
      </c>
      <c r="B160" s="886" t="s">
        <v>1432</v>
      </c>
      <c r="C160" s="971" t="s">
        <v>513</v>
      </c>
      <c r="D160" s="977">
        <v>108</v>
      </c>
      <c r="E160" s="1154"/>
      <c r="F160" s="1703">
        <f t="shared" si="2"/>
        <v>0</v>
      </c>
    </row>
    <row r="161" spans="1:6" ht="9" customHeight="1">
      <c r="A161" s="1060"/>
      <c r="B161" s="886"/>
      <c r="C161" s="971"/>
      <c r="D161" s="977"/>
      <c r="E161" s="977"/>
      <c r="F161" s="1703">
        <f t="shared" si="2"/>
        <v>0</v>
      </c>
    </row>
    <row r="162" spans="1:6">
      <c r="A162" s="1122" t="s">
        <v>817</v>
      </c>
      <c r="B162" s="1125" t="s">
        <v>890</v>
      </c>
      <c r="C162" s="1143" t="s">
        <v>513</v>
      </c>
      <c r="D162" s="1124">
        <v>40</v>
      </c>
      <c r="E162" s="797"/>
      <c r="F162" s="1703">
        <f t="shared" si="2"/>
        <v>0</v>
      </c>
    </row>
    <row r="163" spans="1:6" ht="11.25" customHeight="1">
      <c r="A163" s="1122" t="s">
        <v>726</v>
      </c>
      <c r="B163" s="886"/>
      <c r="C163" s="1143"/>
      <c r="D163" s="1124"/>
      <c r="E163" s="1124"/>
      <c r="F163" s="1703">
        <f t="shared" si="2"/>
        <v>0</v>
      </c>
    </row>
    <row r="164" spans="1:6">
      <c r="A164" s="1060" t="s">
        <v>844</v>
      </c>
      <c r="B164" s="886" t="s">
        <v>889</v>
      </c>
      <c r="C164" s="971" t="s">
        <v>337</v>
      </c>
      <c r="D164" s="977">
        <v>84</v>
      </c>
      <c r="E164" s="977"/>
      <c r="F164" s="1703">
        <f t="shared" si="2"/>
        <v>0</v>
      </c>
    </row>
    <row r="165" spans="1:6" ht="9.75" customHeight="1">
      <c r="A165" s="1060"/>
      <c r="B165" s="886"/>
      <c r="C165" s="971"/>
      <c r="D165" s="977"/>
      <c r="E165" s="977"/>
      <c r="F165" s="1703">
        <f t="shared" si="2"/>
        <v>0</v>
      </c>
    </row>
    <row r="166" spans="1:6" ht="20">
      <c r="A166" s="1156" t="s">
        <v>814</v>
      </c>
      <c r="B166" s="886" t="s">
        <v>888</v>
      </c>
      <c r="C166" s="971" t="s">
        <v>337</v>
      </c>
      <c r="D166" s="977">
        <v>250</v>
      </c>
      <c r="E166" s="977"/>
      <c r="F166" s="1703">
        <f t="shared" si="2"/>
        <v>0</v>
      </c>
    </row>
    <row r="167" spans="1:6" ht="9.75" customHeight="1">
      <c r="A167" s="1122"/>
      <c r="B167" s="1157"/>
      <c r="C167" s="1124"/>
      <c r="D167" s="1158"/>
      <c r="E167" s="1158"/>
      <c r="F167" s="1703">
        <f t="shared" si="2"/>
        <v>0</v>
      </c>
    </row>
    <row r="168" spans="1:6" ht="10.5">
      <c r="A168" s="1122"/>
      <c r="B168" s="1123" t="s">
        <v>887</v>
      </c>
      <c r="C168" s="1124"/>
      <c r="D168" s="1158"/>
      <c r="E168" s="1158"/>
      <c r="F168" s="1703">
        <f t="shared" si="2"/>
        <v>0</v>
      </c>
    </row>
    <row r="169" spans="1:6" ht="8.25" customHeight="1">
      <c r="A169" s="1122"/>
      <c r="B169" s="1157"/>
      <c r="C169" s="1124"/>
      <c r="D169" s="1158"/>
      <c r="E169" s="1158"/>
      <c r="F169" s="1703">
        <f t="shared" si="2"/>
        <v>0</v>
      </c>
    </row>
    <row r="170" spans="1:6" ht="12">
      <c r="A170" s="1122" t="s">
        <v>812</v>
      </c>
      <c r="B170" s="1125" t="s">
        <v>886</v>
      </c>
      <c r="C170" s="1124" t="s">
        <v>679</v>
      </c>
      <c r="D170" s="1124">
        <v>100</v>
      </c>
      <c r="E170" s="797"/>
      <c r="F170" s="1703">
        <f t="shared" si="2"/>
        <v>0</v>
      </c>
    </row>
    <row r="171" spans="1:6" ht="9.75" customHeight="1">
      <c r="A171" s="1122"/>
      <c r="B171" s="1125"/>
      <c r="C171" s="1124"/>
      <c r="D171" s="1124"/>
      <c r="E171" s="1124"/>
      <c r="F171" s="1703">
        <f t="shared" si="2"/>
        <v>0</v>
      </c>
    </row>
    <row r="172" spans="1:6" ht="18" customHeight="1">
      <c r="A172" s="1122" t="s">
        <v>810</v>
      </c>
      <c r="B172" s="1125" t="s">
        <v>885</v>
      </c>
      <c r="C172" s="1124" t="s">
        <v>513</v>
      </c>
      <c r="D172" s="1124">
        <v>50</v>
      </c>
      <c r="E172" s="797"/>
      <c r="F172" s="1703">
        <f t="shared" si="2"/>
        <v>0</v>
      </c>
    </row>
    <row r="173" spans="1:6" ht="9" customHeight="1">
      <c r="A173" s="1122" t="s">
        <v>726</v>
      </c>
      <c r="B173" s="1125"/>
      <c r="C173" s="1124"/>
      <c r="D173" s="1124"/>
      <c r="E173" s="1124"/>
      <c r="F173" s="1703">
        <f t="shared" si="2"/>
        <v>0</v>
      </c>
    </row>
    <row r="174" spans="1:6" ht="10.5">
      <c r="A174" s="1159" t="s">
        <v>726</v>
      </c>
      <c r="B174" s="1123" t="s">
        <v>884</v>
      </c>
      <c r="C174" s="1124"/>
      <c r="D174" s="797"/>
      <c r="E174" s="797"/>
      <c r="F174" s="1703">
        <f t="shared" si="2"/>
        <v>0</v>
      </c>
    </row>
    <row r="175" spans="1:6" ht="9" customHeight="1">
      <c r="A175" s="1160"/>
      <c r="B175" s="1161"/>
      <c r="C175" s="1162"/>
      <c r="D175" s="1163"/>
      <c r="E175" s="1163"/>
      <c r="F175" s="1703">
        <f t="shared" si="2"/>
        <v>0</v>
      </c>
    </row>
    <row r="176" spans="1:6">
      <c r="A176" s="1160" t="s">
        <v>829</v>
      </c>
      <c r="B176" s="1161" t="s">
        <v>1486</v>
      </c>
      <c r="C176" s="1162" t="s">
        <v>337</v>
      </c>
      <c r="D176" s="1163">
        <v>4</v>
      </c>
      <c r="E176" s="1163"/>
      <c r="F176" s="1703">
        <f t="shared" si="2"/>
        <v>0</v>
      </c>
    </row>
    <row r="177" spans="1:6" ht="10.5" customHeight="1">
      <c r="A177" s="1160"/>
      <c r="B177" s="1161"/>
      <c r="C177" s="1162"/>
      <c r="D177" s="1163"/>
      <c r="E177" s="1163"/>
      <c r="F177" s="1703">
        <f t="shared" si="2"/>
        <v>0</v>
      </c>
    </row>
    <row r="178" spans="1:6">
      <c r="A178" s="1160" t="s">
        <v>826</v>
      </c>
      <c r="B178" s="1161" t="s">
        <v>1485</v>
      </c>
      <c r="C178" s="1162" t="s">
        <v>337</v>
      </c>
      <c r="D178" s="1163">
        <v>1</v>
      </c>
      <c r="E178" s="1163"/>
      <c r="F178" s="1703">
        <f t="shared" si="2"/>
        <v>0</v>
      </c>
    </row>
    <row r="179" spans="1:6" ht="12" customHeight="1">
      <c r="A179" s="1160"/>
      <c r="B179" s="1161"/>
      <c r="C179" s="1162"/>
      <c r="D179" s="1163"/>
      <c r="E179" s="1163"/>
      <c r="F179" s="1703">
        <f t="shared" si="2"/>
        <v>0</v>
      </c>
    </row>
    <row r="180" spans="1:6">
      <c r="A180" s="1160" t="s">
        <v>824</v>
      </c>
      <c r="B180" s="1161" t="s">
        <v>1484</v>
      </c>
      <c r="C180" s="1162" t="s">
        <v>337</v>
      </c>
      <c r="D180" s="1163">
        <v>2</v>
      </c>
      <c r="E180" s="1163"/>
      <c r="F180" s="1703">
        <f t="shared" si="2"/>
        <v>0</v>
      </c>
    </row>
    <row r="181" spans="1:6" ht="11.25" customHeight="1">
      <c r="A181" s="1160"/>
      <c r="B181" s="1161"/>
      <c r="C181" s="1162"/>
      <c r="D181" s="1163"/>
      <c r="E181" s="1163"/>
      <c r="F181" s="1703">
        <f t="shared" si="2"/>
        <v>0</v>
      </c>
    </row>
    <row r="182" spans="1:6" ht="40">
      <c r="A182" s="1057" t="s">
        <v>821</v>
      </c>
      <c r="B182" s="886" t="s">
        <v>1429</v>
      </c>
      <c r="C182" s="1127" t="s">
        <v>337</v>
      </c>
      <c r="D182" s="1128">
        <v>4</v>
      </c>
      <c r="E182" s="1128"/>
      <c r="F182" s="1703">
        <f t="shared" si="2"/>
        <v>0</v>
      </c>
    </row>
    <row r="183" spans="1:6" ht="11.25" customHeight="1" thickBot="1">
      <c r="A183" s="1099"/>
      <c r="B183" s="914"/>
      <c r="C183" s="1130"/>
      <c r="D183" s="1131"/>
      <c r="E183" s="1131"/>
      <c r="F183" s="1704"/>
    </row>
    <row r="184" spans="1:6" ht="11" thickTop="1">
      <c r="A184" s="2097" t="s">
        <v>1311</v>
      </c>
      <c r="B184" s="2098"/>
      <c r="C184" s="2098"/>
      <c r="D184" s="2098"/>
      <c r="E184" s="1699"/>
      <c r="F184" s="1711">
        <f>SUM(F132:F183)</f>
        <v>0</v>
      </c>
    </row>
    <row r="185" spans="1:6">
      <c r="E185" s="1164"/>
      <c r="F185" s="1712"/>
    </row>
    <row r="186" spans="1:6" ht="10.5" thickBot="1">
      <c r="A186" s="851"/>
      <c r="B186" s="1147"/>
      <c r="C186" s="1148"/>
      <c r="D186" s="1149"/>
      <c r="E186" s="1149"/>
      <c r="F186" s="1709"/>
    </row>
    <row r="187" spans="1:6" ht="11.25" customHeight="1" thickTop="1">
      <c r="A187" s="1054"/>
      <c r="B187" s="935"/>
      <c r="C187" s="1055"/>
      <c r="D187" s="1056"/>
      <c r="E187" s="1056"/>
      <c r="F187" s="1685"/>
    </row>
    <row r="188" spans="1:6" ht="12.75" customHeight="1">
      <c r="A188" s="1060"/>
      <c r="B188" s="926" t="s">
        <v>1428</v>
      </c>
      <c r="C188" s="971"/>
      <c r="D188" s="1061"/>
      <c r="E188" s="1061"/>
      <c r="F188" s="1703"/>
    </row>
    <row r="189" spans="1:6" ht="10.5" customHeight="1">
      <c r="A189" s="1060"/>
      <c r="B189" s="886"/>
      <c r="C189" s="971"/>
      <c r="D189" s="1061"/>
      <c r="E189" s="1061"/>
      <c r="F189" s="1703"/>
    </row>
    <row r="190" spans="1:6" ht="17.25" customHeight="1">
      <c r="A190" s="1060" t="s">
        <v>819</v>
      </c>
      <c r="B190" s="886" t="s">
        <v>1427</v>
      </c>
      <c r="C190" s="971" t="s">
        <v>337</v>
      </c>
      <c r="D190" s="1061">
        <v>6</v>
      </c>
      <c r="E190" s="1061"/>
      <c r="F190" s="1703">
        <f>D190*E190</f>
        <v>0</v>
      </c>
    </row>
    <row r="191" spans="1:6" ht="11.25" customHeight="1">
      <c r="A191" s="1060"/>
      <c r="B191" s="886"/>
      <c r="C191" s="971"/>
      <c r="D191" s="1061"/>
      <c r="E191" s="1061"/>
      <c r="F191" s="1703"/>
    </row>
    <row r="192" spans="1:6" ht="12.75" customHeight="1">
      <c r="A192" s="1060"/>
      <c r="B192" s="926" t="s">
        <v>1426</v>
      </c>
      <c r="C192" s="971"/>
      <c r="D192" s="1061"/>
      <c r="E192" s="1061"/>
      <c r="F192" s="1703"/>
    </row>
    <row r="193" spans="1:6" ht="12.75" customHeight="1">
      <c r="A193" s="1060"/>
      <c r="B193" s="886"/>
      <c r="C193" s="971"/>
      <c r="D193" s="1061"/>
      <c r="E193" s="1061"/>
      <c r="F193" s="1703"/>
    </row>
    <row r="194" spans="1:6" ht="12.75" customHeight="1">
      <c r="A194" s="1060" t="s">
        <v>817</v>
      </c>
      <c r="B194" s="886" t="s">
        <v>1425</v>
      </c>
      <c r="C194" s="971" t="s">
        <v>337</v>
      </c>
      <c r="D194" s="1061">
        <v>5</v>
      </c>
      <c r="E194" s="1128"/>
      <c r="F194" s="1703">
        <f>D194*E194</f>
        <v>0</v>
      </c>
    </row>
    <row r="195" spans="1:6" ht="11.25" customHeight="1">
      <c r="A195" s="1060"/>
      <c r="B195" s="886"/>
      <c r="C195" s="971"/>
      <c r="D195" s="1061"/>
      <c r="E195" s="1061"/>
      <c r="F195" s="1703"/>
    </row>
    <row r="196" spans="1:6" ht="20">
      <c r="A196" s="1060"/>
      <c r="B196" s="929" t="s">
        <v>877</v>
      </c>
      <c r="C196" s="971"/>
      <c r="D196" s="1062"/>
      <c r="E196" s="1062"/>
      <c r="F196" s="1703"/>
    </row>
    <row r="197" spans="1:6">
      <c r="A197" s="1060" t="s">
        <v>844</v>
      </c>
      <c r="B197" s="1063" t="s">
        <v>876</v>
      </c>
      <c r="C197" s="971" t="s">
        <v>337</v>
      </c>
      <c r="D197" s="1061">
        <v>16</v>
      </c>
      <c r="E197" s="1061"/>
      <c r="F197" s="1703">
        <f>D197*E197</f>
        <v>0</v>
      </c>
    </row>
    <row r="198" spans="1:6" ht="10.5" customHeight="1">
      <c r="A198" s="1060"/>
      <c r="B198" s="886"/>
      <c r="C198" s="971"/>
      <c r="D198" s="1061"/>
      <c r="E198" s="1061"/>
      <c r="F198" s="1703"/>
    </row>
    <row r="199" spans="1:6">
      <c r="A199" s="1060" t="s">
        <v>814</v>
      </c>
      <c r="B199" s="1063" t="s">
        <v>875</v>
      </c>
      <c r="C199" s="971" t="s">
        <v>337</v>
      </c>
      <c r="D199" s="1061">
        <v>8</v>
      </c>
      <c r="E199" s="1061"/>
      <c r="F199" s="1703">
        <f>D199*E199</f>
        <v>0</v>
      </c>
    </row>
    <row r="200" spans="1:6" ht="10.5" customHeight="1">
      <c r="A200" s="1060"/>
      <c r="B200" s="1062"/>
      <c r="C200" s="971"/>
      <c r="D200" s="1061"/>
      <c r="E200" s="1061"/>
      <c r="F200" s="1703"/>
    </row>
    <row r="201" spans="1:6">
      <c r="A201" s="1060" t="s">
        <v>812</v>
      </c>
      <c r="B201" s="1063" t="s">
        <v>874</v>
      </c>
      <c r="C201" s="971" t="s">
        <v>337</v>
      </c>
      <c r="D201" s="1061">
        <v>4</v>
      </c>
      <c r="E201" s="1061"/>
      <c r="F201" s="1703">
        <f>D201*E201</f>
        <v>0</v>
      </c>
    </row>
    <row r="202" spans="1:6" ht="15" customHeight="1">
      <c r="A202" s="1060"/>
      <c r="B202" s="1062"/>
      <c r="C202" s="971"/>
      <c r="D202" s="1061"/>
      <c r="E202" s="1061"/>
      <c r="F202" s="1703"/>
    </row>
    <row r="203" spans="1:6">
      <c r="A203" s="1060" t="s">
        <v>810</v>
      </c>
      <c r="B203" s="1063" t="s">
        <v>1424</v>
      </c>
      <c r="C203" s="971" t="s">
        <v>337</v>
      </c>
      <c r="D203" s="1061">
        <v>4</v>
      </c>
      <c r="E203" s="1061"/>
      <c r="F203" s="1703">
        <f>D203*E203</f>
        <v>0</v>
      </c>
    </row>
    <row r="204" spans="1:6" ht="12.75" customHeight="1">
      <c r="A204" s="1060"/>
      <c r="B204" s="886"/>
      <c r="C204" s="971"/>
      <c r="D204" s="1061"/>
      <c r="E204" s="1061"/>
      <c r="F204" s="1703"/>
    </row>
    <row r="205" spans="1:6">
      <c r="A205" s="1060" t="s">
        <v>809</v>
      </c>
      <c r="B205" s="1063" t="s">
        <v>1423</v>
      </c>
      <c r="C205" s="971" t="s">
        <v>337</v>
      </c>
      <c r="D205" s="1061">
        <v>8</v>
      </c>
      <c r="E205" s="1061"/>
      <c r="F205" s="1703">
        <f>D205*E205</f>
        <v>0</v>
      </c>
    </row>
    <row r="206" spans="1:6" ht="8.25" customHeight="1">
      <c r="A206" s="1060"/>
      <c r="B206" s="886"/>
      <c r="C206" s="971"/>
      <c r="D206" s="1061"/>
      <c r="E206" s="1061"/>
      <c r="F206" s="1703"/>
    </row>
    <row r="207" spans="1:6" ht="14.25" customHeight="1">
      <c r="A207" s="1064"/>
      <c r="B207" s="1065" t="s">
        <v>873</v>
      </c>
      <c r="C207" s="971"/>
      <c r="D207" s="1061"/>
      <c r="E207" s="1061"/>
      <c r="F207" s="1703"/>
    </row>
    <row r="208" spans="1:6" ht="40">
      <c r="A208" s="1060"/>
      <c r="B208" s="1066" t="s">
        <v>872</v>
      </c>
      <c r="C208" s="971"/>
      <c r="D208" s="1061"/>
      <c r="E208" s="1061"/>
      <c r="F208" s="1703"/>
    </row>
    <row r="209" spans="1:6" ht="9.75" customHeight="1">
      <c r="A209" s="1060"/>
      <c r="B209" s="1066"/>
      <c r="C209" s="971"/>
      <c r="D209" s="1061"/>
      <c r="E209" s="1061"/>
      <c r="F209" s="1703"/>
    </row>
    <row r="210" spans="1:6" ht="12">
      <c r="A210" s="1060" t="s">
        <v>808</v>
      </c>
      <c r="B210" s="1067" t="s">
        <v>871</v>
      </c>
      <c r="C210" s="971" t="s">
        <v>679</v>
      </c>
      <c r="D210" s="1061">
        <v>72</v>
      </c>
      <c r="E210" s="1061"/>
      <c r="F210" s="1703">
        <f>D210*E210</f>
        <v>0</v>
      </c>
    </row>
    <row r="211" spans="1:6" ht="13.5" customHeight="1">
      <c r="A211" s="1060"/>
      <c r="B211" s="1067"/>
      <c r="C211" s="971"/>
      <c r="D211" s="1061"/>
      <c r="E211" s="1061"/>
      <c r="F211" s="1703"/>
    </row>
    <row r="212" spans="1:6">
      <c r="A212" s="1060" t="s">
        <v>805</v>
      </c>
      <c r="B212" s="1067" t="s">
        <v>1422</v>
      </c>
      <c r="C212" s="971" t="s">
        <v>513</v>
      </c>
      <c r="D212" s="1061">
        <v>80</v>
      </c>
      <c r="E212" s="1061"/>
      <c r="F212" s="1703">
        <f>D212*E212</f>
        <v>0</v>
      </c>
    </row>
    <row r="213" spans="1:6" ht="9.75" customHeight="1">
      <c r="A213" s="1060"/>
      <c r="B213" s="1067"/>
      <c r="C213" s="971"/>
      <c r="D213" s="1061"/>
      <c r="E213" s="1061"/>
      <c r="F213" s="1703"/>
    </row>
    <row r="214" spans="1:6" ht="13.5" customHeight="1">
      <c r="A214" s="1060"/>
      <c r="B214" s="1065" t="s">
        <v>1092</v>
      </c>
      <c r="C214" s="971"/>
      <c r="D214" s="1061"/>
      <c r="E214" s="1061"/>
      <c r="F214" s="1703"/>
    </row>
    <row r="215" spans="1:6" ht="17.399999999999999" customHeight="1">
      <c r="A215" s="1060" t="s">
        <v>803</v>
      </c>
      <c r="B215" s="1067" t="s">
        <v>1483</v>
      </c>
      <c r="C215" s="971" t="s">
        <v>862</v>
      </c>
      <c r="D215" s="1061">
        <v>1</v>
      </c>
      <c r="E215" s="1061"/>
      <c r="F215" s="1703">
        <f>E215</f>
        <v>0</v>
      </c>
    </row>
    <row r="216" spans="1:6" ht="8.25" customHeight="1">
      <c r="A216" s="1060"/>
      <c r="B216" s="1067"/>
      <c r="C216" s="971"/>
      <c r="D216" s="1061"/>
      <c r="E216" s="1061"/>
      <c r="F216" s="1703"/>
    </row>
    <row r="217" spans="1:6">
      <c r="A217" s="1060" t="s">
        <v>798</v>
      </c>
      <c r="B217" s="1067" t="s">
        <v>1482</v>
      </c>
      <c r="C217" s="971" t="s">
        <v>337</v>
      </c>
      <c r="D217" s="1061">
        <v>1</v>
      </c>
      <c r="E217" s="1061"/>
      <c r="F217" s="1703">
        <f>D217*E217</f>
        <v>0</v>
      </c>
    </row>
    <row r="218" spans="1:6" ht="10.5" customHeight="1">
      <c r="A218" s="1060"/>
      <c r="B218" s="1068"/>
      <c r="C218" s="971"/>
      <c r="D218" s="1061"/>
      <c r="E218" s="1061"/>
      <c r="F218" s="1703"/>
    </row>
    <row r="219" spans="1:6">
      <c r="A219" s="1060" t="s">
        <v>794</v>
      </c>
      <c r="B219" s="1067" t="s">
        <v>1421</v>
      </c>
      <c r="C219" s="971" t="s">
        <v>337</v>
      </c>
      <c r="D219" s="1061">
        <v>22</v>
      </c>
      <c r="E219" s="1061"/>
      <c r="F219" s="1703">
        <f>D219*E219</f>
        <v>0</v>
      </c>
    </row>
    <row r="220" spans="1:6" ht="9" customHeight="1">
      <c r="A220" s="1060"/>
      <c r="B220" s="1067"/>
      <c r="C220" s="971"/>
      <c r="D220" s="1061"/>
      <c r="E220" s="1061"/>
      <c r="F220" s="1703"/>
    </row>
    <row r="221" spans="1:6" ht="10.5">
      <c r="A221" s="1064"/>
      <c r="B221" s="1065" t="s">
        <v>866</v>
      </c>
      <c r="C221" s="971"/>
      <c r="D221" s="1061"/>
      <c r="E221" s="1061"/>
      <c r="F221" s="1703"/>
    </row>
    <row r="222" spans="1:6" ht="12" customHeight="1">
      <c r="A222" s="729" t="s">
        <v>788</v>
      </c>
      <c r="B222" s="730" t="s">
        <v>1117</v>
      </c>
      <c r="C222" s="731" t="s">
        <v>679</v>
      </c>
      <c r="D222" s="397">
        <v>4</v>
      </c>
      <c r="E222" s="1888"/>
      <c r="F222" s="1713">
        <f>D222*E222</f>
        <v>0</v>
      </c>
    </row>
    <row r="223" spans="1:6" ht="15.65" customHeight="1">
      <c r="A223" s="729"/>
      <c r="B223" s="730"/>
      <c r="C223" s="731"/>
      <c r="D223" s="397"/>
      <c r="E223" s="9"/>
      <c r="F223" s="1713"/>
    </row>
    <row r="224" spans="1:6" ht="9.75" customHeight="1">
      <c r="A224" s="755"/>
      <c r="B224" s="756" t="s">
        <v>1116</v>
      </c>
      <c r="C224" s="757"/>
      <c r="D224" s="757"/>
      <c r="E224" s="758"/>
      <c r="F224" s="1714"/>
    </row>
    <row r="225" spans="1:6" s="45" customFormat="1" ht="23.4" customHeight="1">
      <c r="A225" s="759" t="s">
        <v>786</v>
      </c>
      <c r="B225" s="760" t="s">
        <v>1114</v>
      </c>
      <c r="C225" s="757" t="s">
        <v>443</v>
      </c>
      <c r="D225" s="757">
        <v>427</v>
      </c>
      <c r="E225" s="761"/>
      <c r="F225" s="1714">
        <f>D225*E225</f>
        <v>0</v>
      </c>
    </row>
    <row r="226" spans="1:6" s="45" customFormat="1" ht="20" customHeight="1">
      <c r="A226" s="762"/>
      <c r="B226" s="760"/>
      <c r="C226" s="757"/>
      <c r="D226" s="757"/>
      <c r="E226" s="763"/>
      <c r="F226" s="1714"/>
    </row>
    <row r="227" spans="1:6" s="45" customFormat="1" ht="20">
      <c r="A227" s="759" t="s">
        <v>829</v>
      </c>
      <c r="B227" s="760" t="s">
        <v>1112</v>
      </c>
      <c r="C227" s="757" t="s">
        <v>443</v>
      </c>
      <c r="D227" s="757">
        <v>427</v>
      </c>
      <c r="E227" s="761"/>
      <c r="F227" s="1714">
        <f>D227*E227</f>
        <v>0</v>
      </c>
    </row>
    <row r="228" spans="1:6" s="45" customFormat="1" ht="9.75" customHeight="1">
      <c r="A228" s="764"/>
      <c r="B228" s="765"/>
      <c r="C228" s="766"/>
      <c r="D228" s="766"/>
      <c r="E228" s="763"/>
      <c r="F228" s="1714"/>
    </row>
    <row r="229" spans="1:6" s="374" customFormat="1" ht="10.5">
      <c r="A229" s="762"/>
      <c r="B229" s="756" t="s">
        <v>1111</v>
      </c>
      <c r="C229" s="757"/>
      <c r="D229" s="757"/>
      <c r="E229" s="763"/>
      <c r="F229" s="1714"/>
    </row>
    <row r="230" spans="1:6" s="374" customFormat="1" ht="9" customHeight="1">
      <c r="A230" s="762"/>
      <c r="B230" s="767"/>
      <c r="C230" s="757"/>
      <c r="D230" s="757"/>
      <c r="E230" s="763"/>
      <c r="F230" s="1714"/>
    </row>
    <row r="231" spans="1:6" s="374" customFormat="1" ht="20">
      <c r="A231" s="759" t="s">
        <v>826</v>
      </c>
      <c r="B231" s="760" t="s">
        <v>1109</v>
      </c>
      <c r="C231" s="757" t="s">
        <v>443</v>
      </c>
      <c r="D231" s="757">
        <v>427</v>
      </c>
      <c r="E231" s="761"/>
      <c r="F231" s="1714">
        <f>D231*E231</f>
        <v>0</v>
      </c>
    </row>
    <row r="232" spans="1:6" s="374" customFormat="1" ht="10.5" customHeight="1">
      <c r="A232" s="762"/>
      <c r="B232" s="760"/>
      <c r="C232" s="757"/>
      <c r="D232" s="757"/>
      <c r="E232" s="116"/>
      <c r="F232" s="1714"/>
    </row>
    <row r="233" spans="1:6" s="374" customFormat="1" ht="20">
      <c r="A233" s="759" t="s">
        <v>824</v>
      </c>
      <c r="B233" s="760" t="s">
        <v>1107</v>
      </c>
      <c r="C233" s="757" t="s">
        <v>443</v>
      </c>
      <c r="D233" s="757">
        <v>427</v>
      </c>
      <c r="E233" s="761"/>
      <c r="F233" s="1714">
        <f>D233*E233</f>
        <v>0</v>
      </c>
    </row>
    <row r="234" spans="1:6" s="45" customFormat="1" ht="16.25" customHeight="1">
      <c r="A234" s="1060"/>
      <c r="B234" s="1067"/>
      <c r="C234" s="971"/>
      <c r="D234" s="1061"/>
      <c r="E234" s="1061"/>
      <c r="F234" s="1703"/>
    </row>
    <row r="235" spans="1:6" ht="21">
      <c r="A235" s="1060"/>
      <c r="B235" s="1065" t="s">
        <v>865</v>
      </c>
      <c r="C235" s="971"/>
      <c r="D235" s="1061"/>
      <c r="E235" s="1061"/>
      <c r="F235" s="1703"/>
    </row>
    <row r="236" spans="1:6" s="374" customFormat="1" ht="9" customHeight="1">
      <c r="A236" s="1060"/>
      <c r="B236" s="1065"/>
      <c r="C236" s="971"/>
      <c r="D236" s="1061"/>
      <c r="E236" s="1061"/>
      <c r="F236" s="1703"/>
    </row>
    <row r="237" spans="1:6" ht="18.75" customHeight="1">
      <c r="A237" s="1060" t="s">
        <v>821</v>
      </c>
      <c r="B237" s="1067" t="s">
        <v>864</v>
      </c>
      <c r="C237" s="971" t="s">
        <v>679</v>
      </c>
      <c r="D237" s="1061">
        <v>426</v>
      </c>
      <c r="E237" s="1061"/>
      <c r="F237" s="1703">
        <f>D237*E237</f>
        <v>0</v>
      </c>
    </row>
    <row r="238" spans="1:6" ht="8.25" customHeight="1">
      <c r="A238" s="1060"/>
      <c r="B238" s="1067"/>
      <c r="C238" s="971"/>
      <c r="D238" s="1061"/>
      <c r="E238" s="1061"/>
      <c r="F238" s="1703"/>
    </row>
    <row r="239" spans="1:6" ht="15" customHeight="1">
      <c r="A239" s="1069"/>
      <c r="B239" s="1070" t="s">
        <v>1481</v>
      </c>
      <c r="C239" s="1071"/>
      <c r="D239" s="1072"/>
      <c r="E239" s="1072"/>
      <c r="F239" s="1686"/>
    </row>
    <row r="240" spans="1:6" ht="9.75" customHeight="1">
      <c r="A240" s="1073"/>
      <c r="B240" s="1074"/>
      <c r="C240" s="1075"/>
      <c r="D240" s="1072"/>
      <c r="E240" s="1072"/>
      <c r="F240" s="1686"/>
    </row>
    <row r="241" spans="1:6" s="45" customFormat="1">
      <c r="B241" s="1074" t="s">
        <v>1418</v>
      </c>
      <c r="C241" s="1075" t="s">
        <v>862</v>
      </c>
      <c r="D241" s="1072">
        <v>3</v>
      </c>
      <c r="E241" s="1061"/>
      <c r="F241" s="1686">
        <f>D241*E241</f>
        <v>0</v>
      </c>
    </row>
    <row r="242" spans="1:6" s="45" customFormat="1" ht="15.75" customHeight="1">
      <c r="A242" s="1073" t="s">
        <v>819</v>
      </c>
      <c r="B242" s="1074"/>
      <c r="C242" s="1075"/>
      <c r="D242" s="1072"/>
      <c r="E242" s="1072"/>
      <c r="F242" s="1686"/>
    </row>
    <row r="243" spans="1:6" s="45" customFormat="1" ht="15.75" customHeight="1">
      <c r="A243" s="1073" t="s">
        <v>826</v>
      </c>
      <c r="B243" s="1074" t="s">
        <v>1417</v>
      </c>
      <c r="C243" s="1075" t="s">
        <v>862</v>
      </c>
      <c r="D243" s="1076">
        <v>3</v>
      </c>
      <c r="E243" s="1061"/>
      <c r="F243" s="1715">
        <f>D243*E243</f>
        <v>0</v>
      </c>
    </row>
    <row r="244" spans="1:6" ht="9.75" customHeight="1">
      <c r="A244" s="1073"/>
      <c r="B244" s="1074"/>
      <c r="C244" s="1075"/>
      <c r="D244" s="1072"/>
      <c r="E244" s="1072"/>
      <c r="F244" s="1686"/>
    </row>
    <row r="245" spans="1:6" ht="20">
      <c r="A245" s="1073" t="s">
        <v>824</v>
      </c>
      <c r="B245" s="955" t="s">
        <v>1416</v>
      </c>
      <c r="C245" s="1077" t="s">
        <v>337</v>
      </c>
      <c r="D245" s="1078">
        <v>3</v>
      </c>
      <c r="E245" s="1078"/>
      <c r="F245" s="1686">
        <f>D245*E245</f>
        <v>0</v>
      </c>
    </row>
    <row r="246" spans="1:6" ht="10.5" customHeight="1">
      <c r="A246" s="1087"/>
      <c r="B246" s="1096"/>
      <c r="C246" s="1075"/>
      <c r="D246" s="1092"/>
      <c r="E246" s="1092"/>
      <c r="F246" s="1716"/>
    </row>
    <row r="247" spans="1:6" ht="30">
      <c r="A247" s="1085" t="s">
        <v>821</v>
      </c>
      <c r="B247" s="955" t="s">
        <v>1415</v>
      </c>
      <c r="C247" s="1077" t="s">
        <v>337</v>
      </c>
      <c r="D247" s="1086">
        <v>3</v>
      </c>
      <c r="E247" s="1086"/>
      <c r="F247" s="1716">
        <f>D247*E247</f>
        <v>0</v>
      </c>
    </row>
    <row r="248" spans="1:6" ht="7.5" customHeight="1">
      <c r="A248" s="1073"/>
      <c r="B248" s="1074"/>
      <c r="C248" s="1075"/>
      <c r="D248" s="1072"/>
      <c r="E248" s="1072"/>
      <c r="F248" s="1686"/>
    </row>
    <row r="249" spans="1:6" ht="20">
      <c r="A249" s="1085" t="s">
        <v>819</v>
      </c>
      <c r="B249" s="955" t="s">
        <v>1414</v>
      </c>
      <c r="C249" s="1077" t="s">
        <v>337</v>
      </c>
      <c r="D249" s="1086">
        <v>3</v>
      </c>
      <c r="E249" s="1061"/>
      <c r="F249" s="1716">
        <f>D249*E249</f>
        <v>0</v>
      </c>
    </row>
    <row r="250" spans="1:6" ht="8.25" customHeight="1">
      <c r="A250" s="1085"/>
      <c r="B250" s="1165"/>
      <c r="C250" s="1077"/>
      <c r="D250" s="1086"/>
      <c r="E250" s="1086"/>
      <c r="F250" s="1716"/>
    </row>
    <row r="251" spans="1:6">
      <c r="A251" s="1085" t="s">
        <v>817</v>
      </c>
      <c r="B251" s="955" t="s">
        <v>1480</v>
      </c>
      <c r="C251" s="1077" t="s">
        <v>337</v>
      </c>
      <c r="D251" s="1086">
        <v>1</v>
      </c>
      <c r="E251" s="1086"/>
      <c r="F251" s="1716">
        <f>D251*E251</f>
        <v>0</v>
      </c>
    </row>
    <row r="252" spans="1:6" ht="11.25" customHeight="1" thickBot="1">
      <c r="A252" s="1166"/>
      <c r="B252" s="1167"/>
      <c r="C252" s="1168"/>
      <c r="D252" s="1082"/>
      <c r="E252" s="1082"/>
      <c r="F252" s="1687"/>
    </row>
    <row r="253" spans="1:6" ht="10.5" thickTop="1">
      <c r="A253" s="845"/>
      <c r="B253" s="1132"/>
      <c r="C253" s="1133"/>
      <c r="D253" s="1134"/>
      <c r="E253" s="1134"/>
      <c r="F253" s="1705"/>
    </row>
    <row r="254" spans="1:6" ht="9.75" customHeight="1">
      <c r="A254" s="2097" t="s">
        <v>1466</v>
      </c>
      <c r="B254" s="2098"/>
      <c r="C254" s="2098"/>
      <c r="D254" s="2098"/>
      <c r="E254" s="2098"/>
      <c r="F254" s="1725">
        <f>SUM(F190:F253)</f>
        <v>0</v>
      </c>
    </row>
    <row r="255" spans="1:6" ht="10.5" thickBot="1">
      <c r="A255" s="851"/>
      <c r="B255" s="1147"/>
      <c r="C255" s="1148"/>
      <c r="D255" s="1149"/>
      <c r="E255" s="1149"/>
      <c r="F255" s="1709"/>
    </row>
    <row r="256" spans="1:6" ht="10.5" customHeight="1" thickTop="1">
      <c r="A256" s="1054"/>
      <c r="B256" s="1169"/>
      <c r="C256" s="1055"/>
      <c r="D256" s="1056"/>
      <c r="E256" s="1056"/>
      <c r="F256" s="1685"/>
    </row>
    <row r="257" spans="1:6">
      <c r="A257" s="1087" t="s">
        <v>844</v>
      </c>
      <c r="B257" s="1088" t="s">
        <v>1413</v>
      </c>
      <c r="C257" s="1089" t="s">
        <v>513</v>
      </c>
      <c r="D257" s="1086">
        <v>25</v>
      </c>
      <c r="E257" s="1086"/>
      <c r="F257" s="1716">
        <f>D257*E257</f>
        <v>0</v>
      </c>
    </row>
    <row r="258" spans="1:6" ht="8.25" customHeight="1">
      <c r="A258" s="1090"/>
      <c r="B258" s="1088"/>
      <c r="C258" s="1088"/>
      <c r="D258" s="1088"/>
      <c r="E258" s="1088"/>
      <c r="F258" s="1717"/>
    </row>
    <row r="259" spans="1:6">
      <c r="A259" s="1085" t="s">
        <v>814</v>
      </c>
      <c r="B259" s="1088" t="s">
        <v>1412</v>
      </c>
      <c r="C259" s="1091" t="s">
        <v>513</v>
      </c>
      <c r="D259" s="1092">
        <v>40</v>
      </c>
      <c r="E259" s="1092"/>
      <c r="F259" s="1716">
        <f>D259*E259</f>
        <v>0</v>
      </c>
    </row>
    <row r="260" spans="1:6" ht="9" customHeight="1">
      <c r="A260" s="1093"/>
      <c r="B260" s="1094" t="s">
        <v>726</v>
      </c>
      <c r="C260" s="1091"/>
      <c r="D260" s="1092"/>
      <c r="E260" s="1092"/>
      <c r="F260" s="1716"/>
    </row>
    <row r="261" spans="1:6">
      <c r="A261" s="1085" t="s">
        <v>812</v>
      </c>
      <c r="B261" s="1088" t="s">
        <v>1411</v>
      </c>
      <c r="C261" s="1091" t="s">
        <v>513</v>
      </c>
      <c r="D261" s="1092">
        <v>25</v>
      </c>
      <c r="E261" s="1092"/>
      <c r="F261" s="1716">
        <f>D261*E261</f>
        <v>0</v>
      </c>
    </row>
    <row r="262" spans="1:6" ht="8.25" customHeight="1">
      <c r="A262" s="1085"/>
      <c r="B262" s="1088"/>
      <c r="C262" s="1091"/>
      <c r="D262" s="1092"/>
      <c r="E262" s="1092"/>
      <c r="F262" s="1716"/>
    </row>
    <row r="263" spans="1:6">
      <c r="A263" s="1087" t="s">
        <v>810</v>
      </c>
      <c r="B263" s="1088" t="s">
        <v>1410</v>
      </c>
      <c r="C263" s="1091" t="s">
        <v>862</v>
      </c>
      <c r="D263" s="1092"/>
      <c r="E263" s="1092"/>
      <c r="F263" s="1716">
        <f>E263</f>
        <v>0</v>
      </c>
    </row>
    <row r="264" spans="1:6" ht="9.75" customHeight="1">
      <c r="A264" s="1085"/>
      <c r="B264" s="1088"/>
      <c r="C264" s="1091"/>
      <c r="D264" s="1092"/>
      <c r="E264" s="1092"/>
      <c r="F264" s="1716"/>
    </row>
    <row r="265" spans="1:6" ht="20">
      <c r="A265" s="1095" t="s">
        <v>809</v>
      </c>
      <c r="B265" s="1088" t="s">
        <v>1479</v>
      </c>
      <c r="C265" s="1089" t="s">
        <v>337</v>
      </c>
      <c r="D265" s="1086">
        <v>2</v>
      </c>
      <c r="E265" s="1086"/>
      <c r="F265" s="1716">
        <f>D265*E265</f>
        <v>0</v>
      </c>
    </row>
    <row r="266" spans="1:6" ht="9" customHeight="1">
      <c r="A266" s="1085"/>
      <c r="B266" s="1088"/>
      <c r="C266" s="1091"/>
      <c r="D266" s="1092"/>
      <c r="E266" s="1092"/>
      <c r="F266" s="1716"/>
    </row>
    <row r="267" spans="1:6">
      <c r="A267" s="1085" t="s">
        <v>808</v>
      </c>
      <c r="B267" s="1088" t="s">
        <v>1478</v>
      </c>
      <c r="C267" s="1091" t="s">
        <v>862</v>
      </c>
      <c r="D267" s="1092">
        <v>3</v>
      </c>
      <c r="E267" s="1092"/>
      <c r="F267" s="1716">
        <f>D267*E267</f>
        <v>0</v>
      </c>
    </row>
    <row r="268" spans="1:6" ht="9.75" customHeight="1">
      <c r="A268" s="1085"/>
      <c r="B268" s="1088"/>
      <c r="C268" s="1091"/>
      <c r="D268" s="1092"/>
      <c r="E268" s="1092"/>
      <c r="F268" s="1716"/>
    </row>
    <row r="269" spans="1:6">
      <c r="A269" s="1085" t="s">
        <v>805</v>
      </c>
      <c r="B269" s="1088" t="s">
        <v>1477</v>
      </c>
      <c r="C269" s="1091" t="s">
        <v>337</v>
      </c>
      <c r="D269" s="1092">
        <v>3</v>
      </c>
      <c r="E269" s="1092"/>
      <c r="F269" s="1716">
        <f>D269*E269</f>
        <v>0</v>
      </c>
    </row>
    <row r="270" spans="1:6">
      <c r="A270" s="1085"/>
      <c r="B270" s="1088"/>
      <c r="C270" s="1091"/>
      <c r="D270" s="1092"/>
      <c r="E270" s="1092"/>
      <c r="F270" s="1716"/>
    </row>
    <row r="271" spans="1:6" ht="12" customHeight="1">
      <c r="A271" s="1085" t="s">
        <v>803</v>
      </c>
      <c r="B271" s="1088" t="s">
        <v>1408</v>
      </c>
      <c r="C271" s="1091" t="s">
        <v>337</v>
      </c>
      <c r="D271" s="1092">
        <v>3</v>
      </c>
      <c r="E271" s="1092"/>
      <c r="F271" s="1716">
        <f>D271*E271</f>
        <v>0</v>
      </c>
    </row>
    <row r="272" spans="1:6" ht="11.25" customHeight="1">
      <c r="A272" s="1085"/>
      <c r="B272" s="1088"/>
      <c r="C272" s="1091"/>
      <c r="D272" s="1092"/>
      <c r="E272" s="1092"/>
      <c r="F272" s="1716"/>
    </row>
    <row r="273" spans="1:6" ht="14.25" customHeight="1">
      <c r="A273" s="1085"/>
      <c r="B273" s="1096" t="s">
        <v>1407</v>
      </c>
      <c r="C273" s="1091"/>
      <c r="D273" s="1092"/>
      <c r="E273" s="1092"/>
      <c r="F273" s="1716"/>
    </row>
    <row r="274" spans="1:6" ht="9.75" customHeight="1">
      <c r="A274" s="1085"/>
      <c r="B274" s="1088"/>
      <c r="C274" s="1091"/>
      <c r="D274" s="1092"/>
      <c r="E274" s="1092"/>
      <c r="F274" s="1716"/>
    </row>
    <row r="275" spans="1:6" ht="20">
      <c r="A275" s="1095" t="s">
        <v>800</v>
      </c>
      <c r="B275" s="1088" t="s">
        <v>1406</v>
      </c>
      <c r="C275" s="1089" t="s">
        <v>862</v>
      </c>
      <c r="D275" s="1086">
        <v>1</v>
      </c>
      <c r="E275" s="1086"/>
      <c r="F275" s="1716">
        <f>E275</f>
        <v>0</v>
      </c>
    </row>
    <row r="276" spans="1:6" ht="24.65" customHeight="1">
      <c r="A276" s="1087"/>
      <c r="B276" s="1088"/>
      <c r="C276" s="1091"/>
      <c r="D276" s="1092"/>
      <c r="E276" s="1092"/>
      <c r="F276" s="1716"/>
    </row>
    <row r="277" spans="1:6">
      <c r="A277" s="1095" t="s">
        <v>926</v>
      </c>
      <c r="B277" s="1088" t="s">
        <v>1476</v>
      </c>
      <c r="C277" s="1091"/>
      <c r="D277" s="1092"/>
      <c r="E277" s="1092"/>
      <c r="F277" s="1716"/>
    </row>
    <row r="278" spans="1:6" ht="10.5" customHeight="1">
      <c r="A278" s="1087"/>
      <c r="B278" s="1088"/>
      <c r="C278" s="1091"/>
      <c r="D278" s="1092"/>
      <c r="E278" s="1092"/>
      <c r="F278" s="1716"/>
    </row>
    <row r="279" spans="1:6">
      <c r="A279" s="1087"/>
      <c r="B279" s="1088" t="s">
        <v>1475</v>
      </c>
      <c r="C279" s="1089" t="s">
        <v>337</v>
      </c>
      <c r="D279" s="1092">
        <v>4</v>
      </c>
      <c r="E279" s="1092"/>
      <c r="F279" s="1716">
        <f>D279*E279</f>
        <v>0</v>
      </c>
    </row>
    <row r="280" spans="1:6" ht="10.5" customHeight="1">
      <c r="A280" s="1087"/>
      <c r="B280" s="1088"/>
      <c r="C280" s="1089"/>
      <c r="D280" s="1092"/>
      <c r="E280" s="1092"/>
      <c r="F280" s="1716"/>
    </row>
    <row r="281" spans="1:6">
      <c r="A281" s="1087"/>
      <c r="B281" s="1088" t="s">
        <v>1474</v>
      </c>
      <c r="C281" s="1091" t="s">
        <v>337</v>
      </c>
      <c r="D281" s="1092">
        <v>3</v>
      </c>
      <c r="E281" s="1092"/>
      <c r="F281" s="1716">
        <f>D281*E281</f>
        <v>0</v>
      </c>
    </row>
    <row r="282" spans="1:6" ht="9.75" customHeight="1">
      <c r="A282" s="1087"/>
      <c r="B282" s="1088"/>
      <c r="C282" s="1091"/>
      <c r="D282" s="1092"/>
      <c r="E282" s="1092"/>
      <c r="F282" s="1716"/>
    </row>
    <row r="283" spans="1:6">
      <c r="A283" s="1085"/>
      <c r="B283" s="1088" t="s">
        <v>1473</v>
      </c>
      <c r="C283" s="1091" t="s">
        <v>337</v>
      </c>
      <c r="D283" s="1092">
        <v>6</v>
      </c>
      <c r="E283" s="1092"/>
      <c r="F283" s="1716">
        <f>D283*E283</f>
        <v>0</v>
      </c>
    </row>
    <row r="284" spans="1:6">
      <c r="A284" s="1085"/>
      <c r="B284" s="1088"/>
      <c r="C284" s="1091"/>
      <c r="D284" s="1092"/>
      <c r="E284" s="1092"/>
      <c r="F284" s="1716"/>
    </row>
    <row r="285" spans="1:6">
      <c r="A285" s="1087"/>
      <c r="B285" s="1088" t="s">
        <v>1472</v>
      </c>
      <c r="C285" s="1091" t="s">
        <v>337</v>
      </c>
      <c r="D285" s="1092">
        <v>2</v>
      </c>
      <c r="E285" s="1092"/>
      <c r="F285" s="1716">
        <f>D285*E285</f>
        <v>0</v>
      </c>
    </row>
    <row r="286" spans="1:6">
      <c r="A286" s="1087"/>
      <c r="B286" s="1088"/>
      <c r="C286" s="1091"/>
      <c r="D286" s="1092"/>
      <c r="E286" s="1092"/>
      <c r="F286" s="1716"/>
    </row>
    <row r="287" spans="1:6">
      <c r="A287" s="1097"/>
      <c r="B287" s="1088" t="s">
        <v>1471</v>
      </c>
      <c r="C287" s="1091" t="s">
        <v>337</v>
      </c>
      <c r="D287" s="1089">
        <v>2</v>
      </c>
      <c r="E287" s="1086"/>
      <c r="F287" s="1718">
        <f>D287*E287</f>
        <v>0</v>
      </c>
    </row>
    <row r="288" spans="1:6">
      <c r="A288" s="1097"/>
      <c r="B288" s="1088"/>
      <c r="C288" s="1091"/>
      <c r="D288" s="1089"/>
      <c r="E288" s="1089"/>
      <c r="F288" s="1718"/>
    </row>
    <row r="289" spans="1:6">
      <c r="A289" s="1097"/>
      <c r="B289" s="1088" t="s">
        <v>1470</v>
      </c>
      <c r="C289" s="1091" t="s">
        <v>337</v>
      </c>
      <c r="D289" s="1170">
        <v>1</v>
      </c>
      <c r="E289" s="1171"/>
      <c r="F289" s="1718">
        <f>D289*E289</f>
        <v>0</v>
      </c>
    </row>
    <row r="290" spans="1:6">
      <c r="A290" s="1097"/>
      <c r="B290" s="1088"/>
      <c r="C290" s="1091"/>
      <c r="D290" s="1170"/>
      <c r="E290" s="1170"/>
      <c r="F290" s="1718"/>
    </row>
    <row r="291" spans="1:6">
      <c r="A291" s="1097"/>
      <c r="B291" s="1088" t="s">
        <v>1469</v>
      </c>
      <c r="C291" s="1091" t="s">
        <v>337</v>
      </c>
      <c r="D291" s="1170">
        <v>2</v>
      </c>
      <c r="E291" s="1171"/>
      <c r="F291" s="1718">
        <f>D291*E291</f>
        <v>0</v>
      </c>
    </row>
    <row r="292" spans="1:6">
      <c r="A292" s="1097"/>
      <c r="B292" s="1088"/>
      <c r="C292" s="1091"/>
      <c r="D292" s="1170"/>
      <c r="E292" s="1170"/>
      <c r="F292" s="1718"/>
    </row>
    <row r="293" spans="1:6">
      <c r="A293" s="1097"/>
      <c r="B293" s="1088" t="s">
        <v>1468</v>
      </c>
      <c r="C293" s="1091" t="s">
        <v>337</v>
      </c>
      <c r="D293" s="1089">
        <v>2</v>
      </c>
      <c r="E293" s="1172"/>
      <c r="F293" s="1718">
        <f>D293*E293</f>
        <v>0</v>
      </c>
    </row>
    <row r="294" spans="1:6">
      <c r="A294" s="1097"/>
      <c r="B294" s="1088"/>
      <c r="C294" s="1091"/>
      <c r="D294" s="1089"/>
      <c r="E294" s="1089"/>
      <c r="F294" s="1718"/>
    </row>
    <row r="295" spans="1:6">
      <c r="A295" s="1097"/>
      <c r="B295" s="1088" t="s">
        <v>1467</v>
      </c>
      <c r="C295" s="1091" t="s">
        <v>337</v>
      </c>
      <c r="D295" s="1089">
        <v>1</v>
      </c>
      <c r="E295" s="1172"/>
      <c r="F295" s="1718">
        <f>D295*E295</f>
        <v>0</v>
      </c>
    </row>
    <row r="296" spans="1:6">
      <c r="A296" s="1097"/>
      <c r="B296" s="1088"/>
      <c r="C296" s="1091"/>
      <c r="D296" s="1089"/>
      <c r="E296" s="1089"/>
      <c r="F296" s="1718"/>
    </row>
    <row r="297" spans="1:6">
      <c r="A297" s="1097"/>
      <c r="B297" s="1088"/>
      <c r="C297" s="1091"/>
      <c r="D297" s="1089"/>
      <c r="E297" s="1089"/>
      <c r="F297" s="1718"/>
    </row>
    <row r="298" spans="1:6" ht="7.5" customHeight="1">
      <c r="A298" s="1097"/>
      <c r="B298" s="1088"/>
      <c r="C298" s="1091"/>
      <c r="D298" s="1089"/>
      <c r="E298" s="1089"/>
      <c r="F298" s="1718"/>
    </row>
    <row r="299" spans="1:6">
      <c r="A299" s="1097"/>
      <c r="B299" s="1088"/>
      <c r="C299" s="1091"/>
      <c r="D299" s="1089"/>
      <c r="E299" s="1089"/>
      <c r="F299" s="1718"/>
    </row>
    <row r="300" spans="1:6">
      <c r="A300" s="1097"/>
      <c r="B300" s="1088"/>
      <c r="C300" s="1091"/>
      <c r="D300" s="1089"/>
      <c r="E300" s="1089"/>
      <c r="F300" s="1718"/>
    </row>
    <row r="301" spans="1:6">
      <c r="A301" s="1097"/>
      <c r="B301" s="1088"/>
      <c r="C301" s="1091"/>
      <c r="D301" s="1089"/>
      <c r="E301" s="1089"/>
      <c r="F301" s="1718"/>
    </row>
    <row r="302" spans="1:6">
      <c r="A302" s="1097"/>
      <c r="B302" s="1088"/>
      <c r="C302" s="1091"/>
      <c r="D302" s="1089"/>
      <c r="E302" s="1089"/>
      <c r="F302" s="1718"/>
    </row>
    <row r="303" spans="1:6">
      <c r="A303" s="1097"/>
      <c r="B303" s="1088"/>
      <c r="C303" s="1091"/>
      <c r="D303" s="1089"/>
      <c r="E303" s="1089"/>
      <c r="F303" s="1718"/>
    </row>
    <row r="304" spans="1:6">
      <c r="A304" s="1097"/>
      <c r="B304" s="1088"/>
      <c r="C304" s="1091"/>
      <c r="D304" s="1089"/>
      <c r="E304" s="1089"/>
      <c r="F304" s="1718"/>
    </row>
    <row r="305" spans="1:8">
      <c r="A305" s="1097"/>
      <c r="B305" s="1088"/>
      <c r="C305" s="1091"/>
      <c r="D305" s="1089"/>
      <c r="E305" s="1089"/>
      <c r="F305" s="1718"/>
    </row>
    <row r="306" spans="1:8">
      <c r="A306" s="1097"/>
      <c r="B306" s="1088"/>
      <c r="C306" s="1091"/>
      <c r="D306" s="1089"/>
      <c r="E306" s="1089"/>
      <c r="F306" s="1718"/>
      <c r="G306" s="404"/>
    </row>
    <row r="307" spans="1:8">
      <c r="A307" s="1097"/>
      <c r="B307" s="1088"/>
      <c r="C307" s="1091"/>
      <c r="D307" s="1089"/>
      <c r="E307" s="1089"/>
      <c r="F307" s="1718"/>
      <c r="G307" s="404"/>
    </row>
    <row r="308" spans="1:8">
      <c r="A308" s="1097"/>
      <c r="B308" s="1088"/>
      <c r="C308" s="1091"/>
      <c r="D308" s="1089"/>
      <c r="E308" s="1089"/>
      <c r="F308" s="1718"/>
      <c r="G308" s="404"/>
    </row>
    <row r="309" spans="1:8">
      <c r="A309" s="1173"/>
      <c r="B309" s="1174"/>
      <c r="C309" s="1175"/>
      <c r="D309" s="1176"/>
      <c r="E309" s="1176"/>
      <c r="F309" s="1719"/>
      <c r="G309" s="404"/>
      <c r="H309" s="404"/>
    </row>
    <row r="310" spans="1:8" ht="10.5" thickBot="1">
      <c r="A310" s="1177"/>
      <c r="B310" s="1178"/>
      <c r="C310" s="1179"/>
      <c r="D310" s="1179"/>
      <c r="E310" s="1179"/>
      <c r="F310" s="1720"/>
      <c r="G310" s="404"/>
    </row>
    <row r="311" spans="1:8" ht="11" thickTop="1">
      <c r="A311" s="1180"/>
      <c r="B311" s="1181"/>
      <c r="C311" s="1182"/>
      <c r="D311" s="1183"/>
      <c r="E311" s="1183"/>
      <c r="F311" s="1721"/>
      <c r="G311" s="404"/>
    </row>
    <row r="312" spans="1:8" ht="10.5">
      <c r="A312" s="2097" t="s">
        <v>1466</v>
      </c>
      <c r="B312" s="2098"/>
      <c r="C312" s="2098"/>
      <c r="D312" s="2098"/>
      <c r="E312" s="1726"/>
      <c r="F312" s="1725">
        <f>SUM(F257:F311)</f>
        <v>0</v>
      </c>
      <c r="G312" s="404"/>
    </row>
    <row r="313" spans="1:8" ht="10.5" thickBot="1">
      <c r="A313" s="1184"/>
      <c r="B313" s="1185"/>
      <c r="C313" s="1186"/>
      <c r="D313" s="1187"/>
      <c r="E313" s="1187"/>
      <c r="F313" s="1709"/>
      <c r="G313" s="404"/>
    </row>
    <row r="314" spans="1:8" ht="10.5" thickTop="1">
      <c r="A314" s="1188"/>
      <c r="B314" s="1189"/>
      <c r="C314" s="1190"/>
      <c r="D314" s="1190"/>
      <c r="E314" s="1190"/>
      <c r="F314" s="1722"/>
      <c r="G314" s="404"/>
    </row>
    <row r="315" spans="1:8">
      <c r="A315" s="1060"/>
      <c r="B315" s="979"/>
      <c r="C315" s="975"/>
      <c r="D315" s="109"/>
      <c r="E315" s="109"/>
      <c r="F315" s="1690"/>
    </row>
    <row r="316" spans="1:8" ht="10.5">
      <c r="A316" s="1060"/>
      <c r="B316" s="974" t="s">
        <v>315</v>
      </c>
      <c r="C316" s="975"/>
      <c r="D316" s="109"/>
      <c r="E316" s="109"/>
      <c r="F316" s="1690"/>
      <c r="G316" s="404"/>
    </row>
    <row r="317" spans="1:8">
      <c r="A317" s="1060"/>
      <c r="B317" s="979"/>
      <c r="C317" s="975"/>
      <c r="D317" s="109"/>
      <c r="E317" s="109"/>
      <c r="F317" s="1690"/>
    </row>
    <row r="318" spans="1:8">
      <c r="A318" s="1060">
        <v>1</v>
      </c>
      <c r="B318" s="979" t="s">
        <v>314</v>
      </c>
      <c r="C318" s="975"/>
      <c r="D318" s="109"/>
      <c r="E318" s="109"/>
      <c r="F318" s="1723">
        <f>F68</f>
        <v>0</v>
      </c>
      <c r="G318" s="404"/>
    </row>
    <row r="319" spans="1:8">
      <c r="A319" s="1060"/>
      <c r="B319" s="979"/>
      <c r="C319" s="975"/>
      <c r="D319" s="109"/>
      <c r="E319" s="109"/>
      <c r="F319" s="1690"/>
    </row>
    <row r="320" spans="1:8">
      <c r="A320" s="1060">
        <v>2</v>
      </c>
      <c r="B320" s="979" t="s">
        <v>313</v>
      </c>
      <c r="C320" s="975"/>
      <c r="D320" s="109"/>
      <c r="E320" s="109"/>
      <c r="F320" s="1723">
        <f>F127</f>
        <v>0</v>
      </c>
    </row>
    <row r="321" spans="1:6">
      <c r="A321" s="1060"/>
      <c r="B321" s="979"/>
      <c r="C321" s="975"/>
      <c r="D321" s="109"/>
      <c r="E321" s="109"/>
      <c r="F321" s="1690"/>
    </row>
    <row r="322" spans="1:6">
      <c r="A322" s="1060">
        <v>3</v>
      </c>
      <c r="B322" s="979" t="s">
        <v>312</v>
      </c>
      <c r="C322" s="975"/>
      <c r="D322" s="109"/>
      <c r="E322" s="109"/>
      <c r="F322" s="1723">
        <f>F184</f>
        <v>0</v>
      </c>
    </row>
    <row r="323" spans="1:6">
      <c r="A323" s="1060"/>
      <c r="B323" s="979"/>
      <c r="C323" s="975"/>
      <c r="D323" s="109"/>
      <c r="E323" s="109"/>
      <c r="F323" s="1690"/>
    </row>
    <row r="324" spans="1:6">
      <c r="A324" s="1060">
        <v>4</v>
      </c>
      <c r="B324" s="979" t="s">
        <v>597</v>
      </c>
      <c r="C324" s="975"/>
      <c r="D324" s="109"/>
      <c r="E324" s="109"/>
      <c r="F324" s="1723">
        <f>F254</f>
        <v>0</v>
      </c>
    </row>
    <row r="325" spans="1:6">
      <c r="A325" s="1060"/>
      <c r="B325" s="979"/>
      <c r="C325" s="975"/>
      <c r="D325" s="109"/>
      <c r="E325" s="109"/>
      <c r="F325" s="1690"/>
    </row>
    <row r="326" spans="1:6">
      <c r="A326" s="1060">
        <v>5</v>
      </c>
      <c r="B326" s="979" t="s">
        <v>854</v>
      </c>
      <c r="C326" s="975"/>
      <c r="D326" s="109"/>
      <c r="E326" s="109"/>
      <c r="F326" s="1723">
        <f>F312</f>
        <v>0</v>
      </c>
    </row>
    <row r="327" spans="1:6">
      <c r="A327" s="1060"/>
      <c r="B327" s="979"/>
      <c r="C327" s="975"/>
      <c r="D327" s="109"/>
      <c r="E327" s="109"/>
      <c r="F327" s="1690"/>
    </row>
    <row r="328" spans="1:6">
      <c r="A328" s="1060"/>
      <c r="B328" s="979"/>
      <c r="C328" s="975"/>
      <c r="D328" s="109"/>
      <c r="E328" s="109"/>
      <c r="F328" s="1690"/>
    </row>
    <row r="329" spans="1:6">
      <c r="A329" s="1060"/>
      <c r="B329" s="979"/>
      <c r="C329" s="975"/>
      <c r="D329" s="109"/>
      <c r="E329" s="109"/>
      <c r="F329" s="1690"/>
    </row>
    <row r="330" spans="1:6">
      <c r="A330" s="1060"/>
      <c r="B330" s="979"/>
      <c r="C330" s="975"/>
      <c r="D330" s="109"/>
      <c r="E330" s="109"/>
      <c r="F330" s="1690"/>
    </row>
    <row r="331" spans="1:6">
      <c r="A331" s="1060"/>
      <c r="B331" s="979"/>
      <c r="C331" s="975"/>
      <c r="D331" s="109"/>
      <c r="E331" s="109"/>
      <c r="F331" s="1690"/>
    </row>
    <row r="332" spans="1:6">
      <c r="A332" s="1060"/>
      <c r="B332" s="979"/>
      <c r="C332" s="975"/>
      <c r="D332" s="109"/>
      <c r="E332" s="109"/>
      <c r="F332" s="1690"/>
    </row>
    <row r="333" spans="1:6">
      <c r="A333" s="1060"/>
      <c r="B333" s="979"/>
      <c r="C333" s="975"/>
      <c r="D333" s="109"/>
      <c r="E333" s="109"/>
      <c r="F333" s="1690"/>
    </row>
    <row r="334" spans="1:6">
      <c r="A334" s="1060"/>
      <c r="B334" s="979"/>
      <c r="C334" s="975"/>
      <c r="D334" s="109"/>
      <c r="E334" s="109"/>
      <c r="F334" s="1690"/>
    </row>
    <row r="335" spans="1:6">
      <c r="A335" s="1060"/>
      <c r="B335" s="979"/>
      <c r="C335" s="975"/>
      <c r="D335" s="109"/>
      <c r="E335" s="109"/>
      <c r="F335" s="1690"/>
    </row>
    <row r="336" spans="1:6">
      <c r="A336" s="1060"/>
      <c r="B336" s="979"/>
      <c r="C336" s="975"/>
      <c r="D336" s="109"/>
      <c r="E336" s="109"/>
      <c r="F336" s="1690"/>
    </row>
    <row r="337" spans="1:6">
      <c r="A337" s="1060"/>
      <c r="B337" s="979"/>
      <c r="C337" s="975"/>
      <c r="D337" s="109"/>
      <c r="E337" s="109"/>
      <c r="F337" s="1690"/>
    </row>
    <row r="338" spans="1:6">
      <c r="A338" s="1060"/>
      <c r="B338" s="979"/>
      <c r="C338" s="975"/>
      <c r="D338" s="109"/>
      <c r="E338" s="109"/>
      <c r="F338" s="1690"/>
    </row>
    <row r="339" spans="1:6">
      <c r="A339" s="1060"/>
      <c r="B339" s="979"/>
      <c r="C339" s="975"/>
      <c r="D339" s="109"/>
      <c r="E339" s="109"/>
      <c r="F339" s="1690"/>
    </row>
    <row r="340" spans="1:6">
      <c r="A340" s="1060"/>
      <c r="B340" s="979"/>
      <c r="C340" s="975"/>
      <c r="D340" s="109"/>
      <c r="E340" s="109"/>
      <c r="F340" s="1690"/>
    </row>
    <row r="341" spans="1:6">
      <c r="A341" s="1060"/>
      <c r="B341" s="979"/>
      <c r="C341" s="975"/>
      <c r="D341" s="109"/>
      <c r="E341" s="109"/>
      <c r="F341" s="1690"/>
    </row>
    <row r="342" spans="1:6">
      <c r="A342" s="1060"/>
      <c r="B342" s="979"/>
      <c r="C342" s="975"/>
      <c r="D342" s="109"/>
      <c r="E342" s="109"/>
      <c r="F342" s="1690"/>
    </row>
    <row r="343" spans="1:6">
      <c r="A343" s="1060"/>
      <c r="B343" s="979"/>
      <c r="C343" s="975"/>
      <c r="D343" s="109"/>
      <c r="E343" s="109"/>
      <c r="F343" s="1690"/>
    </row>
    <row r="344" spans="1:6">
      <c r="A344" s="1060"/>
      <c r="B344" s="979"/>
      <c r="C344" s="975"/>
      <c r="D344" s="109"/>
      <c r="E344" s="109"/>
      <c r="F344" s="1690"/>
    </row>
    <row r="345" spans="1:6">
      <c r="A345" s="1060"/>
      <c r="B345" s="979"/>
      <c r="C345" s="975"/>
      <c r="D345" s="109"/>
      <c r="E345" s="109"/>
      <c r="F345" s="1690"/>
    </row>
    <row r="346" spans="1:6">
      <c r="A346" s="1060"/>
      <c r="B346" s="979"/>
      <c r="C346" s="975"/>
      <c r="D346" s="109"/>
      <c r="E346" s="109"/>
      <c r="F346" s="1690"/>
    </row>
    <row r="347" spans="1:6">
      <c r="A347" s="1060"/>
      <c r="B347" s="979"/>
      <c r="C347" s="975"/>
      <c r="D347" s="109"/>
      <c r="E347" s="109"/>
      <c r="F347" s="1690"/>
    </row>
    <row r="348" spans="1:6">
      <c r="A348" s="1060"/>
      <c r="B348" s="979"/>
      <c r="C348" s="975"/>
      <c r="D348" s="109"/>
      <c r="E348" s="109"/>
      <c r="F348" s="1690"/>
    </row>
    <row r="349" spans="1:6">
      <c r="A349" s="1060"/>
      <c r="B349" s="979"/>
      <c r="C349" s="975"/>
      <c r="D349" s="109"/>
      <c r="E349" s="109"/>
      <c r="F349" s="1690"/>
    </row>
    <row r="350" spans="1:6">
      <c r="A350" s="1060"/>
      <c r="B350" s="979"/>
      <c r="C350" s="975"/>
      <c r="D350" s="109"/>
      <c r="E350" s="109"/>
      <c r="F350" s="1690"/>
    </row>
    <row r="351" spans="1:6">
      <c r="A351" s="1060"/>
      <c r="B351" s="979"/>
      <c r="C351" s="975"/>
      <c r="D351" s="109"/>
      <c r="E351" s="109"/>
      <c r="F351" s="1690"/>
    </row>
    <row r="352" spans="1:6">
      <c r="A352" s="1060"/>
      <c r="B352" s="979"/>
      <c r="C352" s="975"/>
      <c r="D352" s="109"/>
      <c r="E352" s="109"/>
      <c r="F352" s="1690"/>
    </row>
    <row r="353" spans="1:6">
      <c r="A353" s="1060"/>
      <c r="B353" s="979"/>
      <c r="C353" s="975"/>
      <c r="D353" s="109"/>
      <c r="E353" s="109"/>
      <c r="F353" s="1690"/>
    </row>
    <row r="354" spans="1:6">
      <c r="A354" s="1060"/>
      <c r="B354" s="979"/>
      <c r="C354" s="975"/>
      <c r="D354" s="109"/>
      <c r="E354" s="109"/>
      <c r="F354" s="1690"/>
    </row>
    <row r="355" spans="1:6">
      <c r="A355" s="1060"/>
      <c r="B355" s="979"/>
      <c r="C355" s="975"/>
      <c r="D355" s="109"/>
      <c r="E355" s="109"/>
      <c r="F355" s="1690"/>
    </row>
    <row r="356" spans="1:6" ht="28.4" customHeight="1">
      <c r="A356" s="1060"/>
      <c r="B356" s="979"/>
      <c r="C356" s="975"/>
      <c r="D356" s="109"/>
      <c r="E356" s="109"/>
      <c r="F356" s="1690"/>
    </row>
    <row r="357" spans="1:6">
      <c r="A357" s="1060"/>
      <c r="B357" s="979"/>
      <c r="C357" s="975"/>
      <c r="D357" s="109"/>
      <c r="E357" s="109"/>
      <c r="F357" s="1690"/>
    </row>
    <row r="358" spans="1:6">
      <c r="A358" s="1060"/>
      <c r="B358" s="979"/>
      <c r="C358" s="975"/>
      <c r="D358" s="109"/>
      <c r="E358" s="109"/>
      <c r="F358" s="1690"/>
    </row>
    <row r="359" spans="1:6">
      <c r="A359" s="1060"/>
      <c r="B359" s="979"/>
      <c r="C359" s="975"/>
      <c r="D359" s="109"/>
      <c r="E359" s="109"/>
      <c r="F359" s="1690"/>
    </row>
    <row r="360" spans="1:6">
      <c r="A360" s="1060"/>
      <c r="B360" s="979"/>
      <c r="C360" s="975"/>
      <c r="D360" s="109"/>
      <c r="E360" s="109"/>
      <c r="F360" s="1690"/>
    </row>
    <row r="361" spans="1:6">
      <c r="A361" s="1060"/>
      <c r="B361" s="979"/>
      <c r="C361" s="975"/>
      <c r="D361" s="109"/>
      <c r="E361" s="109"/>
      <c r="F361" s="1690"/>
    </row>
    <row r="362" spans="1:6">
      <c r="A362" s="1060"/>
      <c r="B362" s="979"/>
      <c r="C362" s="975"/>
      <c r="D362" s="109"/>
      <c r="E362" s="109"/>
      <c r="F362" s="1690"/>
    </row>
    <row r="363" spans="1:6">
      <c r="A363" s="1060"/>
      <c r="B363" s="979"/>
      <c r="C363" s="975"/>
      <c r="D363" s="109"/>
      <c r="E363" s="109"/>
      <c r="F363" s="1690"/>
    </row>
    <row r="364" spans="1:6">
      <c r="A364" s="1060"/>
      <c r="B364" s="979"/>
      <c r="C364" s="975"/>
      <c r="D364" s="109"/>
      <c r="E364" s="109"/>
      <c r="F364" s="1690"/>
    </row>
    <row r="365" spans="1:6">
      <c r="A365" s="1060"/>
      <c r="B365" s="979" t="s">
        <v>1465</v>
      </c>
      <c r="C365" s="975"/>
      <c r="D365" s="109"/>
      <c r="E365" s="109"/>
      <c r="F365" s="1690"/>
    </row>
    <row r="366" spans="1:6" ht="10.5" thickBot="1">
      <c r="A366" s="1099"/>
      <c r="B366" s="1100"/>
      <c r="C366" s="1101"/>
      <c r="D366" s="1102"/>
      <c r="E366" s="1102"/>
      <c r="F366" s="1691"/>
    </row>
    <row r="367" spans="1:6" ht="10.5" thickTop="1">
      <c r="A367" s="845"/>
      <c r="B367" s="846"/>
      <c r="C367" s="847"/>
      <c r="D367" s="113"/>
      <c r="E367" s="113"/>
      <c r="F367" s="1640"/>
    </row>
    <row r="368" spans="1:6" ht="10.5">
      <c r="A368" s="848"/>
      <c r="B368" s="2065" t="s">
        <v>1464</v>
      </c>
      <c r="C368" s="2065"/>
      <c r="D368" s="1191"/>
      <c r="E368" s="1191"/>
      <c r="F368" s="1724">
        <f>SUM(F318:F326)</f>
        <v>0</v>
      </c>
    </row>
    <row r="369" spans="1:6" ht="10.5" thickBot="1">
      <c r="A369" s="851"/>
      <c r="B369" s="852"/>
      <c r="C369" s="853"/>
      <c r="D369" s="111"/>
      <c r="E369" s="111"/>
      <c r="F369" s="1642"/>
    </row>
    <row r="370" spans="1:6" ht="10.5" thickTop="1">
      <c r="A370" s="1192"/>
      <c r="B370" s="45"/>
      <c r="C370" s="45"/>
      <c r="D370" s="45"/>
      <c r="E370" s="45"/>
      <c r="F370" s="1650"/>
    </row>
    <row r="371" spans="1:6">
      <c r="A371" s="1192"/>
      <c r="B371" s="45"/>
      <c r="C371" s="45"/>
      <c r="D371" s="45"/>
      <c r="E371" s="45"/>
      <c r="F371" s="1650"/>
    </row>
    <row r="372" spans="1:6">
      <c r="A372" s="1192"/>
      <c r="B372" s="45"/>
      <c r="C372" s="45"/>
      <c r="D372" s="45"/>
      <c r="E372" s="45"/>
      <c r="F372" s="1650"/>
    </row>
    <row r="373" spans="1:6">
      <c r="A373" s="1192"/>
      <c r="B373" s="45"/>
      <c r="C373" s="45"/>
      <c r="D373" s="45"/>
      <c r="E373" s="45"/>
      <c r="F373" s="1650"/>
    </row>
    <row r="374" spans="1:6">
      <c r="A374" s="1192"/>
      <c r="B374" s="45"/>
      <c r="C374" s="45"/>
      <c r="D374" s="45"/>
      <c r="E374" s="45"/>
      <c r="F374" s="1650"/>
    </row>
    <row r="375" spans="1:6">
      <c r="A375" s="1192"/>
      <c r="B375" s="45"/>
      <c r="C375" s="45"/>
      <c r="D375" s="45"/>
      <c r="E375" s="45"/>
      <c r="F375" s="1650"/>
    </row>
    <row r="376" spans="1:6">
      <c r="A376" s="1192"/>
      <c r="B376" s="45"/>
      <c r="C376" s="45"/>
      <c r="D376" s="45"/>
      <c r="E376" s="45"/>
      <c r="F376" s="1650"/>
    </row>
    <row r="377" spans="1:6">
      <c r="A377" s="1192"/>
      <c r="B377" s="45"/>
      <c r="C377" s="45"/>
      <c r="D377" s="45"/>
      <c r="E377" s="45"/>
      <c r="F377" s="1650"/>
    </row>
    <row r="378" spans="1:6">
      <c r="A378" s="1192"/>
      <c r="B378" s="45"/>
      <c r="C378" s="45"/>
      <c r="D378" s="45"/>
      <c r="E378" s="45"/>
      <c r="F378" s="1650"/>
    </row>
    <row r="379" spans="1:6">
      <c r="A379" s="1192"/>
      <c r="B379" s="45"/>
      <c r="C379" s="45"/>
      <c r="D379" s="45"/>
      <c r="E379" s="45"/>
      <c r="F379" s="1650"/>
    </row>
    <row r="380" spans="1:6">
      <c r="A380" s="1192"/>
      <c r="B380" s="45"/>
      <c r="C380" s="45"/>
      <c r="D380" s="45"/>
      <c r="E380" s="45"/>
      <c r="F380" s="1650"/>
    </row>
    <row r="381" spans="1:6">
      <c r="A381" s="1192"/>
      <c r="B381" s="45"/>
      <c r="C381" s="45"/>
      <c r="D381" s="45"/>
      <c r="E381" s="45"/>
      <c r="F381" s="1650"/>
    </row>
    <row r="382" spans="1:6">
      <c r="A382" s="1192"/>
      <c r="B382" s="45"/>
      <c r="C382" s="45"/>
      <c r="D382" s="45"/>
      <c r="E382" s="45"/>
      <c r="F382" s="1650"/>
    </row>
    <row r="383" spans="1:6">
      <c r="A383" s="1192"/>
      <c r="B383" s="45"/>
      <c r="C383" s="45"/>
      <c r="D383" s="45"/>
      <c r="E383" s="45"/>
      <c r="F383" s="1650"/>
    </row>
    <row r="384" spans="1:6">
      <c r="A384" s="1192"/>
      <c r="B384" s="45"/>
      <c r="C384" s="45"/>
      <c r="D384" s="45"/>
      <c r="E384" s="45"/>
      <c r="F384" s="1650"/>
    </row>
    <row r="385" spans="1:6">
      <c r="A385" s="1192"/>
      <c r="B385" s="45"/>
      <c r="C385" s="45"/>
      <c r="D385" s="45"/>
      <c r="E385" s="45"/>
      <c r="F385" s="1650"/>
    </row>
    <row r="386" spans="1:6">
      <c r="A386" s="1192"/>
      <c r="B386" s="45"/>
      <c r="C386" s="45"/>
      <c r="D386" s="45"/>
      <c r="E386" s="45"/>
      <c r="F386" s="1650"/>
    </row>
    <row r="387" spans="1:6">
      <c r="A387" s="1192"/>
      <c r="B387" s="45"/>
      <c r="C387" s="45"/>
      <c r="D387" s="45"/>
      <c r="E387" s="45"/>
      <c r="F387" s="1650"/>
    </row>
    <row r="388" spans="1:6">
      <c r="A388" s="1192"/>
      <c r="B388" s="45"/>
      <c r="C388" s="45"/>
      <c r="D388" s="45"/>
      <c r="E388" s="45"/>
      <c r="F388" s="1650"/>
    </row>
    <row r="389" spans="1:6">
      <c r="A389" s="1192"/>
      <c r="B389" s="45"/>
      <c r="C389" s="45"/>
      <c r="D389" s="45"/>
      <c r="E389" s="45"/>
      <c r="F389" s="1650"/>
    </row>
    <row r="390" spans="1:6">
      <c r="A390" s="1192"/>
      <c r="B390" s="45"/>
      <c r="C390" s="45"/>
      <c r="D390" s="45"/>
      <c r="E390" s="45"/>
      <c r="F390" s="1650"/>
    </row>
    <row r="391" spans="1:6">
      <c r="A391" s="1192"/>
      <c r="B391" s="45"/>
      <c r="C391" s="45"/>
      <c r="D391" s="45"/>
      <c r="E391" s="45"/>
      <c r="F391" s="1650"/>
    </row>
    <row r="392" spans="1:6">
      <c r="A392" s="1192"/>
      <c r="B392" s="45"/>
      <c r="C392" s="45"/>
      <c r="D392" s="45"/>
      <c r="E392" s="45"/>
      <c r="F392" s="1650"/>
    </row>
    <row r="393" spans="1:6">
      <c r="A393" s="1192"/>
      <c r="B393" s="45"/>
      <c r="C393" s="45"/>
      <c r="D393" s="45"/>
      <c r="E393" s="45"/>
      <c r="F393" s="1650"/>
    </row>
    <row r="394" spans="1:6">
      <c r="A394" s="1192"/>
      <c r="B394" s="45"/>
      <c r="C394" s="45"/>
      <c r="D394" s="45"/>
      <c r="E394" s="45"/>
      <c r="F394" s="1650"/>
    </row>
    <row r="395" spans="1:6">
      <c r="A395" s="1192"/>
      <c r="B395" s="45"/>
      <c r="C395" s="45"/>
      <c r="D395" s="45"/>
      <c r="E395" s="45"/>
      <c r="F395" s="1650"/>
    </row>
    <row r="396" spans="1:6">
      <c r="A396" s="1192"/>
      <c r="B396" s="45"/>
      <c r="C396" s="45"/>
      <c r="D396" s="45"/>
      <c r="E396" s="45"/>
      <c r="F396" s="1650"/>
    </row>
    <row r="397" spans="1:6">
      <c r="A397" s="1192"/>
      <c r="B397" s="45"/>
      <c r="C397" s="45"/>
      <c r="D397" s="45"/>
      <c r="E397" s="45"/>
      <c r="F397" s="1650"/>
    </row>
    <row r="398" spans="1:6">
      <c r="A398" s="1192"/>
      <c r="B398" s="45"/>
      <c r="C398" s="45"/>
      <c r="D398" s="45"/>
      <c r="E398" s="45"/>
      <c r="F398" s="1650"/>
    </row>
    <row r="399" spans="1:6">
      <c r="A399" s="1192"/>
      <c r="B399" s="45"/>
      <c r="C399" s="45"/>
      <c r="D399" s="45"/>
      <c r="E399" s="45"/>
      <c r="F399" s="1650"/>
    </row>
    <row r="400" spans="1:6">
      <c r="A400" s="1192"/>
      <c r="B400" s="45"/>
      <c r="C400" s="45"/>
      <c r="D400" s="45"/>
      <c r="E400" s="45"/>
      <c r="F400" s="1650"/>
    </row>
    <row r="401" spans="1:6">
      <c r="A401" s="1192"/>
      <c r="B401" s="45"/>
      <c r="C401" s="45"/>
      <c r="D401" s="45"/>
      <c r="E401" s="45"/>
      <c r="F401" s="1650"/>
    </row>
    <row r="402" spans="1:6">
      <c r="A402" s="1192"/>
      <c r="B402" s="45"/>
      <c r="C402" s="45"/>
      <c r="D402" s="45"/>
      <c r="E402" s="45"/>
      <c r="F402" s="1650"/>
    </row>
    <row r="403" spans="1:6">
      <c r="A403" s="1192"/>
      <c r="B403" s="45"/>
      <c r="C403" s="45"/>
      <c r="D403" s="45"/>
      <c r="E403" s="45"/>
      <c r="F403" s="1650"/>
    </row>
    <row r="404" spans="1:6">
      <c r="A404" s="1192"/>
      <c r="B404" s="45"/>
      <c r="C404" s="45"/>
      <c r="D404" s="45"/>
      <c r="E404" s="45"/>
      <c r="F404" s="1650"/>
    </row>
    <row r="405" spans="1:6">
      <c r="A405" s="1192"/>
      <c r="B405" s="45"/>
      <c r="C405" s="45"/>
      <c r="D405" s="45"/>
      <c r="E405" s="45"/>
      <c r="F405" s="1650"/>
    </row>
    <row r="406" spans="1:6">
      <c r="A406" s="1192"/>
      <c r="B406" s="45"/>
      <c r="C406" s="45"/>
      <c r="D406" s="45"/>
      <c r="E406" s="45"/>
      <c r="F406" s="1650"/>
    </row>
    <row r="407" spans="1:6">
      <c r="A407" s="1192"/>
      <c r="B407" s="45"/>
      <c r="C407" s="45"/>
      <c r="D407" s="45"/>
      <c r="E407" s="45"/>
      <c r="F407" s="1650"/>
    </row>
    <row r="408" spans="1:6">
      <c r="A408" s="1192"/>
      <c r="B408" s="45"/>
      <c r="C408" s="45"/>
      <c r="D408" s="45"/>
      <c r="E408" s="45"/>
      <c r="F408" s="1650"/>
    </row>
    <row r="409" spans="1:6">
      <c r="A409" s="1192"/>
      <c r="B409" s="45"/>
      <c r="C409" s="45"/>
      <c r="D409" s="45"/>
      <c r="E409" s="45"/>
      <c r="F409" s="1650"/>
    </row>
    <row r="410" spans="1:6">
      <c r="A410" s="1192"/>
      <c r="B410" s="45"/>
      <c r="C410" s="45"/>
      <c r="D410" s="45"/>
      <c r="E410" s="45"/>
      <c r="F410" s="1650"/>
    </row>
    <row r="411" spans="1:6">
      <c r="A411" s="1192"/>
      <c r="B411" s="45"/>
      <c r="C411" s="45"/>
      <c r="D411" s="45"/>
      <c r="E411" s="45"/>
      <c r="F411" s="1650"/>
    </row>
    <row r="412" spans="1:6">
      <c r="A412" s="1192"/>
      <c r="B412" s="45"/>
      <c r="C412" s="45"/>
      <c r="D412" s="45"/>
      <c r="E412" s="45"/>
      <c r="F412" s="1650"/>
    </row>
    <row r="413" spans="1:6">
      <c r="A413" s="1192"/>
      <c r="B413" s="45"/>
      <c r="C413" s="45"/>
      <c r="D413" s="45"/>
      <c r="E413" s="45"/>
      <c r="F413" s="1650"/>
    </row>
    <row r="414" spans="1:6">
      <c r="A414" s="1192"/>
      <c r="B414" s="45"/>
      <c r="C414" s="45"/>
      <c r="D414" s="45"/>
      <c r="E414" s="45"/>
      <c r="F414" s="1650"/>
    </row>
    <row r="415" spans="1:6">
      <c r="A415" s="1192"/>
      <c r="B415" s="45"/>
      <c r="C415" s="45"/>
      <c r="D415" s="45"/>
      <c r="E415" s="45"/>
      <c r="F415" s="1650"/>
    </row>
    <row r="416" spans="1:6">
      <c r="A416" s="1192"/>
      <c r="B416" s="45"/>
      <c r="C416" s="45"/>
      <c r="D416" s="45"/>
      <c r="E416" s="45"/>
      <c r="F416" s="1650"/>
    </row>
    <row r="417" spans="1:6">
      <c r="A417" s="1192"/>
      <c r="B417" s="45"/>
      <c r="C417" s="45"/>
      <c r="D417" s="45"/>
      <c r="E417" s="45"/>
      <c r="F417" s="1650"/>
    </row>
    <row r="418" spans="1:6">
      <c r="A418" s="1192"/>
      <c r="B418" s="45"/>
      <c r="C418" s="45"/>
      <c r="D418" s="45"/>
      <c r="E418" s="45"/>
      <c r="F418" s="1650"/>
    </row>
    <row r="419" spans="1:6">
      <c r="A419" s="1192"/>
      <c r="B419" s="45"/>
      <c r="C419" s="45"/>
      <c r="D419" s="45"/>
      <c r="E419" s="45"/>
      <c r="F419" s="1650"/>
    </row>
    <row r="420" spans="1:6">
      <c r="A420" s="1192"/>
      <c r="B420" s="45"/>
      <c r="C420" s="45"/>
      <c r="D420" s="45"/>
      <c r="E420" s="45"/>
      <c r="F420" s="1650"/>
    </row>
    <row r="421" spans="1:6">
      <c r="A421" s="1192"/>
      <c r="B421" s="45"/>
      <c r="C421" s="45"/>
      <c r="D421" s="45"/>
      <c r="E421" s="45"/>
      <c r="F421" s="1650"/>
    </row>
    <row r="422" spans="1:6">
      <c r="A422" s="1192"/>
      <c r="B422" s="45"/>
      <c r="C422" s="45"/>
      <c r="D422" s="45"/>
      <c r="E422" s="45"/>
      <c r="F422" s="1650"/>
    </row>
    <row r="423" spans="1:6">
      <c r="A423" s="1192"/>
      <c r="B423" s="45"/>
      <c r="C423" s="45"/>
      <c r="D423" s="45"/>
      <c r="E423" s="45"/>
      <c r="F423" s="1650"/>
    </row>
    <row r="424" spans="1:6">
      <c r="A424" s="1192"/>
      <c r="B424" s="45"/>
      <c r="C424" s="45"/>
      <c r="D424" s="45"/>
      <c r="E424" s="45"/>
      <c r="F424" s="1650"/>
    </row>
    <row r="425" spans="1:6">
      <c r="A425" s="1192"/>
      <c r="B425" s="45"/>
      <c r="C425" s="45"/>
      <c r="D425" s="45"/>
      <c r="E425" s="45"/>
      <c r="F425" s="1650"/>
    </row>
    <row r="426" spans="1:6">
      <c r="A426" s="1192"/>
      <c r="B426" s="45"/>
      <c r="C426" s="45"/>
      <c r="D426" s="45"/>
      <c r="E426" s="45"/>
      <c r="F426" s="1650"/>
    </row>
    <row r="427" spans="1:6">
      <c r="A427" s="1192"/>
      <c r="B427" s="45"/>
      <c r="C427" s="45"/>
      <c r="D427" s="45"/>
      <c r="E427" s="45"/>
      <c r="F427" s="1650"/>
    </row>
    <row r="428" spans="1:6">
      <c r="A428" s="1192"/>
      <c r="B428" s="45"/>
      <c r="C428" s="45"/>
      <c r="D428" s="45"/>
      <c r="E428" s="45"/>
      <c r="F428" s="1650"/>
    </row>
    <row r="429" spans="1:6">
      <c r="A429" s="1192"/>
      <c r="B429" s="45"/>
      <c r="C429" s="45"/>
      <c r="D429" s="45"/>
      <c r="E429" s="45"/>
      <c r="F429" s="1650"/>
    </row>
    <row r="430" spans="1:6">
      <c r="A430" s="1192"/>
      <c r="B430" s="45"/>
      <c r="C430" s="45"/>
      <c r="D430" s="45"/>
      <c r="E430" s="45"/>
      <c r="F430" s="1650"/>
    </row>
    <row r="431" spans="1:6">
      <c r="A431" s="1192"/>
      <c r="B431" s="45"/>
      <c r="C431" s="45"/>
      <c r="D431" s="45"/>
      <c r="E431" s="45"/>
      <c r="F431" s="1650"/>
    </row>
    <row r="432" spans="1:6">
      <c r="A432" s="1192"/>
      <c r="B432" s="45"/>
      <c r="C432" s="45"/>
      <c r="D432" s="45"/>
      <c r="E432" s="45"/>
      <c r="F432" s="1650"/>
    </row>
    <row r="433" spans="1:6">
      <c r="A433" s="1192"/>
      <c r="B433" s="45"/>
      <c r="C433" s="45"/>
      <c r="D433" s="45"/>
      <c r="E433" s="45"/>
      <c r="F433" s="1650"/>
    </row>
    <row r="434" spans="1:6">
      <c r="A434" s="1192"/>
      <c r="B434" s="45"/>
      <c r="C434" s="45"/>
      <c r="D434" s="45"/>
      <c r="E434" s="45"/>
      <c r="F434" s="1650"/>
    </row>
    <row r="435" spans="1:6">
      <c r="A435" s="1192"/>
      <c r="B435" s="45"/>
      <c r="C435" s="45"/>
      <c r="D435" s="45"/>
      <c r="E435" s="45"/>
      <c r="F435" s="1650"/>
    </row>
    <row r="436" spans="1:6">
      <c r="A436" s="1192"/>
      <c r="B436" s="45"/>
      <c r="C436" s="45"/>
      <c r="D436" s="45"/>
      <c r="E436" s="45"/>
      <c r="F436" s="1650"/>
    </row>
    <row r="437" spans="1:6">
      <c r="A437" s="1192"/>
      <c r="B437" s="45"/>
      <c r="C437" s="45"/>
      <c r="D437" s="45"/>
      <c r="E437" s="45"/>
      <c r="F437" s="1650"/>
    </row>
    <row r="438" spans="1:6">
      <c r="A438" s="1192"/>
      <c r="B438" s="45"/>
      <c r="C438" s="45"/>
      <c r="D438" s="45"/>
      <c r="E438" s="45"/>
      <c r="F438" s="1650"/>
    </row>
    <row r="439" spans="1:6">
      <c r="A439" s="1192"/>
      <c r="B439" s="45"/>
      <c r="C439" s="45"/>
      <c r="D439" s="45"/>
      <c r="E439" s="45"/>
      <c r="F439" s="1650"/>
    </row>
    <row r="440" spans="1:6">
      <c r="A440" s="1192"/>
      <c r="B440" s="45"/>
      <c r="C440" s="45"/>
      <c r="D440" s="45"/>
      <c r="E440" s="45"/>
      <c r="F440" s="1650"/>
    </row>
    <row r="441" spans="1:6">
      <c r="A441" s="1192"/>
      <c r="B441" s="45"/>
      <c r="C441" s="45"/>
      <c r="D441" s="45"/>
      <c r="E441" s="45"/>
      <c r="F441" s="1650"/>
    </row>
    <row r="442" spans="1:6">
      <c r="A442" s="1192"/>
      <c r="B442" s="45"/>
      <c r="C442" s="45"/>
      <c r="D442" s="45"/>
      <c r="E442" s="45"/>
      <c r="F442" s="1650"/>
    </row>
    <row r="443" spans="1:6">
      <c r="A443" s="1192"/>
      <c r="B443" s="45"/>
      <c r="C443" s="45"/>
      <c r="D443" s="45"/>
      <c r="E443" s="45"/>
      <c r="F443" s="1650"/>
    </row>
    <row r="444" spans="1:6">
      <c r="A444" s="1192"/>
      <c r="B444" s="45"/>
      <c r="C444" s="45"/>
      <c r="D444" s="45"/>
      <c r="E444" s="45"/>
      <c r="F444" s="1650"/>
    </row>
    <row r="445" spans="1:6">
      <c r="A445" s="1192"/>
      <c r="B445" s="45"/>
      <c r="C445" s="45"/>
      <c r="D445" s="45"/>
      <c r="E445" s="45"/>
      <c r="F445" s="1650"/>
    </row>
    <row r="446" spans="1:6">
      <c r="A446" s="1192"/>
      <c r="B446" s="45"/>
      <c r="C446" s="45"/>
      <c r="D446" s="45"/>
      <c r="E446" s="45"/>
      <c r="F446" s="1650"/>
    </row>
    <row r="447" spans="1:6">
      <c r="A447" s="1192"/>
      <c r="B447" s="45"/>
      <c r="C447" s="45"/>
      <c r="D447" s="45"/>
      <c r="E447" s="45"/>
      <c r="F447" s="1650"/>
    </row>
    <row r="448" spans="1:6">
      <c r="A448" s="1192"/>
      <c r="B448" s="45"/>
      <c r="C448" s="45"/>
      <c r="D448" s="45"/>
      <c r="E448" s="45"/>
      <c r="F448" s="1650"/>
    </row>
    <row r="449" spans="1:6">
      <c r="A449" s="1192"/>
      <c r="B449" s="45"/>
      <c r="C449" s="45"/>
      <c r="D449" s="45"/>
      <c r="E449" s="45"/>
      <c r="F449" s="1650"/>
    </row>
    <row r="450" spans="1:6">
      <c r="A450" s="1192"/>
      <c r="B450" s="45"/>
      <c r="C450" s="45"/>
      <c r="D450" s="45"/>
      <c r="E450" s="45"/>
      <c r="F450" s="1650"/>
    </row>
    <row r="451" spans="1:6">
      <c r="A451" s="1192"/>
      <c r="B451" s="45"/>
      <c r="C451" s="45"/>
      <c r="D451" s="45"/>
      <c r="E451" s="45"/>
      <c r="F451" s="1650"/>
    </row>
    <row r="452" spans="1:6">
      <c r="A452" s="1192"/>
      <c r="B452" s="45"/>
      <c r="C452" s="45"/>
      <c r="D452" s="45"/>
      <c r="E452" s="45"/>
      <c r="F452" s="1650"/>
    </row>
    <row r="453" spans="1:6">
      <c r="A453" s="1192"/>
      <c r="B453" s="45"/>
      <c r="C453" s="45"/>
      <c r="D453" s="45"/>
      <c r="E453" s="45"/>
      <c r="F453" s="1650"/>
    </row>
    <row r="454" spans="1:6">
      <c r="A454" s="1192"/>
      <c r="B454" s="45"/>
      <c r="C454" s="45"/>
      <c r="D454" s="45"/>
      <c r="E454" s="45"/>
      <c r="F454" s="1650"/>
    </row>
    <row r="455" spans="1:6">
      <c r="A455" s="1192"/>
      <c r="B455" s="45"/>
      <c r="C455" s="45"/>
      <c r="D455" s="45"/>
      <c r="E455" s="45"/>
      <c r="F455" s="1650"/>
    </row>
    <row r="456" spans="1:6">
      <c r="A456" s="1192"/>
      <c r="B456" s="45"/>
      <c r="C456" s="45"/>
      <c r="D456" s="45"/>
      <c r="E456" s="45"/>
      <c r="F456" s="1650"/>
    </row>
    <row r="457" spans="1:6">
      <c r="A457" s="1192"/>
      <c r="B457" s="45"/>
      <c r="C457" s="45"/>
      <c r="D457" s="45"/>
      <c r="E457" s="45"/>
      <c r="F457" s="1650"/>
    </row>
    <row r="458" spans="1:6">
      <c r="A458" s="1192"/>
      <c r="B458" s="45"/>
      <c r="C458" s="45"/>
      <c r="D458" s="45"/>
      <c r="E458" s="45"/>
      <c r="F458" s="1650"/>
    </row>
    <row r="459" spans="1:6">
      <c r="A459" s="1192"/>
      <c r="B459" s="45"/>
      <c r="C459" s="45"/>
      <c r="D459" s="45"/>
      <c r="E459" s="45"/>
      <c r="F459" s="1650"/>
    </row>
    <row r="460" spans="1:6">
      <c r="A460" s="1192"/>
      <c r="B460" s="45"/>
      <c r="C460" s="45"/>
      <c r="D460" s="45"/>
      <c r="E460" s="45"/>
      <c r="F460" s="1650"/>
    </row>
    <row r="461" spans="1:6">
      <c r="A461" s="1192"/>
      <c r="B461" s="45"/>
      <c r="C461" s="45"/>
      <c r="D461" s="45"/>
      <c r="E461" s="45"/>
      <c r="F461" s="1650"/>
    </row>
    <row r="462" spans="1:6">
      <c r="A462" s="1192"/>
      <c r="B462" s="45"/>
      <c r="C462" s="45"/>
      <c r="D462" s="45"/>
      <c r="E462" s="45"/>
      <c r="F462" s="1650"/>
    </row>
    <row r="463" spans="1:6">
      <c r="A463" s="1192"/>
      <c r="B463" s="45"/>
      <c r="C463" s="45"/>
      <c r="D463" s="45"/>
      <c r="E463" s="45"/>
      <c r="F463" s="1650"/>
    </row>
    <row r="464" spans="1:6">
      <c r="A464" s="1192"/>
      <c r="B464" s="45"/>
      <c r="C464" s="45"/>
      <c r="D464" s="45"/>
      <c r="E464" s="45"/>
      <c r="F464" s="1650"/>
    </row>
    <row r="465" spans="1:6">
      <c r="A465" s="1192"/>
      <c r="B465" s="45"/>
      <c r="C465" s="45"/>
      <c r="D465" s="45"/>
      <c r="E465" s="45"/>
      <c r="F465" s="1650"/>
    </row>
    <row r="466" spans="1:6">
      <c r="A466" s="1192"/>
      <c r="B466" s="45"/>
      <c r="C466" s="45"/>
      <c r="D466" s="45"/>
      <c r="E466" s="45"/>
      <c r="F466" s="1650"/>
    </row>
    <row r="467" spans="1:6">
      <c r="A467" s="1192"/>
      <c r="B467" s="45"/>
      <c r="C467" s="45"/>
      <c r="D467" s="45"/>
      <c r="E467" s="45"/>
      <c r="F467" s="1650"/>
    </row>
    <row r="468" spans="1:6">
      <c r="A468" s="1192"/>
      <c r="B468" s="45"/>
      <c r="C468" s="45"/>
      <c r="D468" s="45"/>
      <c r="E468" s="45"/>
      <c r="F468" s="1650"/>
    </row>
    <row r="469" spans="1:6">
      <c r="A469" s="1192"/>
      <c r="B469" s="45"/>
      <c r="C469" s="45"/>
      <c r="D469" s="45"/>
      <c r="E469" s="45"/>
      <c r="F469" s="1650"/>
    </row>
    <row r="470" spans="1:6">
      <c r="A470" s="1192"/>
      <c r="B470" s="45"/>
      <c r="C470" s="45"/>
      <c r="D470" s="45"/>
      <c r="E470" s="45"/>
      <c r="F470" s="1650"/>
    </row>
    <row r="471" spans="1:6">
      <c r="A471" s="1192"/>
      <c r="B471" s="45"/>
      <c r="C471" s="45"/>
      <c r="D471" s="45"/>
      <c r="E471" s="45"/>
      <c r="F471" s="1650"/>
    </row>
    <row r="472" spans="1:6">
      <c r="A472" s="1192"/>
      <c r="B472" s="45"/>
      <c r="C472" s="45"/>
      <c r="D472" s="45"/>
      <c r="E472" s="45"/>
      <c r="F472" s="1650"/>
    </row>
    <row r="473" spans="1:6">
      <c r="A473" s="1192"/>
      <c r="B473" s="45"/>
      <c r="C473" s="45"/>
      <c r="D473" s="45"/>
      <c r="E473" s="45"/>
      <c r="F473" s="1650"/>
    </row>
    <row r="474" spans="1:6">
      <c r="A474" s="1192"/>
      <c r="B474" s="45"/>
      <c r="C474" s="45"/>
      <c r="D474" s="45"/>
      <c r="E474" s="45"/>
      <c r="F474" s="1650"/>
    </row>
    <row r="475" spans="1:6">
      <c r="A475" s="1192"/>
      <c r="B475" s="45"/>
      <c r="C475" s="45"/>
      <c r="D475" s="45"/>
      <c r="E475" s="45"/>
      <c r="F475" s="1650"/>
    </row>
    <row r="476" spans="1:6">
      <c r="A476" s="1192"/>
      <c r="B476" s="45"/>
      <c r="C476" s="45"/>
      <c r="D476" s="45"/>
      <c r="E476" s="45"/>
      <c r="F476" s="1650"/>
    </row>
    <row r="477" spans="1:6">
      <c r="A477" s="1192"/>
      <c r="B477" s="45"/>
      <c r="C477" s="45"/>
      <c r="D477" s="45"/>
      <c r="E477" s="45"/>
      <c r="F477" s="1650"/>
    </row>
    <row r="478" spans="1:6">
      <c r="A478" s="1192"/>
      <c r="B478" s="45"/>
      <c r="C478" s="45"/>
      <c r="D478" s="45"/>
      <c r="E478" s="45"/>
      <c r="F478" s="1650"/>
    </row>
    <row r="479" spans="1:6">
      <c r="A479" s="1192"/>
      <c r="B479" s="45"/>
      <c r="C479" s="45"/>
      <c r="D479" s="45"/>
      <c r="E479" s="45"/>
      <c r="F479" s="1650"/>
    </row>
    <row r="480" spans="1:6">
      <c r="A480" s="1192"/>
      <c r="B480" s="45"/>
      <c r="C480" s="45"/>
      <c r="D480" s="45"/>
      <c r="E480" s="45"/>
      <c r="F480" s="1650"/>
    </row>
    <row r="481" spans="1:6">
      <c r="A481" s="1192"/>
      <c r="B481" s="45"/>
      <c r="C481" s="45"/>
      <c r="D481" s="45"/>
      <c r="E481" s="45"/>
      <c r="F481" s="1650"/>
    </row>
    <row r="482" spans="1:6">
      <c r="A482" s="1192"/>
      <c r="B482" s="45"/>
      <c r="C482" s="45"/>
      <c r="D482" s="45"/>
      <c r="E482" s="45"/>
      <c r="F482" s="1650"/>
    </row>
    <row r="483" spans="1:6">
      <c r="A483" s="1192"/>
      <c r="B483" s="45"/>
      <c r="C483" s="45"/>
      <c r="D483" s="45"/>
      <c r="E483" s="45"/>
      <c r="F483" s="1650"/>
    </row>
    <row r="484" spans="1:6">
      <c r="A484" s="1192"/>
      <c r="B484" s="45"/>
      <c r="C484" s="45"/>
      <c r="D484" s="45"/>
      <c r="E484" s="45"/>
      <c r="F484" s="1650"/>
    </row>
    <row r="485" spans="1:6">
      <c r="A485" s="1192"/>
      <c r="B485" s="45"/>
      <c r="C485" s="45"/>
      <c r="D485" s="45"/>
      <c r="E485" s="45"/>
      <c r="F485" s="1650"/>
    </row>
    <row r="486" spans="1:6">
      <c r="A486" s="1192"/>
      <c r="B486" s="45"/>
      <c r="C486" s="45"/>
      <c r="D486" s="45"/>
      <c r="E486" s="45"/>
      <c r="F486" s="1650"/>
    </row>
    <row r="487" spans="1:6">
      <c r="A487" s="1192"/>
      <c r="B487" s="45"/>
      <c r="C487" s="45"/>
      <c r="D487" s="45"/>
      <c r="E487" s="45"/>
      <c r="F487" s="1650"/>
    </row>
    <row r="488" spans="1:6">
      <c r="A488" s="1192"/>
      <c r="B488" s="45"/>
      <c r="C488" s="45"/>
      <c r="D488" s="45"/>
      <c r="E488" s="45"/>
      <c r="F488" s="1650"/>
    </row>
    <row r="489" spans="1:6">
      <c r="A489" s="1192"/>
      <c r="B489" s="45"/>
      <c r="C489" s="45"/>
      <c r="D489" s="45"/>
      <c r="E489" s="45"/>
      <c r="F489" s="1650"/>
    </row>
    <row r="490" spans="1:6">
      <c r="A490" s="1192"/>
      <c r="B490" s="45"/>
      <c r="C490" s="45"/>
      <c r="D490" s="45"/>
      <c r="E490" s="45"/>
      <c r="F490" s="1650"/>
    </row>
    <row r="491" spans="1:6">
      <c r="A491" s="1192"/>
      <c r="B491" s="45"/>
      <c r="C491" s="45"/>
      <c r="D491" s="45"/>
      <c r="E491" s="45"/>
      <c r="F491" s="1650"/>
    </row>
    <row r="492" spans="1:6">
      <c r="A492" s="1192"/>
      <c r="B492" s="45"/>
      <c r="C492" s="45"/>
      <c r="D492" s="45"/>
      <c r="E492" s="45"/>
      <c r="F492" s="1650"/>
    </row>
    <row r="493" spans="1:6">
      <c r="A493" s="1192"/>
      <c r="B493" s="45"/>
      <c r="C493" s="45"/>
      <c r="D493" s="45"/>
      <c r="E493" s="45"/>
      <c r="F493" s="1650"/>
    </row>
    <row r="494" spans="1:6">
      <c r="A494" s="1192"/>
      <c r="B494" s="45"/>
      <c r="C494" s="45"/>
      <c r="D494" s="45"/>
      <c r="E494" s="45"/>
      <c r="F494" s="1650"/>
    </row>
    <row r="495" spans="1:6">
      <c r="A495" s="1192"/>
      <c r="B495" s="45"/>
      <c r="C495" s="45"/>
      <c r="D495" s="45"/>
      <c r="E495" s="45"/>
      <c r="F495" s="1650"/>
    </row>
    <row r="496" spans="1:6">
      <c r="A496" s="1192"/>
      <c r="B496" s="45"/>
      <c r="C496" s="45"/>
      <c r="D496" s="45"/>
      <c r="E496" s="45"/>
      <c r="F496" s="1650"/>
    </row>
    <row r="497" spans="1:6">
      <c r="A497" s="1192"/>
      <c r="B497" s="45"/>
      <c r="C497" s="45"/>
      <c r="D497" s="45"/>
      <c r="E497" s="45"/>
      <c r="F497" s="1650"/>
    </row>
    <row r="498" spans="1:6">
      <c r="A498" s="1192"/>
      <c r="B498" s="45"/>
      <c r="C498" s="45"/>
      <c r="D498" s="45"/>
      <c r="E498" s="45"/>
      <c r="F498" s="1650"/>
    </row>
    <row r="499" spans="1:6">
      <c r="A499" s="1192"/>
      <c r="B499" s="45"/>
      <c r="C499" s="45"/>
      <c r="D499" s="45"/>
      <c r="E499" s="45"/>
      <c r="F499" s="1650"/>
    </row>
    <row r="500" spans="1:6">
      <c r="A500" s="1192"/>
      <c r="B500" s="45"/>
      <c r="C500" s="45"/>
      <c r="D500" s="45"/>
      <c r="E500" s="45"/>
      <c r="F500" s="1650"/>
    </row>
    <row r="501" spans="1:6">
      <c r="A501" s="1192"/>
      <c r="B501" s="45"/>
      <c r="C501" s="45"/>
      <c r="D501" s="45"/>
      <c r="E501" s="45"/>
      <c r="F501" s="1650"/>
    </row>
    <row r="502" spans="1:6">
      <c r="A502" s="1192"/>
      <c r="B502" s="45"/>
      <c r="C502" s="45"/>
      <c r="D502" s="45"/>
      <c r="E502" s="45"/>
      <c r="F502" s="1650"/>
    </row>
    <row r="503" spans="1:6">
      <c r="A503" s="1192"/>
      <c r="B503" s="45"/>
      <c r="C503" s="45"/>
      <c r="D503" s="45"/>
      <c r="E503" s="45"/>
      <c r="F503" s="1650"/>
    </row>
    <row r="504" spans="1:6">
      <c r="A504" s="1192"/>
      <c r="B504" s="45"/>
      <c r="C504" s="45"/>
      <c r="D504" s="45"/>
      <c r="E504" s="45"/>
      <c r="F504" s="1650"/>
    </row>
    <row r="505" spans="1:6">
      <c r="A505" s="1192"/>
      <c r="B505" s="45"/>
      <c r="C505" s="45"/>
      <c r="D505" s="45"/>
      <c r="E505" s="45"/>
      <c r="F505" s="1650"/>
    </row>
    <row r="506" spans="1:6">
      <c r="A506" s="1192"/>
      <c r="B506" s="45"/>
      <c r="C506" s="45"/>
      <c r="D506" s="45"/>
      <c r="E506" s="45"/>
      <c r="F506" s="1650"/>
    </row>
    <row r="507" spans="1:6">
      <c r="A507" s="1192"/>
      <c r="B507" s="45"/>
      <c r="C507" s="45"/>
      <c r="D507" s="45"/>
      <c r="E507" s="45"/>
      <c r="F507" s="1650"/>
    </row>
    <row r="508" spans="1:6">
      <c r="A508" s="1192"/>
      <c r="B508" s="45"/>
      <c r="C508" s="45"/>
      <c r="D508" s="45"/>
      <c r="E508" s="45"/>
      <c r="F508" s="1650"/>
    </row>
    <row r="509" spans="1:6">
      <c r="A509" s="1192"/>
      <c r="B509" s="45"/>
      <c r="C509" s="45"/>
      <c r="D509" s="45"/>
      <c r="E509" s="45"/>
      <c r="F509" s="1650"/>
    </row>
    <row r="510" spans="1:6">
      <c r="A510" s="1192"/>
      <c r="B510" s="45"/>
      <c r="C510" s="45"/>
      <c r="D510" s="45"/>
      <c r="E510" s="45"/>
      <c r="F510" s="1650"/>
    </row>
    <row r="511" spans="1:6">
      <c r="A511" s="1192"/>
      <c r="B511" s="45"/>
      <c r="C511" s="45"/>
      <c r="D511" s="45"/>
      <c r="E511" s="45"/>
      <c r="F511" s="1650"/>
    </row>
    <row r="512" spans="1:6">
      <c r="A512" s="1192"/>
      <c r="B512" s="45"/>
      <c r="C512" s="45"/>
      <c r="D512" s="45"/>
      <c r="E512" s="45"/>
      <c r="F512" s="1650"/>
    </row>
    <row r="513" spans="1:6">
      <c r="A513" s="1192"/>
      <c r="B513" s="45"/>
      <c r="C513" s="45"/>
      <c r="D513" s="45"/>
      <c r="E513" s="45"/>
      <c r="F513" s="1650"/>
    </row>
    <row r="514" spans="1:6">
      <c r="A514" s="1192"/>
      <c r="B514" s="45"/>
      <c r="C514" s="45"/>
      <c r="D514" s="45"/>
      <c r="E514" s="45"/>
      <c r="F514" s="1650"/>
    </row>
    <row r="515" spans="1:6">
      <c r="A515" s="1192"/>
      <c r="B515" s="45"/>
      <c r="C515" s="45"/>
      <c r="D515" s="45"/>
      <c r="E515" s="45"/>
      <c r="F515" s="1650"/>
    </row>
    <row r="516" spans="1:6">
      <c r="A516" s="1192"/>
      <c r="B516" s="45"/>
      <c r="C516" s="45"/>
      <c r="D516" s="45"/>
      <c r="E516" s="45"/>
      <c r="F516" s="1650"/>
    </row>
    <row r="517" spans="1:6">
      <c r="A517" s="1192"/>
      <c r="B517" s="45"/>
      <c r="C517" s="45"/>
      <c r="D517" s="45"/>
      <c r="E517" s="45"/>
      <c r="F517" s="1650"/>
    </row>
    <row r="518" spans="1:6">
      <c r="A518" s="1192"/>
      <c r="B518" s="45"/>
      <c r="C518" s="45"/>
      <c r="D518" s="45"/>
      <c r="E518" s="45"/>
      <c r="F518" s="1650"/>
    </row>
    <row r="519" spans="1:6">
      <c r="A519" s="1192"/>
      <c r="B519" s="45"/>
      <c r="C519" s="45"/>
      <c r="D519" s="45"/>
      <c r="E519" s="45"/>
      <c r="F519" s="1650"/>
    </row>
    <row r="520" spans="1:6">
      <c r="A520" s="1192"/>
      <c r="B520" s="45"/>
      <c r="C520" s="45"/>
      <c r="D520" s="45"/>
      <c r="E520" s="45"/>
      <c r="F520" s="1650"/>
    </row>
    <row r="521" spans="1:6">
      <c r="A521" s="1192"/>
      <c r="B521" s="45"/>
      <c r="C521" s="45"/>
      <c r="D521" s="45"/>
      <c r="E521" s="45"/>
      <c r="F521" s="1650"/>
    </row>
    <row r="522" spans="1:6">
      <c r="A522" s="1192"/>
      <c r="B522" s="45"/>
      <c r="C522" s="45"/>
      <c r="D522" s="45"/>
      <c r="E522" s="45"/>
      <c r="F522" s="1650"/>
    </row>
    <row r="523" spans="1:6">
      <c r="A523" s="1192"/>
      <c r="B523" s="45"/>
      <c r="C523" s="45"/>
      <c r="D523" s="45"/>
      <c r="E523" s="45"/>
      <c r="F523" s="1650"/>
    </row>
    <row r="524" spans="1:6">
      <c r="A524" s="1192"/>
      <c r="B524" s="45"/>
      <c r="C524" s="45"/>
      <c r="D524" s="45"/>
      <c r="E524" s="45"/>
      <c r="F524" s="1650"/>
    </row>
    <row r="525" spans="1:6">
      <c r="A525" s="1192"/>
      <c r="B525" s="45"/>
      <c r="C525" s="45"/>
      <c r="D525" s="45"/>
      <c r="E525" s="45"/>
      <c r="F525" s="1650"/>
    </row>
    <row r="526" spans="1:6">
      <c r="A526" s="1192"/>
      <c r="B526" s="45"/>
      <c r="C526" s="45"/>
      <c r="D526" s="45"/>
      <c r="E526" s="45"/>
      <c r="F526" s="1650"/>
    </row>
    <row r="527" spans="1:6">
      <c r="A527" s="1192"/>
      <c r="B527" s="45"/>
      <c r="C527" s="45"/>
      <c r="D527" s="45"/>
      <c r="E527" s="45"/>
      <c r="F527" s="1650"/>
    </row>
    <row r="528" spans="1:6">
      <c r="A528" s="1192"/>
      <c r="B528" s="45"/>
      <c r="C528" s="45"/>
      <c r="D528" s="45"/>
      <c r="E528" s="45"/>
      <c r="F528" s="1650"/>
    </row>
    <row r="529" spans="1:6">
      <c r="A529" s="1192"/>
      <c r="B529" s="45"/>
      <c r="C529" s="45"/>
      <c r="D529" s="45"/>
      <c r="E529" s="45"/>
      <c r="F529" s="1650"/>
    </row>
    <row r="530" spans="1:6">
      <c r="A530" s="1192"/>
      <c r="B530" s="45"/>
      <c r="C530" s="45"/>
      <c r="D530" s="45"/>
      <c r="E530" s="45"/>
      <c r="F530" s="1650"/>
    </row>
    <row r="531" spans="1:6">
      <c r="A531" s="1192"/>
      <c r="B531" s="45"/>
      <c r="C531" s="45"/>
      <c r="D531" s="45"/>
      <c r="E531" s="45"/>
      <c r="F531" s="1650"/>
    </row>
    <row r="532" spans="1:6">
      <c r="A532" s="1192"/>
      <c r="B532" s="45"/>
      <c r="C532" s="45"/>
      <c r="D532" s="45"/>
      <c r="E532" s="45"/>
      <c r="F532" s="1650"/>
    </row>
    <row r="533" spans="1:6">
      <c r="A533" s="1192"/>
      <c r="B533" s="45"/>
      <c r="C533" s="45"/>
      <c r="D533" s="45"/>
      <c r="E533" s="45"/>
      <c r="F533" s="1650"/>
    </row>
    <row r="534" spans="1:6">
      <c r="A534" s="1192"/>
      <c r="B534" s="45"/>
      <c r="C534" s="45"/>
      <c r="D534" s="45"/>
      <c r="E534" s="45"/>
      <c r="F534" s="1650"/>
    </row>
    <row r="535" spans="1:6">
      <c r="A535" s="1192"/>
      <c r="B535" s="45"/>
      <c r="C535" s="45"/>
      <c r="D535" s="45"/>
      <c r="E535" s="45"/>
      <c r="F535" s="1650"/>
    </row>
    <row r="536" spans="1:6">
      <c r="A536" s="1192"/>
      <c r="B536" s="45"/>
      <c r="C536" s="45"/>
      <c r="D536" s="45"/>
      <c r="E536" s="45"/>
      <c r="F536" s="1650"/>
    </row>
    <row r="537" spans="1:6">
      <c r="A537" s="1192"/>
      <c r="B537" s="45"/>
      <c r="C537" s="45"/>
      <c r="D537" s="45"/>
      <c r="E537" s="45"/>
      <c r="F537" s="1650"/>
    </row>
    <row r="538" spans="1:6">
      <c r="A538" s="1192"/>
      <c r="B538" s="45"/>
      <c r="C538" s="45"/>
      <c r="D538" s="45"/>
      <c r="E538" s="45"/>
      <c r="F538" s="1650"/>
    </row>
    <row r="539" spans="1:6">
      <c r="A539" s="1192"/>
      <c r="B539" s="45"/>
      <c r="C539" s="45"/>
      <c r="D539" s="45"/>
      <c r="E539" s="45"/>
      <c r="F539" s="1650"/>
    </row>
    <row r="540" spans="1:6">
      <c r="A540" s="1192"/>
      <c r="B540" s="45"/>
      <c r="C540" s="45"/>
      <c r="D540" s="45"/>
      <c r="E540" s="45"/>
      <c r="F540" s="1650"/>
    </row>
    <row r="541" spans="1:6">
      <c r="A541" s="1192"/>
      <c r="B541" s="45"/>
      <c r="C541" s="45"/>
      <c r="D541" s="45"/>
      <c r="E541" s="45"/>
      <c r="F541" s="1650"/>
    </row>
    <row r="542" spans="1:6">
      <c r="A542" s="1192"/>
      <c r="B542" s="45"/>
      <c r="C542" s="45"/>
      <c r="D542" s="45"/>
      <c r="E542" s="45"/>
      <c r="F542" s="1650"/>
    </row>
    <row r="543" spans="1:6">
      <c r="A543" s="1192"/>
      <c r="B543" s="45"/>
      <c r="C543" s="45"/>
      <c r="D543" s="45"/>
      <c r="E543" s="45"/>
      <c r="F543" s="1650"/>
    </row>
    <row r="544" spans="1:6">
      <c r="A544" s="1192"/>
      <c r="B544" s="45"/>
      <c r="C544" s="45"/>
      <c r="D544" s="45"/>
      <c r="E544" s="45"/>
      <c r="F544" s="1650"/>
    </row>
    <row r="545" spans="1:6">
      <c r="A545" s="1192"/>
      <c r="B545" s="45"/>
      <c r="C545" s="45"/>
      <c r="D545" s="45"/>
      <c r="E545" s="45"/>
      <c r="F545" s="1650"/>
    </row>
    <row r="546" spans="1:6">
      <c r="A546" s="1192"/>
      <c r="B546" s="45"/>
      <c r="C546" s="45"/>
      <c r="D546" s="45"/>
      <c r="E546" s="45"/>
      <c r="F546" s="1650"/>
    </row>
    <row r="547" spans="1:6">
      <c r="A547" s="1192"/>
      <c r="B547" s="45"/>
      <c r="C547" s="45"/>
      <c r="D547" s="45"/>
      <c r="E547" s="45"/>
      <c r="F547" s="1650"/>
    </row>
    <row r="548" spans="1:6">
      <c r="A548" s="1192"/>
      <c r="B548" s="45"/>
      <c r="C548" s="45"/>
      <c r="D548" s="45"/>
      <c r="E548" s="45"/>
      <c r="F548" s="1650"/>
    </row>
    <row r="549" spans="1:6">
      <c r="A549" s="1192"/>
      <c r="B549" s="45"/>
      <c r="C549" s="45"/>
      <c r="D549" s="45"/>
      <c r="E549" s="45"/>
      <c r="F549" s="1650"/>
    </row>
    <row r="550" spans="1:6">
      <c r="A550" s="1192"/>
      <c r="B550" s="45"/>
      <c r="C550" s="45"/>
      <c r="D550" s="45"/>
      <c r="E550" s="45"/>
      <c r="F550" s="1650"/>
    </row>
    <row r="551" spans="1:6">
      <c r="A551" s="1192"/>
      <c r="B551" s="45"/>
      <c r="C551" s="45"/>
      <c r="D551" s="45"/>
      <c r="E551" s="45"/>
      <c r="F551" s="1650"/>
    </row>
    <row r="552" spans="1:6">
      <c r="A552" s="1192"/>
      <c r="B552" s="45"/>
      <c r="C552" s="45"/>
      <c r="D552" s="45"/>
      <c r="E552" s="45"/>
      <c r="F552" s="1650"/>
    </row>
    <row r="553" spans="1:6">
      <c r="A553" s="1192"/>
      <c r="B553" s="45"/>
      <c r="C553" s="45"/>
      <c r="D553" s="45"/>
      <c r="E553" s="45"/>
      <c r="F553" s="1650"/>
    </row>
    <row r="554" spans="1:6">
      <c r="A554" s="1192"/>
      <c r="B554" s="45"/>
      <c r="C554" s="45"/>
      <c r="D554" s="45"/>
      <c r="E554" s="45"/>
      <c r="F554" s="1650"/>
    </row>
    <row r="555" spans="1:6">
      <c r="A555" s="1192"/>
      <c r="B555" s="45"/>
      <c r="C555" s="45"/>
      <c r="D555" s="45"/>
      <c r="E555" s="45"/>
      <c r="F555" s="1650"/>
    </row>
    <row r="556" spans="1:6">
      <c r="A556" s="1192"/>
      <c r="B556" s="45"/>
      <c r="C556" s="45"/>
      <c r="D556" s="45"/>
      <c r="E556" s="45"/>
      <c r="F556" s="1650"/>
    </row>
    <row r="557" spans="1:6">
      <c r="A557" s="1192"/>
      <c r="B557" s="45"/>
      <c r="C557" s="45"/>
      <c r="D557" s="45"/>
      <c r="E557" s="45"/>
      <c r="F557" s="1650"/>
    </row>
    <row r="558" spans="1:6">
      <c r="A558" s="1192"/>
      <c r="B558" s="45"/>
      <c r="C558" s="45"/>
      <c r="D558" s="45"/>
      <c r="E558" s="45"/>
      <c r="F558" s="1650"/>
    </row>
    <row r="559" spans="1:6">
      <c r="A559" s="1192"/>
      <c r="B559" s="45"/>
      <c r="C559" s="45"/>
      <c r="D559" s="45"/>
      <c r="E559" s="45"/>
      <c r="F559" s="1650"/>
    </row>
    <row r="560" spans="1:6">
      <c r="A560" s="1192"/>
      <c r="B560" s="45"/>
      <c r="C560" s="45"/>
      <c r="D560" s="45"/>
      <c r="E560" s="45"/>
      <c r="F560" s="1650"/>
    </row>
    <row r="561" spans="1:6">
      <c r="A561" s="1192"/>
      <c r="B561" s="45"/>
      <c r="C561" s="45"/>
      <c r="D561" s="45"/>
      <c r="E561" s="45"/>
      <c r="F561" s="1650"/>
    </row>
    <row r="562" spans="1:6">
      <c r="A562" s="1192"/>
      <c r="B562" s="45"/>
      <c r="C562" s="45"/>
      <c r="D562" s="45"/>
      <c r="E562" s="45"/>
      <c r="F562" s="1650"/>
    </row>
    <row r="563" spans="1:6">
      <c r="A563" s="1192"/>
      <c r="B563" s="45"/>
      <c r="C563" s="45"/>
      <c r="D563" s="45"/>
      <c r="E563" s="45"/>
      <c r="F563" s="1650"/>
    </row>
    <row r="564" spans="1:6">
      <c r="A564" s="1192"/>
      <c r="B564" s="45"/>
      <c r="C564" s="45"/>
      <c r="D564" s="45"/>
      <c r="E564" s="45"/>
      <c r="F564" s="1650"/>
    </row>
    <row r="565" spans="1:6">
      <c r="A565" s="1192"/>
      <c r="B565" s="45"/>
      <c r="C565" s="45"/>
      <c r="D565" s="45"/>
      <c r="E565" s="45"/>
      <c r="F565" s="1650"/>
    </row>
    <row r="566" spans="1:6">
      <c r="A566" s="1192"/>
      <c r="B566" s="45"/>
      <c r="C566" s="45"/>
      <c r="D566" s="45"/>
      <c r="E566" s="45"/>
      <c r="F566" s="1650"/>
    </row>
    <row r="567" spans="1:6">
      <c r="A567" s="1192"/>
      <c r="B567" s="45"/>
      <c r="C567" s="45"/>
      <c r="D567" s="45"/>
      <c r="E567" s="45"/>
      <c r="F567" s="1650"/>
    </row>
    <row r="568" spans="1:6">
      <c r="A568" s="1192"/>
      <c r="B568" s="45"/>
      <c r="C568" s="45"/>
      <c r="D568" s="45"/>
      <c r="E568" s="45"/>
      <c r="F568" s="1650"/>
    </row>
    <row r="569" spans="1:6">
      <c r="A569" s="1192"/>
      <c r="B569" s="45"/>
      <c r="C569" s="45"/>
      <c r="D569" s="45"/>
      <c r="E569" s="45"/>
      <c r="F569" s="1650"/>
    </row>
    <row r="570" spans="1:6">
      <c r="A570" s="1192"/>
      <c r="B570" s="45"/>
      <c r="C570" s="45"/>
      <c r="D570" s="45"/>
      <c r="E570" s="45"/>
      <c r="F570" s="1650"/>
    </row>
    <row r="571" spans="1:6">
      <c r="A571" s="1192"/>
      <c r="B571" s="45"/>
      <c r="C571" s="45"/>
      <c r="D571" s="45"/>
      <c r="E571" s="45"/>
      <c r="F571" s="1650"/>
    </row>
    <row r="572" spans="1:6">
      <c r="A572" s="1192"/>
      <c r="B572" s="45"/>
      <c r="C572" s="45"/>
      <c r="D572" s="45"/>
      <c r="E572" s="45"/>
      <c r="F572" s="1650"/>
    </row>
    <row r="573" spans="1:6">
      <c r="A573" s="1192"/>
      <c r="B573" s="45"/>
      <c r="C573" s="45"/>
      <c r="D573" s="45"/>
      <c r="E573" s="45"/>
      <c r="F573" s="1650"/>
    </row>
    <row r="574" spans="1:6">
      <c r="A574" s="1192"/>
      <c r="B574" s="45"/>
      <c r="C574" s="45"/>
      <c r="D574" s="45"/>
      <c r="E574" s="45"/>
      <c r="F574" s="1650"/>
    </row>
    <row r="575" spans="1:6">
      <c r="A575" s="1192"/>
      <c r="B575" s="45"/>
      <c r="C575" s="45"/>
      <c r="D575" s="45"/>
      <c r="E575" s="45"/>
      <c r="F575" s="1650"/>
    </row>
    <row r="576" spans="1:6">
      <c r="A576" s="1192"/>
      <c r="B576" s="45"/>
      <c r="C576" s="45"/>
      <c r="D576" s="45"/>
      <c r="E576" s="45"/>
      <c r="F576" s="1650"/>
    </row>
    <row r="577" spans="1:6">
      <c r="A577" s="1192"/>
      <c r="B577" s="45"/>
      <c r="C577" s="45"/>
      <c r="D577" s="45"/>
      <c r="E577" s="45"/>
      <c r="F577" s="1650"/>
    </row>
    <row r="578" spans="1:6">
      <c r="A578" s="1192"/>
      <c r="B578" s="45"/>
      <c r="C578" s="45"/>
      <c r="D578" s="45"/>
      <c r="E578" s="45"/>
      <c r="F578" s="1650"/>
    </row>
    <row r="579" spans="1:6">
      <c r="A579" s="1192"/>
      <c r="B579" s="45"/>
      <c r="C579" s="45"/>
      <c r="D579" s="45"/>
      <c r="E579" s="45"/>
      <c r="F579" s="1650"/>
    </row>
    <row r="580" spans="1:6">
      <c r="A580" s="1192"/>
      <c r="B580" s="45"/>
      <c r="C580" s="45"/>
      <c r="D580" s="45"/>
      <c r="E580" s="45"/>
      <c r="F580" s="1650"/>
    </row>
    <row r="581" spans="1:6">
      <c r="A581" s="1192"/>
      <c r="B581" s="45"/>
      <c r="C581" s="45"/>
      <c r="D581" s="45"/>
      <c r="E581" s="45"/>
      <c r="F581" s="1650"/>
    </row>
    <row r="582" spans="1:6">
      <c r="A582" s="1192"/>
      <c r="B582" s="45"/>
      <c r="C582" s="45"/>
      <c r="D582" s="45"/>
      <c r="E582" s="45"/>
      <c r="F582" s="1650"/>
    </row>
    <row r="583" spans="1:6">
      <c r="A583" s="1192"/>
      <c r="B583" s="45"/>
      <c r="C583" s="45"/>
      <c r="D583" s="45"/>
      <c r="E583" s="45"/>
      <c r="F583" s="1650"/>
    </row>
    <row r="584" spans="1:6">
      <c r="A584" s="1192"/>
      <c r="B584" s="45"/>
      <c r="C584" s="45"/>
      <c r="D584" s="45"/>
      <c r="E584" s="45"/>
      <c r="F584" s="1650"/>
    </row>
    <row r="585" spans="1:6">
      <c r="A585" s="1192"/>
      <c r="B585" s="45"/>
      <c r="C585" s="45"/>
      <c r="D585" s="45"/>
      <c r="E585" s="45"/>
      <c r="F585" s="1650"/>
    </row>
    <row r="586" spans="1:6">
      <c r="A586" s="1192"/>
      <c r="B586" s="45"/>
      <c r="C586" s="45"/>
      <c r="D586" s="45"/>
      <c r="E586" s="45"/>
      <c r="F586" s="1650"/>
    </row>
    <row r="587" spans="1:6">
      <c r="A587" s="1192"/>
      <c r="B587" s="45"/>
      <c r="C587" s="45"/>
      <c r="D587" s="45"/>
      <c r="E587" s="45"/>
      <c r="F587" s="1650"/>
    </row>
    <row r="588" spans="1:6">
      <c r="A588" s="1192"/>
      <c r="B588" s="45"/>
      <c r="C588" s="45"/>
      <c r="D588" s="45"/>
      <c r="E588" s="45"/>
      <c r="F588" s="1650"/>
    </row>
    <row r="589" spans="1:6">
      <c r="A589" s="1192"/>
      <c r="B589" s="45"/>
      <c r="C589" s="45"/>
      <c r="D589" s="45"/>
      <c r="E589" s="45"/>
      <c r="F589" s="1650"/>
    </row>
    <row r="590" spans="1:6">
      <c r="A590" s="1192"/>
      <c r="B590" s="45"/>
      <c r="C590" s="45"/>
      <c r="D590" s="45"/>
      <c r="E590" s="45"/>
      <c r="F590" s="1650"/>
    </row>
    <row r="591" spans="1:6">
      <c r="A591" s="1192"/>
      <c r="B591" s="45"/>
      <c r="C591" s="45"/>
      <c r="D591" s="45"/>
      <c r="E591" s="45"/>
      <c r="F591" s="1650"/>
    </row>
    <row r="592" spans="1:6">
      <c r="A592" s="1192"/>
      <c r="B592" s="45"/>
      <c r="C592" s="45"/>
      <c r="D592" s="45"/>
      <c r="E592" s="45"/>
      <c r="F592" s="1650"/>
    </row>
    <row r="593" spans="1:6">
      <c r="A593" s="1192"/>
      <c r="B593" s="45"/>
      <c r="C593" s="45"/>
      <c r="D593" s="45"/>
      <c r="E593" s="45"/>
      <c r="F593" s="1650"/>
    </row>
    <row r="594" spans="1:6">
      <c r="A594" s="1192"/>
      <c r="B594" s="45"/>
      <c r="C594" s="45"/>
      <c r="D594" s="45"/>
      <c r="E594" s="45"/>
      <c r="F594" s="1650"/>
    </row>
    <row r="595" spans="1:6">
      <c r="A595" s="1192"/>
      <c r="B595" s="45"/>
      <c r="C595" s="45"/>
      <c r="D595" s="45"/>
      <c r="E595" s="45"/>
      <c r="F595" s="1650"/>
    </row>
    <row r="596" spans="1:6">
      <c r="A596" s="1192"/>
      <c r="B596" s="45"/>
      <c r="C596" s="45"/>
      <c r="D596" s="45"/>
      <c r="E596" s="45"/>
      <c r="F596" s="1650"/>
    </row>
    <row r="597" spans="1:6">
      <c r="A597" s="1192"/>
      <c r="B597" s="45"/>
      <c r="C597" s="45"/>
      <c r="D597" s="45"/>
      <c r="E597" s="45"/>
      <c r="F597" s="1650"/>
    </row>
    <row r="598" spans="1:6">
      <c r="A598" s="1192"/>
      <c r="B598" s="45"/>
      <c r="C598" s="45"/>
      <c r="D598" s="45"/>
      <c r="E598" s="45"/>
      <c r="F598" s="1650"/>
    </row>
    <row r="599" spans="1:6">
      <c r="A599" s="1192"/>
      <c r="B599" s="45"/>
      <c r="C599" s="45"/>
      <c r="D599" s="45"/>
      <c r="E599" s="45"/>
      <c r="F599" s="1650"/>
    </row>
    <row r="600" spans="1:6">
      <c r="A600" s="1192"/>
      <c r="B600" s="45"/>
      <c r="C600" s="45"/>
      <c r="D600" s="45"/>
      <c r="E600" s="45"/>
      <c r="F600" s="1650"/>
    </row>
    <row r="601" spans="1:6">
      <c r="A601" s="1192"/>
      <c r="B601" s="45"/>
      <c r="C601" s="45"/>
      <c r="D601" s="45"/>
      <c r="E601" s="45"/>
      <c r="F601" s="1650"/>
    </row>
    <row r="602" spans="1:6">
      <c r="A602" s="1192"/>
      <c r="B602" s="45"/>
      <c r="C602" s="45"/>
      <c r="D602" s="45"/>
      <c r="E602" s="45"/>
      <c r="F602" s="1650"/>
    </row>
    <row r="603" spans="1:6">
      <c r="A603" s="1192"/>
      <c r="B603" s="45"/>
      <c r="C603" s="45"/>
      <c r="D603" s="45"/>
      <c r="E603" s="45"/>
      <c r="F603" s="1650"/>
    </row>
    <row r="604" spans="1:6">
      <c r="A604" s="1192"/>
      <c r="B604" s="45"/>
      <c r="C604" s="45"/>
      <c r="D604" s="45"/>
      <c r="E604" s="45"/>
      <c r="F604" s="1650"/>
    </row>
    <row r="605" spans="1:6">
      <c r="A605" s="1192"/>
      <c r="B605" s="45"/>
      <c r="C605" s="45"/>
      <c r="D605" s="45"/>
      <c r="E605" s="45"/>
      <c r="F605" s="1650"/>
    </row>
    <row r="606" spans="1:6">
      <c r="A606" s="1192"/>
      <c r="B606" s="45"/>
      <c r="C606" s="45"/>
      <c r="D606" s="45"/>
      <c r="E606" s="45"/>
      <c r="F606" s="1650"/>
    </row>
    <row r="607" spans="1:6">
      <c r="A607" s="1192"/>
      <c r="B607" s="45"/>
      <c r="C607" s="45"/>
      <c r="D607" s="45"/>
      <c r="E607" s="45"/>
      <c r="F607" s="1650"/>
    </row>
    <row r="608" spans="1:6">
      <c r="A608" s="1192"/>
      <c r="B608" s="45"/>
      <c r="C608" s="45"/>
      <c r="D608" s="45"/>
      <c r="E608" s="45"/>
      <c r="F608" s="1650"/>
    </row>
    <row r="609" spans="1:6">
      <c r="A609" s="1192"/>
      <c r="B609" s="45"/>
      <c r="C609" s="45"/>
      <c r="D609" s="45"/>
      <c r="E609" s="45"/>
      <c r="F609" s="1650"/>
    </row>
    <row r="610" spans="1:6">
      <c r="A610" s="1192"/>
      <c r="B610" s="45"/>
      <c r="C610" s="45"/>
      <c r="D610" s="45"/>
      <c r="E610" s="45"/>
      <c r="F610" s="1650"/>
    </row>
    <row r="611" spans="1:6">
      <c r="A611" s="1192"/>
      <c r="B611" s="45"/>
      <c r="C611" s="45"/>
      <c r="D611" s="45"/>
      <c r="E611" s="45"/>
      <c r="F611" s="1650"/>
    </row>
    <row r="612" spans="1:6">
      <c r="A612" s="1192"/>
      <c r="B612" s="45"/>
      <c r="C612" s="45"/>
      <c r="D612" s="45"/>
      <c r="E612" s="45"/>
      <c r="F612" s="1650"/>
    </row>
    <row r="613" spans="1:6">
      <c r="A613" s="1192"/>
      <c r="B613" s="45"/>
      <c r="C613" s="45"/>
      <c r="D613" s="45"/>
      <c r="E613" s="45"/>
      <c r="F613" s="1650"/>
    </row>
    <row r="614" spans="1:6">
      <c r="A614" s="1192"/>
      <c r="B614" s="45"/>
      <c r="C614" s="45"/>
      <c r="D614" s="45"/>
      <c r="E614" s="45"/>
      <c r="F614" s="1650"/>
    </row>
    <row r="615" spans="1:6">
      <c r="A615" s="1192"/>
      <c r="B615" s="45"/>
      <c r="C615" s="45"/>
      <c r="D615" s="45"/>
      <c r="E615" s="45"/>
      <c r="F615" s="1650"/>
    </row>
    <row r="616" spans="1:6">
      <c r="A616" s="1192"/>
      <c r="B616" s="45"/>
      <c r="C616" s="45"/>
      <c r="D616" s="45"/>
      <c r="E616" s="45"/>
      <c r="F616" s="1650"/>
    </row>
    <row r="617" spans="1:6">
      <c r="A617" s="1192"/>
      <c r="B617" s="45"/>
      <c r="C617" s="45"/>
      <c r="D617" s="45"/>
      <c r="E617" s="45"/>
      <c r="F617" s="1650"/>
    </row>
    <row r="618" spans="1:6">
      <c r="A618" s="1192"/>
      <c r="B618" s="45"/>
      <c r="C618" s="45"/>
      <c r="D618" s="45"/>
      <c r="E618" s="45"/>
      <c r="F618" s="1650"/>
    </row>
    <row r="619" spans="1:6">
      <c r="A619" s="1192"/>
      <c r="B619" s="45"/>
      <c r="C619" s="45"/>
      <c r="D619" s="45"/>
      <c r="E619" s="45"/>
      <c r="F619" s="1650"/>
    </row>
    <row r="620" spans="1:6">
      <c r="A620" s="1192"/>
      <c r="B620" s="45"/>
      <c r="C620" s="45"/>
      <c r="D620" s="45"/>
      <c r="E620" s="45"/>
      <c r="F620" s="1650"/>
    </row>
    <row r="621" spans="1:6">
      <c r="A621" s="1192"/>
      <c r="B621" s="45"/>
      <c r="C621" s="45"/>
      <c r="D621" s="45"/>
      <c r="E621" s="45"/>
      <c r="F621" s="1650"/>
    </row>
    <row r="622" spans="1:6">
      <c r="A622" s="1192"/>
      <c r="B622" s="45"/>
      <c r="C622" s="45"/>
      <c r="D622" s="45"/>
      <c r="E622" s="45"/>
      <c r="F622" s="1650"/>
    </row>
    <row r="623" spans="1:6">
      <c r="A623" s="1192"/>
      <c r="B623" s="45"/>
      <c r="C623" s="45"/>
      <c r="D623" s="45"/>
      <c r="E623" s="45"/>
      <c r="F623" s="1650"/>
    </row>
    <row r="624" spans="1:6">
      <c r="A624" s="1192"/>
      <c r="B624" s="45"/>
      <c r="C624" s="45"/>
      <c r="D624" s="45"/>
      <c r="E624" s="45"/>
      <c r="F624" s="1650"/>
    </row>
    <row r="625" spans="1:6">
      <c r="A625" s="1192"/>
      <c r="B625" s="45"/>
      <c r="C625" s="45"/>
      <c r="D625" s="45"/>
      <c r="E625" s="45"/>
      <c r="F625" s="1650"/>
    </row>
    <row r="626" spans="1:6">
      <c r="A626" s="1192"/>
      <c r="B626" s="45"/>
      <c r="C626" s="45"/>
      <c r="D626" s="45"/>
      <c r="E626" s="45"/>
      <c r="F626" s="1650"/>
    </row>
    <row r="627" spans="1:6">
      <c r="A627" s="1192"/>
      <c r="B627" s="45"/>
      <c r="C627" s="45"/>
      <c r="D627" s="45"/>
      <c r="E627" s="45"/>
      <c r="F627" s="1650"/>
    </row>
    <row r="628" spans="1:6">
      <c r="A628" s="1192"/>
      <c r="B628" s="45"/>
      <c r="C628" s="45"/>
      <c r="D628" s="45"/>
      <c r="E628" s="45"/>
      <c r="F628" s="1650"/>
    </row>
    <row r="629" spans="1:6">
      <c r="A629" s="1192"/>
      <c r="B629" s="45"/>
      <c r="C629" s="45"/>
      <c r="D629" s="45"/>
      <c r="E629" s="45"/>
      <c r="F629" s="1650"/>
    </row>
    <row r="630" spans="1:6">
      <c r="A630" s="1192"/>
      <c r="B630" s="45"/>
      <c r="C630" s="45"/>
      <c r="D630" s="45"/>
      <c r="E630" s="45"/>
      <c r="F630" s="1650"/>
    </row>
    <row r="631" spans="1:6">
      <c r="A631" s="1192"/>
      <c r="B631" s="45"/>
      <c r="C631" s="45"/>
      <c r="D631" s="45"/>
      <c r="E631" s="45"/>
      <c r="F631" s="1650"/>
    </row>
    <row r="632" spans="1:6">
      <c r="A632" s="1192"/>
      <c r="B632" s="45"/>
      <c r="C632" s="45"/>
      <c r="D632" s="45"/>
      <c r="E632" s="45"/>
      <c r="F632" s="1650"/>
    </row>
    <row r="633" spans="1:6">
      <c r="A633" s="1192"/>
      <c r="B633" s="45"/>
      <c r="C633" s="45"/>
      <c r="D633" s="45"/>
      <c r="E633" s="45"/>
      <c r="F633" s="1650"/>
    </row>
    <row r="634" spans="1:6">
      <c r="A634" s="1192"/>
      <c r="B634" s="45"/>
      <c r="C634" s="45"/>
      <c r="D634" s="45"/>
      <c r="E634" s="45"/>
      <c r="F634" s="1650"/>
    </row>
    <row r="635" spans="1:6">
      <c r="A635" s="1192"/>
      <c r="B635" s="45"/>
      <c r="C635" s="45"/>
      <c r="D635" s="45"/>
      <c r="E635" s="45"/>
      <c r="F635" s="1650"/>
    </row>
    <row r="636" spans="1:6">
      <c r="A636" s="1192"/>
      <c r="B636" s="45"/>
      <c r="C636" s="45"/>
      <c r="D636" s="45"/>
      <c r="E636" s="45"/>
      <c r="F636" s="1650"/>
    </row>
    <row r="637" spans="1:6">
      <c r="A637" s="1192"/>
      <c r="B637" s="45"/>
      <c r="C637" s="45"/>
      <c r="D637" s="45"/>
      <c r="E637" s="45"/>
      <c r="F637" s="1650"/>
    </row>
    <row r="638" spans="1:6">
      <c r="A638" s="1192"/>
      <c r="B638" s="45"/>
      <c r="C638" s="45"/>
      <c r="D638" s="45"/>
      <c r="E638" s="45"/>
      <c r="F638" s="1650"/>
    </row>
    <row r="639" spans="1:6">
      <c r="A639" s="1192"/>
      <c r="B639" s="45"/>
      <c r="C639" s="45"/>
      <c r="D639" s="45"/>
      <c r="E639" s="45"/>
      <c r="F639" s="1650"/>
    </row>
    <row r="640" spans="1:6">
      <c r="A640" s="1192"/>
      <c r="B640" s="45"/>
      <c r="C640" s="45"/>
      <c r="D640" s="45"/>
      <c r="E640" s="45"/>
      <c r="F640" s="1650"/>
    </row>
    <row r="641" spans="1:6">
      <c r="A641" s="1192"/>
      <c r="B641" s="45"/>
      <c r="C641" s="45"/>
      <c r="D641" s="45"/>
      <c r="E641" s="45"/>
      <c r="F641" s="1650"/>
    </row>
    <row r="642" spans="1:6">
      <c r="A642" s="1192"/>
      <c r="B642" s="45"/>
      <c r="C642" s="45"/>
      <c r="D642" s="45"/>
      <c r="E642" s="45"/>
      <c r="F642" s="1650"/>
    </row>
    <row r="643" spans="1:6">
      <c r="A643" s="1192"/>
      <c r="B643" s="45"/>
      <c r="C643" s="45"/>
      <c r="D643" s="45"/>
      <c r="E643" s="45"/>
      <c r="F643" s="1650"/>
    </row>
    <row r="644" spans="1:6">
      <c r="A644" s="1192"/>
      <c r="B644" s="45"/>
      <c r="C644" s="45"/>
      <c r="D644" s="45"/>
      <c r="E644" s="45"/>
      <c r="F644" s="1650"/>
    </row>
    <row r="645" spans="1:6">
      <c r="A645" s="1192"/>
      <c r="B645" s="45"/>
      <c r="C645" s="45"/>
      <c r="D645" s="45"/>
      <c r="E645" s="45"/>
      <c r="F645" s="1650"/>
    </row>
    <row r="646" spans="1:6">
      <c r="A646" s="1192"/>
      <c r="B646" s="45"/>
      <c r="C646" s="45"/>
      <c r="D646" s="45"/>
      <c r="E646" s="45"/>
      <c r="F646" s="1650"/>
    </row>
    <row r="647" spans="1:6">
      <c r="A647" s="1192"/>
      <c r="B647" s="45"/>
      <c r="C647" s="45"/>
      <c r="D647" s="45"/>
      <c r="E647" s="45"/>
      <c r="F647" s="1650"/>
    </row>
    <row r="648" spans="1:6">
      <c r="A648" s="1192"/>
      <c r="B648" s="45"/>
      <c r="C648" s="45"/>
      <c r="D648" s="45"/>
      <c r="E648" s="45"/>
      <c r="F648" s="1650"/>
    </row>
    <row r="649" spans="1:6">
      <c r="A649" s="1192"/>
      <c r="B649" s="45"/>
      <c r="C649" s="45"/>
      <c r="D649" s="45"/>
      <c r="E649" s="45"/>
      <c r="F649" s="1650"/>
    </row>
    <row r="650" spans="1:6">
      <c r="A650" s="1192"/>
      <c r="B650" s="45"/>
      <c r="C650" s="45"/>
      <c r="D650" s="45"/>
      <c r="E650" s="45"/>
      <c r="F650" s="1650"/>
    </row>
    <row r="651" spans="1:6">
      <c r="A651" s="1192"/>
      <c r="B651" s="45"/>
      <c r="C651" s="45"/>
      <c r="D651" s="45"/>
      <c r="E651" s="45"/>
      <c r="F651" s="1650"/>
    </row>
    <row r="652" spans="1:6">
      <c r="A652" s="1192"/>
      <c r="B652" s="45"/>
      <c r="C652" s="45"/>
      <c r="D652" s="45"/>
      <c r="E652" s="45"/>
      <c r="F652" s="1650"/>
    </row>
    <row r="653" spans="1:6">
      <c r="A653" s="1192"/>
      <c r="B653" s="45"/>
      <c r="C653" s="45"/>
      <c r="D653" s="45"/>
      <c r="E653" s="45"/>
      <c r="F653" s="1650"/>
    </row>
    <row r="654" spans="1:6">
      <c r="A654" s="1192"/>
      <c r="B654" s="45"/>
      <c r="C654" s="45"/>
      <c r="D654" s="45"/>
      <c r="E654" s="45"/>
      <c r="F654" s="1650"/>
    </row>
    <row r="655" spans="1:6">
      <c r="A655" s="1192"/>
      <c r="B655" s="45"/>
      <c r="C655" s="45"/>
      <c r="D655" s="45"/>
      <c r="E655" s="45"/>
      <c r="F655" s="1650"/>
    </row>
    <row r="656" spans="1:6">
      <c r="A656" s="1192"/>
      <c r="B656" s="45"/>
      <c r="C656" s="45"/>
      <c r="D656" s="45"/>
      <c r="E656" s="45"/>
      <c r="F656" s="1650"/>
    </row>
    <row r="657" spans="1:6">
      <c r="A657" s="1192"/>
      <c r="B657" s="45"/>
      <c r="C657" s="45"/>
      <c r="D657" s="45"/>
      <c r="E657" s="45"/>
      <c r="F657" s="1650"/>
    </row>
    <row r="658" spans="1:6">
      <c r="A658" s="1192"/>
      <c r="B658" s="45"/>
      <c r="C658" s="45"/>
      <c r="D658" s="45"/>
      <c r="E658" s="45"/>
      <c r="F658" s="1650"/>
    </row>
    <row r="659" spans="1:6">
      <c r="A659" s="1192"/>
      <c r="B659" s="45"/>
      <c r="C659" s="45"/>
      <c r="D659" s="45"/>
      <c r="E659" s="45"/>
      <c r="F659" s="1650"/>
    </row>
    <row r="660" spans="1:6">
      <c r="A660" s="1192"/>
      <c r="B660" s="45"/>
      <c r="C660" s="45"/>
      <c r="D660" s="45"/>
      <c r="E660" s="45"/>
      <c r="F660" s="1650"/>
    </row>
    <row r="661" spans="1:6">
      <c r="A661" s="1192"/>
      <c r="B661" s="45"/>
      <c r="C661" s="45"/>
      <c r="D661" s="45"/>
      <c r="E661" s="45"/>
      <c r="F661" s="1650"/>
    </row>
    <row r="662" spans="1:6">
      <c r="A662" s="1192"/>
      <c r="B662" s="45"/>
      <c r="C662" s="45"/>
      <c r="D662" s="45"/>
      <c r="E662" s="45"/>
      <c r="F662" s="1650"/>
    </row>
    <row r="663" spans="1:6">
      <c r="A663" s="1192"/>
      <c r="B663" s="45"/>
      <c r="C663" s="45"/>
      <c r="D663" s="45"/>
      <c r="E663" s="45"/>
      <c r="F663" s="1650"/>
    </row>
    <row r="664" spans="1:6">
      <c r="A664" s="1192"/>
      <c r="B664" s="45"/>
      <c r="C664" s="45"/>
      <c r="D664" s="45"/>
      <c r="E664" s="45"/>
      <c r="F664" s="1650"/>
    </row>
    <row r="665" spans="1:6">
      <c r="A665" s="1192"/>
      <c r="B665" s="45"/>
      <c r="C665" s="45"/>
      <c r="D665" s="45"/>
      <c r="E665" s="45"/>
      <c r="F665" s="1650"/>
    </row>
    <row r="666" spans="1:6">
      <c r="A666" s="1192"/>
      <c r="B666" s="45"/>
      <c r="C666" s="45"/>
      <c r="D666" s="45"/>
      <c r="E666" s="45"/>
      <c r="F666" s="1650"/>
    </row>
    <row r="667" spans="1:6">
      <c r="A667" s="1192"/>
      <c r="B667" s="45"/>
      <c r="C667" s="45"/>
      <c r="D667" s="45"/>
      <c r="E667" s="45"/>
      <c r="F667" s="1650"/>
    </row>
    <row r="668" spans="1:6">
      <c r="A668" s="1192"/>
      <c r="B668" s="45"/>
      <c r="C668" s="45"/>
      <c r="D668" s="45"/>
      <c r="E668" s="45"/>
      <c r="F668" s="1650"/>
    </row>
    <row r="669" spans="1:6">
      <c r="A669" s="1192"/>
      <c r="B669" s="45"/>
      <c r="C669" s="45"/>
      <c r="D669" s="45"/>
      <c r="E669" s="45"/>
      <c r="F669" s="1650"/>
    </row>
    <row r="670" spans="1:6">
      <c r="A670" s="1192"/>
      <c r="B670" s="45"/>
      <c r="C670" s="45"/>
      <c r="D670" s="45"/>
      <c r="E670" s="45"/>
      <c r="F670" s="1650"/>
    </row>
    <row r="671" spans="1:6">
      <c r="A671" s="1192"/>
      <c r="B671" s="45"/>
      <c r="C671" s="45"/>
      <c r="D671" s="45"/>
      <c r="E671" s="45"/>
      <c r="F671" s="1650"/>
    </row>
    <row r="672" spans="1:6">
      <c r="A672" s="1192"/>
      <c r="B672" s="45"/>
      <c r="C672" s="45"/>
      <c r="D672" s="45"/>
      <c r="E672" s="45"/>
      <c r="F672" s="1650"/>
    </row>
    <row r="673" spans="1:6">
      <c r="A673" s="1192"/>
      <c r="B673" s="45"/>
      <c r="C673" s="45"/>
      <c r="D673" s="45"/>
      <c r="E673" s="45"/>
      <c r="F673" s="1650"/>
    </row>
    <row r="674" spans="1:6">
      <c r="A674" s="1192"/>
      <c r="B674" s="45"/>
      <c r="C674" s="45"/>
      <c r="D674" s="45"/>
      <c r="E674" s="45"/>
      <c r="F674" s="1650"/>
    </row>
    <row r="675" spans="1:6">
      <c r="A675" s="1192"/>
      <c r="B675" s="45"/>
      <c r="C675" s="45"/>
      <c r="D675" s="45"/>
      <c r="E675" s="45"/>
      <c r="F675" s="1650"/>
    </row>
    <row r="676" spans="1:6">
      <c r="A676" s="1192"/>
      <c r="B676" s="45"/>
      <c r="C676" s="45"/>
      <c r="D676" s="45"/>
      <c r="E676" s="45"/>
      <c r="F676" s="1650"/>
    </row>
    <row r="677" spans="1:6">
      <c r="A677" s="1192"/>
      <c r="B677" s="45"/>
      <c r="C677" s="45"/>
      <c r="D677" s="45"/>
      <c r="E677" s="45"/>
      <c r="F677" s="1650"/>
    </row>
    <row r="678" spans="1:6">
      <c r="A678" s="1192"/>
      <c r="B678" s="45"/>
      <c r="C678" s="45"/>
      <c r="D678" s="45"/>
      <c r="E678" s="45"/>
      <c r="F678" s="1650"/>
    </row>
    <row r="679" spans="1:6">
      <c r="A679" s="1192"/>
      <c r="B679" s="45"/>
      <c r="C679" s="45"/>
      <c r="D679" s="45"/>
      <c r="E679" s="45"/>
      <c r="F679" s="1650"/>
    </row>
    <row r="680" spans="1:6">
      <c r="A680" s="1192"/>
      <c r="B680" s="45"/>
      <c r="C680" s="45"/>
      <c r="D680" s="45"/>
      <c r="E680" s="45"/>
      <c r="F680" s="1650"/>
    </row>
    <row r="681" spans="1:6">
      <c r="A681" s="1192"/>
      <c r="B681" s="45"/>
      <c r="C681" s="45"/>
      <c r="D681" s="45"/>
      <c r="E681" s="45"/>
      <c r="F681" s="1650"/>
    </row>
    <row r="682" spans="1:6">
      <c r="A682" s="1192"/>
      <c r="B682" s="45"/>
      <c r="C682" s="45"/>
      <c r="D682" s="45"/>
      <c r="E682" s="45"/>
      <c r="F682" s="1650"/>
    </row>
    <row r="683" spans="1:6">
      <c r="A683" s="1192"/>
      <c r="B683" s="45"/>
      <c r="C683" s="45"/>
      <c r="D683" s="45"/>
      <c r="E683" s="45"/>
      <c r="F683" s="1650"/>
    </row>
    <row r="684" spans="1:6">
      <c r="A684" s="1192"/>
      <c r="B684" s="45"/>
      <c r="C684" s="45"/>
      <c r="D684" s="45"/>
      <c r="E684" s="45"/>
      <c r="F684" s="1650"/>
    </row>
    <row r="685" spans="1:6">
      <c r="A685" s="1192"/>
      <c r="B685" s="45"/>
      <c r="C685" s="45"/>
      <c r="D685" s="45"/>
      <c r="E685" s="45"/>
      <c r="F685" s="1650"/>
    </row>
    <row r="686" spans="1:6">
      <c r="A686" s="1192"/>
      <c r="B686" s="45"/>
      <c r="C686" s="45"/>
      <c r="D686" s="45"/>
      <c r="E686" s="45"/>
      <c r="F686" s="1650"/>
    </row>
    <row r="687" spans="1:6">
      <c r="A687" s="1192"/>
      <c r="B687" s="45"/>
      <c r="C687" s="45"/>
      <c r="D687" s="45"/>
      <c r="E687" s="45"/>
      <c r="F687" s="1650"/>
    </row>
    <row r="688" spans="1:6">
      <c r="A688" s="1192"/>
      <c r="B688" s="45"/>
      <c r="C688" s="45"/>
      <c r="D688" s="45"/>
      <c r="E688" s="45"/>
      <c r="F688" s="1650"/>
    </row>
    <row r="689" spans="1:6">
      <c r="A689" s="1192"/>
      <c r="B689" s="45"/>
      <c r="C689" s="45"/>
      <c r="D689" s="45"/>
      <c r="E689" s="45"/>
      <c r="F689" s="1650"/>
    </row>
    <row r="690" spans="1:6">
      <c r="A690" s="1192"/>
      <c r="B690" s="45"/>
      <c r="C690" s="45"/>
      <c r="D690" s="45"/>
      <c r="E690" s="45"/>
      <c r="F690" s="1650"/>
    </row>
    <row r="691" spans="1:6">
      <c r="A691" s="1192"/>
      <c r="B691" s="45"/>
      <c r="C691" s="45"/>
      <c r="D691" s="45"/>
      <c r="E691" s="45"/>
      <c r="F691" s="1650"/>
    </row>
    <row r="692" spans="1:6">
      <c r="A692" s="1192"/>
      <c r="B692" s="45"/>
      <c r="C692" s="45"/>
      <c r="D692" s="45"/>
      <c r="E692" s="45"/>
      <c r="F692" s="1650"/>
    </row>
    <row r="693" spans="1:6">
      <c r="A693" s="1192"/>
      <c r="B693" s="45"/>
      <c r="C693" s="45"/>
      <c r="D693" s="45"/>
      <c r="E693" s="45"/>
      <c r="F693" s="1650"/>
    </row>
    <row r="694" spans="1:6">
      <c r="A694" s="1192"/>
      <c r="B694" s="45"/>
      <c r="C694" s="45"/>
      <c r="D694" s="45"/>
      <c r="E694" s="45"/>
      <c r="F694" s="1650"/>
    </row>
    <row r="695" spans="1:6">
      <c r="A695" s="1192"/>
      <c r="B695" s="45"/>
      <c r="C695" s="45"/>
      <c r="D695" s="45"/>
      <c r="E695" s="45"/>
      <c r="F695" s="1650"/>
    </row>
    <row r="696" spans="1:6">
      <c r="A696" s="1192"/>
      <c r="B696" s="45"/>
      <c r="C696" s="45"/>
      <c r="D696" s="45"/>
      <c r="E696" s="45"/>
      <c r="F696" s="1650"/>
    </row>
    <row r="697" spans="1:6">
      <c r="A697" s="1192"/>
      <c r="B697" s="45"/>
      <c r="C697" s="45"/>
      <c r="D697" s="45"/>
      <c r="E697" s="45"/>
      <c r="F697" s="1650"/>
    </row>
    <row r="698" spans="1:6">
      <c r="A698" s="1192"/>
      <c r="B698" s="45"/>
      <c r="C698" s="45"/>
      <c r="D698" s="45"/>
      <c r="E698" s="45"/>
      <c r="F698" s="1650"/>
    </row>
    <row r="699" spans="1:6">
      <c r="A699" s="1192"/>
      <c r="B699" s="45"/>
      <c r="C699" s="45"/>
      <c r="D699" s="45"/>
      <c r="E699" s="45"/>
      <c r="F699" s="1650"/>
    </row>
    <row r="700" spans="1:6">
      <c r="A700" s="1192"/>
      <c r="B700" s="45"/>
      <c r="C700" s="45"/>
      <c r="D700" s="45"/>
      <c r="E700" s="45"/>
      <c r="F700" s="1650"/>
    </row>
    <row r="701" spans="1:6">
      <c r="A701" s="1192"/>
      <c r="B701" s="45"/>
      <c r="C701" s="45"/>
      <c r="D701" s="45"/>
      <c r="E701" s="45"/>
      <c r="F701" s="1650"/>
    </row>
    <row r="702" spans="1:6">
      <c r="A702" s="1192"/>
      <c r="B702" s="45"/>
      <c r="C702" s="45"/>
      <c r="D702" s="45"/>
      <c r="E702" s="45"/>
      <c r="F702" s="1650"/>
    </row>
    <row r="703" spans="1:6">
      <c r="A703" s="1192"/>
      <c r="B703" s="45"/>
      <c r="C703" s="45"/>
      <c r="D703" s="45"/>
      <c r="E703" s="45"/>
      <c r="F703" s="1650"/>
    </row>
    <row r="704" spans="1:6">
      <c r="A704" s="1192"/>
      <c r="B704" s="45"/>
      <c r="C704" s="45"/>
      <c r="D704" s="45"/>
      <c r="E704" s="45"/>
      <c r="F704" s="1650"/>
    </row>
    <row r="705" spans="1:6">
      <c r="A705" s="1192"/>
      <c r="B705" s="45"/>
      <c r="C705" s="45"/>
      <c r="D705" s="45"/>
      <c r="E705" s="45"/>
      <c r="F705" s="1650"/>
    </row>
    <row r="706" spans="1:6">
      <c r="A706" s="1192"/>
      <c r="B706" s="45"/>
      <c r="C706" s="45"/>
      <c r="D706" s="45"/>
      <c r="E706" s="45"/>
      <c r="F706" s="1650"/>
    </row>
    <row r="707" spans="1:6">
      <c r="A707" s="1192"/>
      <c r="B707" s="45"/>
      <c r="C707" s="45"/>
      <c r="D707" s="45"/>
      <c r="E707" s="45"/>
      <c r="F707" s="1650"/>
    </row>
    <row r="708" spans="1:6">
      <c r="A708" s="1192"/>
      <c r="B708" s="45"/>
      <c r="C708" s="45"/>
      <c r="D708" s="45"/>
      <c r="E708" s="45"/>
      <c r="F708" s="1650"/>
    </row>
    <row r="709" spans="1:6">
      <c r="A709" s="1192"/>
      <c r="B709" s="45"/>
      <c r="C709" s="45"/>
      <c r="D709" s="45"/>
      <c r="E709" s="45"/>
      <c r="F709" s="1650"/>
    </row>
    <row r="710" spans="1:6">
      <c r="A710" s="1192"/>
      <c r="B710" s="45"/>
      <c r="C710" s="45"/>
      <c r="D710" s="45"/>
      <c r="E710" s="45"/>
      <c r="F710" s="1650"/>
    </row>
    <row r="711" spans="1:6">
      <c r="A711" s="1192"/>
      <c r="B711" s="45"/>
      <c r="C711" s="45"/>
      <c r="D711" s="45"/>
      <c r="E711" s="45"/>
      <c r="F711" s="1650"/>
    </row>
    <row r="712" spans="1:6">
      <c r="A712" s="1192"/>
      <c r="B712" s="45"/>
      <c r="C712" s="45"/>
      <c r="D712" s="45"/>
      <c r="E712" s="45"/>
      <c r="F712" s="1650"/>
    </row>
    <row r="713" spans="1:6">
      <c r="A713" s="1192"/>
      <c r="B713" s="45"/>
      <c r="C713" s="45"/>
      <c r="D713" s="45"/>
      <c r="E713" s="45"/>
      <c r="F713" s="1650"/>
    </row>
    <row r="714" spans="1:6">
      <c r="A714" s="1192"/>
      <c r="B714" s="45"/>
      <c r="C714" s="45"/>
      <c r="D714" s="45"/>
      <c r="E714" s="45"/>
      <c r="F714" s="1650"/>
    </row>
    <row r="715" spans="1:6">
      <c r="A715" s="1192"/>
      <c r="B715" s="45"/>
      <c r="C715" s="45"/>
      <c r="D715" s="45"/>
      <c r="E715" s="45"/>
      <c r="F715" s="1650"/>
    </row>
    <row r="716" spans="1:6">
      <c r="A716" s="1192"/>
      <c r="B716" s="45"/>
      <c r="C716" s="45"/>
      <c r="D716" s="45"/>
      <c r="E716" s="45"/>
      <c r="F716" s="1650"/>
    </row>
    <row r="717" spans="1:6">
      <c r="A717" s="1192"/>
      <c r="B717" s="45"/>
      <c r="C717" s="45"/>
      <c r="D717" s="45"/>
      <c r="E717" s="45"/>
      <c r="F717" s="1650"/>
    </row>
    <row r="718" spans="1:6">
      <c r="A718" s="1192"/>
      <c r="B718" s="45"/>
      <c r="C718" s="45"/>
      <c r="D718" s="45"/>
      <c r="E718" s="45"/>
      <c r="F718" s="1650"/>
    </row>
    <row r="719" spans="1:6">
      <c r="A719" s="1192"/>
      <c r="B719" s="45"/>
      <c r="C719" s="45"/>
      <c r="D719" s="45"/>
      <c r="E719" s="45"/>
      <c r="F719" s="1650"/>
    </row>
    <row r="720" spans="1:6">
      <c r="A720" s="1192"/>
      <c r="B720" s="45"/>
      <c r="C720" s="45"/>
      <c r="D720" s="45"/>
      <c r="E720" s="45"/>
      <c r="F720" s="1650"/>
    </row>
    <row r="721" spans="1:6">
      <c r="A721" s="1192"/>
      <c r="B721" s="45"/>
      <c r="C721" s="45"/>
      <c r="D721" s="45"/>
      <c r="E721" s="45"/>
      <c r="F721" s="1650"/>
    </row>
    <row r="722" spans="1:6">
      <c r="A722" s="1192"/>
      <c r="B722" s="45"/>
      <c r="C722" s="45"/>
      <c r="D722" s="45"/>
      <c r="E722" s="45"/>
      <c r="F722" s="1650"/>
    </row>
    <row r="723" spans="1:6">
      <c r="A723" s="1192"/>
      <c r="B723" s="45"/>
      <c r="C723" s="45"/>
      <c r="D723" s="45"/>
      <c r="E723" s="45"/>
      <c r="F723" s="1650"/>
    </row>
    <row r="724" spans="1:6">
      <c r="A724" s="1192"/>
      <c r="B724" s="45"/>
      <c r="C724" s="45"/>
      <c r="D724" s="45"/>
      <c r="E724" s="45"/>
      <c r="F724" s="1650"/>
    </row>
    <row r="725" spans="1:6">
      <c r="A725" s="1192"/>
      <c r="B725" s="45"/>
      <c r="C725" s="45"/>
      <c r="D725" s="45"/>
      <c r="E725" s="45"/>
      <c r="F725" s="1650"/>
    </row>
    <row r="726" spans="1:6">
      <c r="A726" s="1192"/>
      <c r="B726" s="45"/>
      <c r="C726" s="45"/>
      <c r="D726" s="45"/>
      <c r="E726" s="45"/>
      <c r="F726" s="1650"/>
    </row>
    <row r="727" spans="1:6">
      <c r="A727" s="1192"/>
      <c r="B727" s="45"/>
      <c r="C727" s="45"/>
      <c r="D727" s="45"/>
      <c r="E727" s="45"/>
      <c r="F727" s="1650"/>
    </row>
    <row r="728" spans="1:6">
      <c r="A728" s="1192"/>
      <c r="B728" s="45"/>
      <c r="C728" s="45"/>
      <c r="D728" s="45"/>
      <c r="E728" s="45"/>
      <c r="F728" s="1650"/>
    </row>
    <row r="729" spans="1:6">
      <c r="A729" s="1192"/>
      <c r="B729" s="45"/>
      <c r="C729" s="45"/>
      <c r="D729" s="45"/>
      <c r="E729" s="45"/>
      <c r="F729" s="1650"/>
    </row>
    <row r="730" spans="1:6">
      <c r="A730" s="1192"/>
      <c r="B730" s="45"/>
      <c r="C730" s="45"/>
      <c r="D730" s="45"/>
      <c r="E730" s="45"/>
      <c r="F730" s="1650"/>
    </row>
    <row r="731" spans="1:6">
      <c r="A731" s="1192"/>
      <c r="B731" s="45"/>
      <c r="C731" s="45"/>
      <c r="D731" s="45"/>
      <c r="E731" s="45"/>
      <c r="F731" s="1650"/>
    </row>
    <row r="732" spans="1:6">
      <c r="A732" s="1192"/>
      <c r="B732" s="45"/>
      <c r="C732" s="45"/>
      <c r="D732" s="45"/>
      <c r="E732" s="45"/>
      <c r="F732" s="1650"/>
    </row>
    <row r="733" spans="1:6">
      <c r="A733" s="1192"/>
      <c r="B733" s="45"/>
      <c r="C733" s="45"/>
      <c r="D733" s="45"/>
      <c r="E733" s="45"/>
      <c r="F733" s="1650"/>
    </row>
    <row r="734" spans="1:6">
      <c r="A734" s="1192"/>
      <c r="B734" s="45"/>
      <c r="C734" s="45"/>
      <c r="D734" s="45"/>
      <c r="E734" s="45"/>
      <c r="F734" s="1650"/>
    </row>
    <row r="735" spans="1:6">
      <c r="A735" s="1192"/>
      <c r="B735" s="45"/>
      <c r="C735" s="45"/>
      <c r="D735" s="45"/>
      <c r="E735" s="45"/>
      <c r="F735" s="1650"/>
    </row>
    <row r="736" spans="1:6">
      <c r="A736" s="1192"/>
      <c r="B736" s="45"/>
      <c r="C736" s="45"/>
      <c r="D736" s="45"/>
      <c r="E736" s="45"/>
      <c r="F736" s="1650"/>
    </row>
    <row r="737" spans="1:6">
      <c r="A737" s="1192"/>
      <c r="B737" s="45"/>
      <c r="C737" s="45"/>
      <c r="D737" s="45"/>
      <c r="E737" s="45"/>
      <c r="F737" s="1650"/>
    </row>
    <row r="738" spans="1:6">
      <c r="A738" s="1192"/>
      <c r="B738" s="45"/>
      <c r="C738" s="45"/>
      <c r="D738" s="45"/>
      <c r="E738" s="45"/>
      <c r="F738" s="1650"/>
    </row>
    <row r="739" spans="1:6">
      <c r="A739" s="1192"/>
      <c r="B739" s="45"/>
      <c r="C739" s="45"/>
      <c r="D739" s="45"/>
      <c r="E739" s="45"/>
      <c r="F739" s="1650"/>
    </row>
    <row r="740" spans="1:6">
      <c r="A740" s="1192"/>
      <c r="B740" s="45"/>
      <c r="C740" s="45"/>
      <c r="D740" s="45"/>
      <c r="E740" s="45"/>
      <c r="F740" s="1650"/>
    </row>
    <row r="741" spans="1:6">
      <c r="A741" s="1192"/>
      <c r="B741" s="45"/>
      <c r="C741" s="45"/>
      <c r="D741" s="45"/>
      <c r="E741" s="45"/>
      <c r="F741" s="1650"/>
    </row>
    <row r="742" spans="1:6">
      <c r="A742" s="1192"/>
      <c r="B742" s="45"/>
      <c r="C742" s="45"/>
      <c r="D742" s="45"/>
      <c r="E742" s="45"/>
      <c r="F742" s="1650"/>
    </row>
    <row r="743" spans="1:6">
      <c r="A743" s="1192"/>
      <c r="B743" s="45"/>
      <c r="C743" s="45"/>
      <c r="D743" s="45"/>
      <c r="E743" s="45"/>
      <c r="F743" s="1650"/>
    </row>
    <row r="744" spans="1:6">
      <c r="A744" s="1192"/>
      <c r="B744" s="45"/>
      <c r="C744" s="45"/>
      <c r="D744" s="45"/>
      <c r="E744" s="45"/>
      <c r="F744" s="1650"/>
    </row>
    <row r="745" spans="1:6">
      <c r="A745" s="1192"/>
      <c r="B745" s="45"/>
      <c r="C745" s="45"/>
      <c r="D745" s="45"/>
      <c r="E745" s="45"/>
      <c r="F745" s="1650"/>
    </row>
    <row r="746" spans="1:6">
      <c r="A746" s="1192"/>
      <c r="B746" s="45"/>
      <c r="C746" s="45"/>
      <c r="D746" s="45"/>
      <c r="E746" s="45"/>
      <c r="F746" s="1650"/>
    </row>
    <row r="747" spans="1:6">
      <c r="A747" s="1192"/>
      <c r="B747" s="45"/>
      <c r="C747" s="45"/>
      <c r="D747" s="45"/>
      <c r="E747" s="45"/>
      <c r="F747" s="1650"/>
    </row>
    <row r="748" spans="1:6">
      <c r="A748" s="1192"/>
      <c r="B748" s="45"/>
      <c r="C748" s="45"/>
      <c r="D748" s="45"/>
      <c r="E748" s="45"/>
      <c r="F748" s="1650"/>
    </row>
    <row r="749" spans="1:6">
      <c r="A749" s="1192"/>
      <c r="B749" s="45"/>
      <c r="C749" s="45"/>
      <c r="D749" s="45"/>
      <c r="E749" s="45"/>
      <c r="F749" s="1650"/>
    </row>
    <row r="750" spans="1:6">
      <c r="A750" s="1192"/>
      <c r="B750" s="45"/>
      <c r="C750" s="45"/>
      <c r="D750" s="45"/>
      <c r="E750" s="45"/>
      <c r="F750" s="1650"/>
    </row>
    <row r="751" spans="1:6">
      <c r="A751" s="1192"/>
      <c r="B751" s="45"/>
      <c r="C751" s="45"/>
      <c r="D751" s="45"/>
      <c r="E751" s="45"/>
      <c r="F751" s="1650"/>
    </row>
    <row r="752" spans="1:6">
      <c r="A752" s="1192"/>
      <c r="B752" s="45"/>
      <c r="C752" s="45"/>
      <c r="D752" s="45"/>
      <c r="E752" s="45"/>
      <c r="F752" s="1650"/>
    </row>
    <row r="753" spans="1:6">
      <c r="A753" s="1192"/>
      <c r="B753" s="45"/>
      <c r="C753" s="45"/>
      <c r="D753" s="45"/>
      <c r="E753" s="45"/>
      <c r="F753" s="1650"/>
    </row>
    <row r="754" spans="1:6">
      <c r="A754" s="1192"/>
      <c r="B754" s="45"/>
      <c r="C754" s="45"/>
      <c r="D754" s="45"/>
      <c r="E754" s="45"/>
      <c r="F754" s="1650"/>
    </row>
    <row r="755" spans="1:6">
      <c r="A755" s="1192"/>
      <c r="B755" s="45"/>
      <c r="C755" s="45"/>
      <c r="D755" s="45"/>
      <c r="E755" s="45"/>
      <c r="F755" s="1650"/>
    </row>
    <row r="756" spans="1:6">
      <c r="A756" s="1192"/>
      <c r="B756" s="45"/>
      <c r="C756" s="45"/>
      <c r="D756" s="45"/>
      <c r="E756" s="45"/>
      <c r="F756" s="1650"/>
    </row>
    <row r="757" spans="1:6">
      <c r="A757" s="1192"/>
      <c r="B757" s="45"/>
      <c r="C757" s="45"/>
      <c r="D757" s="45"/>
      <c r="E757" s="45"/>
      <c r="F757" s="1650"/>
    </row>
    <row r="758" spans="1:6">
      <c r="A758" s="1192"/>
      <c r="B758" s="45"/>
      <c r="C758" s="45"/>
      <c r="D758" s="45"/>
      <c r="E758" s="45"/>
      <c r="F758" s="1650"/>
    </row>
    <row r="759" spans="1:6">
      <c r="A759" s="1192"/>
      <c r="B759" s="45"/>
      <c r="C759" s="45"/>
      <c r="D759" s="45"/>
      <c r="E759" s="45"/>
      <c r="F759" s="1650"/>
    </row>
    <row r="760" spans="1:6">
      <c r="A760" s="1192"/>
      <c r="B760" s="45"/>
      <c r="C760" s="45"/>
      <c r="D760" s="45"/>
      <c r="E760" s="45"/>
      <c r="F760" s="1650"/>
    </row>
    <row r="761" spans="1:6">
      <c r="A761" s="1192"/>
      <c r="B761" s="45"/>
      <c r="C761" s="45"/>
      <c r="D761" s="45"/>
      <c r="E761" s="45"/>
      <c r="F761" s="1650"/>
    </row>
    <row r="762" spans="1:6">
      <c r="A762" s="1192"/>
      <c r="B762" s="45"/>
      <c r="C762" s="45"/>
      <c r="D762" s="45"/>
      <c r="E762" s="45"/>
      <c r="F762" s="1650"/>
    </row>
    <row r="763" spans="1:6">
      <c r="A763" s="1192"/>
      <c r="B763" s="45"/>
      <c r="C763" s="45"/>
      <c r="D763" s="45"/>
      <c r="E763" s="45"/>
      <c r="F763" s="1650"/>
    </row>
    <row r="764" spans="1:6">
      <c r="A764" s="1192"/>
      <c r="B764" s="45"/>
      <c r="C764" s="45"/>
      <c r="D764" s="45"/>
      <c r="E764" s="45"/>
      <c r="F764" s="1650"/>
    </row>
    <row r="765" spans="1:6">
      <c r="A765" s="1192"/>
      <c r="B765" s="45"/>
      <c r="C765" s="45"/>
      <c r="D765" s="45"/>
      <c r="E765" s="45"/>
      <c r="F765" s="1650"/>
    </row>
    <row r="766" spans="1:6">
      <c r="A766" s="1192"/>
      <c r="B766" s="45"/>
      <c r="C766" s="45"/>
      <c r="D766" s="45"/>
      <c r="E766" s="45"/>
      <c r="F766" s="1650"/>
    </row>
    <row r="767" spans="1:6">
      <c r="A767" s="1192"/>
      <c r="B767" s="45"/>
      <c r="C767" s="45"/>
      <c r="D767" s="45"/>
      <c r="E767" s="45"/>
      <c r="F767" s="1650"/>
    </row>
    <row r="768" spans="1:6">
      <c r="A768" s="1192"/>
      <c r="B768" s="45"/>
      <c r="C768" s="45"/>
      <c r="D768" s="45"/>
      <c r="E768" s="45"/>
      <c r="F768" s="1650"/>
    </row>
    <row r="769" spans="1:6">
      <c r="A769" s="1192"/>
      <c r="B769" s="45"/>
      <c r="C769" s="45"/>
      <c r="D769" s="45"/>
      <c r="E769" s="45"/>
      <c r="F769" s="1650"/>
    </row>
    <row r="770" spans="1:6">
      <c r="A770" s="1192"/>
      <c r="B770" s="45"/>
      <c r="C770" s="45"/>
      <c r="D770" s="45"/>
      <c r="E770" s="45"/>
      <c r="F770" s="1650"/>
    </row>
    <row r="771" spans="1:6">
      <c r="A771" s="1192"/>
      <c r="B771" s="45"/>
      <c r="C771" s="45"/>
      <c r="D771" s="45"/>
      <c r="E771" s="45"/>
      <c r="F771" s="1650"/>
    </row>
    <row r="772" spans="1:6">
      <c r="A772" s="1192"/>
      <c r="B772" s="45"/>
      <c r="C772" s="45"/>
      <c r="D772" s="45"/>
      <c r="E772" s="45"/>
      <c r="F772" s="1650"/>
    </row>
    <row r="773" spans="1:6">
      <c r="A773" s="1192"/>
      <c r="B773" s="45"/>
      <c r="C773" s="45"/>
      <c r="D773" s="45"/>
      <c r="E773" s="45"/>
      <c r="F773" s="1650"/>
    </row>
    <row r="774" spans="1:6">
      <c r="A774" s="1192"/>
      <c r="B774" s="45"/>
      <c r="C774" s="45"/>
      <c r="D774" s="45"/>
      <c r="E774" s="45"/>
      <c r="F774" s="1650"/>
    </row>
    <row r="775" spans="1:6">
      <c r="A775" s="1192"/>
      <c r="B775" s="45"/>
      <c r="C775" s="45"/>
      <c r="D775" s="45"/>
      <c r="E775" s="45"/>
      <c r="F775" s="1650"/>
    </row>
    <row r="776" spans="1:6">
      <c r="A776" s="1192"/>
      <c r="B776" s="45"/>
      <c r="C776" s="45"/>
      <c r="D776" s="45"/>
      <c r="E776" s="45"/>
      <c r="F776" s="1650"/>
    </row>
    <row r="777" spans="1:6">
      <c r="A777" s="1192"/>
      <c r="B777" s="45"/>
      <c r="C777" s="45"/>
      <c r="D777" s="45"/>
      <c r="E777" s="45"/>
      <c r="F777" s="1650"/>
    </row>
    <row r="778" spans="1:6">
      <c r="A778" s="1192"/>
      <c r="B778" s="45"/>
      <c r="C778" s="45"/>
      <c r="D778" s="45"/>
      <c r="E778" s="45"/>
      <c r="F778" s="1650"/>
    </row>
    <row r="779" spans="1:6">
      <c r="A779" s="1192"/>
      <c r="B779" s="45"/>
      <c r="C779" s="45"/>
      <c r="D779" s="45"/>
      <c r="E779" s="45"/>
      <c r="F779" s="1650"/>
    </row>
    <row r="780" spans="1:6">
      <c r="A780" s="1192"/>
      <c r="B780" s="45"/>
      <c r="C780" s="45"/>
      <c r="D780" s="45"/>
      <c r="E780" s="45"/>
      <c r="F780" s="1650"/>
    </row>
    <row r="781" spans="1:6">
      <c r="A781" s="1192"/>
      <c r="B781" s="45"/>
      <c r="C781" s="45"/>
      <c r="D781" s="45"/>
      <c r="E781" s="45"/>
      <c r="F781" s="1650"/>
    </row>
    <row r="782" spans="1:6">
      <c r="A782" s="1192"/>
      <c r="B782" s="45"/>
      <c r="C782" s="45"/>
      <c r="D782" s="45"/>
      <c r="E782" s="45"/>
      <c r="F782" s="1650"/>
    </row>
    <row r="783" spans="1:6">
      <c r="A783" s="1192"/>
      <c r="B783" s="45"/>
      <c r="C783" s="45"/>
      <c r="D783" s="45"/>
      <c r="E783" s="45"/>
      <c r="F783" s="1650"/>
    </row>
    <row r="784" spans="1:6">
      <c r="A784" s="1192"/>
      <c r="B784" s="45"/>
      <c r="C784" s="45"/>
      <c r="D784" s="45"/>
      <c r="E784" s="45"/>
      <c r="F784" s="1650"/>
    </row>
    <row r="785" spans="1:6">
      <c r="A785" s="1192"/>
      <c r="B785" s="45"/>
      <c r="C785" s="45"/>
      <c r="D785" s="45"/>
      <c r="E785" s="45"/>
      <c r="F785" s="1650"/>
    </row>
    <row r="786" spans="1:6">
      <c r="A786" s="1192"/>
      <c r="B786" s="45"/>
      <c r="C786" s="45"/>
      <c r="D786" s="45"/>
      <c r="E786" s="45"/>
      <c r="F786" s="1650"/>
    </row>
    <row r="787" spans="1:6">
      <c r="A787" s="1192"/>
      <c r="B787" s="45"/>
      <c r="C787" s="45"/>
      <c r="D787" s="45"/>
      <c r="E787" s="45"/>
      <c r="F787" s="1650"/>
    </row>
    <row r="788" spans="1:6">
      <c r="A788" s="1192"/>
      <c r="B788" s="45"/>
      <c r="C788" s="45"/>
      <c r="D788" s="45"/>
      <c r="E788" s="45"/>
      <c r="F788" s="1650"/>
    </row>
    <row r="789" spans="1:6">
      <c r="A789" s="1192"/>
      <c r="B789" s="45"/>
      <c r="C789" s="45"/>
      <c r="D789" s="45"/>
      <c r="E789" s="45"/>
      <c r="F789" s="1650"/>
    </row>
    <row r="790" spans="1:6">
      <c r="A790" s="1192"/>
      <c r="B790" s="45"/>
      <c r="C790" s="45"/>
      <c r="D790" s="45"/>
      <c r="E790" s="45"/>
      <c r="F790" s="1650"/>
    </row>
    <row r="791" spans="1:6">
      <c r="A791" s="1192"/>
      <c r="B791" s="45"/>
      <c r="C791" s="45"/>
      <c r="D791" s="45"/>
      <c r="E791" s="45"/>
      <c r="F791" s="1650"/>
    </row>
    <row r="792" spans="1:6">
      <c r="A792" s="1192"/>
      <c r="B792" s="45"/>
      <c r="C792" s="45"/>
      <c r="D792" s="45"/>
      <c r="E792" s="45"/>
      <c r="F792" s="1650"/>
    </row>
    <row r="793" spans="1:6">
      <c r="A793" s="1192"/>
      <c r="B793" s="45"/>
      <c r="C793" s="45"/>
      <c r="D793" s="45"/>
      <c r="E793" s="45"/>
      <c r="F793" s="1650"/>
    </row>
    <row r="794" spans="1:6">
      <c r="A794" s="1192"/>
      <c r="B794" s="45"/>
      <c r="C794" s="45"/>
      <c r="D794" s="45"/>
      <c r="E794" s="45"/>
      <c r="F794" s="1650"/>
    </row>
    <row r="795" spans="1:6">
      <c r="A795" s="1192"/>
      <c r="B795" s="45"/>
      <c r="C795" s="45"/>
      <c r="D795" s="45"/>
      <c r="E795" s="45"/>
      <c r="F795" s="1650"/>
    </row>
    <row r="796" spans="1:6">
      <c r="A796" s="1192"/>
      <c r="B796" s="45"/>
      <c r="C796" s="45"/>
      <c r="D796" s="45"/>
      <c r="E796" s="45"/>
      <c r="F796" s="1650"/>
    </row>
    <row r="797" spans="1:6">
      <c r="A797" s="1192"/>
      <c r="B797" s="45"/>
      <c r="C797" s="45"/>
      <c r="D797" s="45"/>
      <c r="E797" s="45"/>
      <c r="F797" s="1650"/>
    </row>
    <row r="798" spans="1:6">
      <c r="A798" s="1192"/>
      <c r="B798" s="45"/>
      <c r="C798" s="45"/>
      <c r="D798" s="45"/>
      <c r="E798" s="45"/>
      <c r="F798" s="1650"/>
    </row>
    <row r="799" spans="1:6">
      <c r="A799" s="1192"/>
      <c r="B799" s="45"/>
      <c r="C799" s="45"/>
      <c r="D799" s="45"/>
      <c r="E799" s="45"/>
      <c r="F799" s="1650"/>
    </row>
    <row r="800" spans="1:6">
      <c r="A800" s="1192"/>
      <c r="B800" s="45"/>
      <c r="C800" s="45"/>
      <c r="D800" s="45"/>
      <c r="E800" s="45"/>
      <c r="F800" s="1650"/>
    </row>
    <row r="801" spans="1:6">
      <c r="A801" s="1192"/>
      <c r="B801" s="45"/>
      <c r="C801" s="45"/>
      <c r="D801" s="45"/>
      <c r="E801" s="45"/>
      <c r="F801" s="1650"/>
    </row>
    <row r="802" spans="1:6">
      <c r="A802" s="1192"/>
      <c r="B802" s="45"/>
      <c r="C802" s="45"/>
      <c r="D802" s="45"/>
      <c r="E802" s="45"/>
      <c r="F802" s="1650"/>
    </row>
    <row r="803" spans="1:6">
      <c r="A803" s="1192"/>
      <c r="B803" s="45"/>
      <c r="C803" s="45"/>
      <c r="D803" s="45"/>
      <c r="E803" s="45"/>
      <c r="F803" s="1650"/>
    </row>
    <row r="804" spans="1:6">
      <c r="A804" s="1192"/>
      <c r="B804" s="45"/>
      <c r="C804" s="45"/>
      <c r="D804" s="45"/>
      <c r="E804" s="45"/>
      <c r="F804" s="1650"/>
    </row>
    <row r="805" spans="1:6">
      <c r="A805" s="1192"/>
      <c r="B805" s="45"/>
      <c r="C805" s="45"/>
      <c r="D805" s="45"/>
      <c r="E805" s="45"/>
      <c r="F805" s="1650"/>
    </row>
    <row r="806" spans="1:6">
      <c r="A806" s="1192"/>
      <c r="B806" s="45"/>
      <c r="C806" s="45"/>
      <c r="D806" s="45"/>
      <c r="E806" s="45"/>
      <c r="F806" s="1650"/>
    </row>
    <row r="807" spans="1:6">
      <c r="A807" s="1192"/>
      <c r="B807" s="45"/>
      <c r="C807" s="45"/>
      <c r="D807" s="45"/>
      <c r="E807" s="45"/>
      <c r="F807" s="1650"/>
    </row>
    <row r="808" spans="1:6">
      <c r="A808" s="1192"/>
      <c r="B808" s="45"/>
      <c r="C808" s="45"/>
      <c r="D808" s="45"/>
      <c r="E808" s="45"/>
      <c r="F808" s="1650"/>
    </row>
    <row r="809" spans="1:6">
      <c r="A809" s="1192"/>
      <c r="B809" s="45"/>
      <c r="C809" s="45"/>
      <c r="D809" s="45"/>
      <c r="E809" s="45"/>
      <c r="F809" s="1650"/>
    </row>
    <row r="810" spans="1:6">
      <c r="A810" s="1192"/>
      <c r="B810" s="45"/>
      <c r="C810" s="45"/>
      <c r="D810" s="45"/>
      <c r="E810" s="45"/>
      <c r="F810" s="1650"/>
    </row>
    <row r="811" spans="1:6">
      <c r="A811" s="1192"/>
      <c r="B811" s="45"/>
      <c r="C811" s="45"/>
      <c r="D811" s="45"/>
      <c r="E811" s="45"/>
      <c r="F811" s="1650"/>
    </row>
    <row r="812" spans="1:6">
      <c r="A812" s="1192"/>
      <c r="B812" s="45"/>
      <c r="C812" s="45"/>
      <c r="D812" s="45"/>
      <c r="E812" s="45"/>
      <c r="F812" s="1650"/>
    </row>
    <row r="813" spans="1:6">
      <c r="A813" s="1192"/>
      <c r="B813" s="45"/>
      <c r="C813" s="45"/>
      <c r="D813" s="45"/>
      <c r="E813" s="45"/>
      <c r="F813" s="1650"/>
    </row>
    <row r="814" spans="1:6">
      <c r="A814" s="1192"/>
      <c r="B814" s="45"/>
      <c r="C814" s="45"/>
      <c r="D814" s="45"/>
      <c r="E814" s="45"/>
      <c r="F814" s="1650"/>
    </row>
    <row r="815" spans="1:6">
      <c r="A815" s="1192"/>
      <c r="B815" s="45"/>
      <c r="C815" s="45"/>
      <c r="D815" s="45"/>
      <c r="E815" s="45"/>
      <c r="F815" s="1650"/>
    </row>
    <row r="816" spans="1:6">
      <c r="A816" s="1192"/>
      <c r="B816" s="45"/>
      <c r="C816" s="45"/>
      <c r="D816" s="45"/>
      <c r="E816" s="45"/>
      <c r="F816" s="1650"/>
    </row>
    <row r="817" spans="1:6">
      <c r="A817" s="1192"/>
      <c r="B817" s="45"/>
      <c r="C817" s="45"/>
      <c r="D817" s="45"/>
      <c r="E817" s="45"/>
      <c r="F817" s="1650"/>
    </row>
    <row r="818" spans="1:6">
      <c r="A818" s="1192"/>
      <c r="B818" s="45"/>
      <c r="C818" s="45"/>
      <c r="D818" s="45"/>
      <c r="E818" s="45"/>
      <c r="F818" s="1650"/>
    </row>
    <row r="819" spans="1:6">
      <c r="A819" s="1192"/>
      <c r="B819" s="45"/>
      <c r="C819" s="45"/>
      <c r="D819" s="45"/>
      <c r="E819" s="45"/>
      <c r="F819" s="1650"/>
    </row>
    <row r="820" spans="1:6">
      <c r="A820" s="1192"/>
      <c r="B820" s="45"/>
      <c r="C820" s="45"/>
      <c r="D820" s="45"/>
      <c r="E820" s="45"/>
      <c r="F820" s="1650"/>
    </row>
    <row r="821" spans="1:6">
      <c r="A821" s="1192"/>
      <c r="B821" s="45"/>
      <c r="C821" s="45"/>
      <c r="D821" s="45"/>
      <c r="E821" s="45"/>
      <c r="F821" s="1650"/>
    </row>
    <row r="822" spans="1:6">
      <c r="A822" s="1192"/>
      <c r="B822" s="45"/>
      <c r="C822" s="45"/>
      <c r="D822" s="45"/>
      <c r="E822" s="45"/>
      <c r="F822" s="1650"/>
    </row>
    <row r="823" spans="1:6">
      <c r="A823" s="1192"/>
      <c r="B823" s="45"/>
      <c r="C823" s="45"/>
      <c r="D823" s="45"/>
      <c r="E823" s="45"/>
      <c r="F823" s="1650"/>
    </row>
    <row r="824" spans="1:6">
      <c r="A824" s="1192"/>
      <c r="B824" s="45"/>
      <c r="C824" s="45"/>
      <c r="D824" s="45"/>
      <c r="E824" s="45"/>
      <c r="F824" s="1650"/>
    </row>
    <row r="825" spans="1:6">
      <c r="A825" s="1192"/>
      <c r="B825" s="45"/>
      <c r="C825" s="45"/>
      <c r="D825" s="45"/>
      <c r="E825" s="45"/>
      <c r="F825" s="1650"/>
    </row>
    <row r="826" spans="1:6">
      <c r="A826" s="1192"/>
      <c r="B826" s="45"/>
      <c r="C826" s="45"/>
      <c r="D826" s="45"/>
      <c r="E826" s="45"/>
      <c r="F826" s="1650"/>
    </row>
    <row r="827" spans="1:6">
      <c r="A827" s="1192"/>
      <c r="B827" s="45"/>
      <c r="C827" s="45"/>
      <c r="D827" s="45"/>
      <c r="E827" s="45"/>
      <c r="F827" s="1650"/>
    </row>
    <row r="828" spans="1:6">
      <c r="A828" s="1192"/>
      <c r="B828" s="45"/>
      <c r="C828" s="45"/>
      <c r="D828" s="45"/>
      <c r="E828" s="45"/>
      <c r="F828" s="1650"/>
    </row>
    <row r="829" spans="1:6">
      <c r="A829" s="1192"/>
      <c r="B829" s="45"/>
      <c r="C829" s="45"/>
      <c r="D829" s="45"/>
      <c r="E829" s="45"/>
      <c r="F829" s="1650"/>
    </row>
    <row r="830" spans="1:6">
      <c r="A830" s="1192"/>
      <c r="B830" s="45"/>
      <c r="C830" s="45"/>
      <c r="D830" s="45"/>
      <c r="E830" s="45"/>
      <c r="F830" s="1650"/>
    </row>
    <row r="831" spans="1:6">
      <c r="A831" s="1192"/>
      <c r="B831" s="45"/>
      <c r="C831" s="45"/>
      <c r="D831" s="45"/>
      <c r="E831" s="45"/>
      <c r="F831" s="1650"/>
    </row>
    <row r="832" spans="1:6">
      <c r="A832" s="1192"/>
      <c r="B832" s="45"/>
      <c r="C832" s="45"/>
      <c r="D832" s="45"/>
      <c r="E832" s="45"/>
      <c r="F832" s="1650"/>
    </row>
    <row r="833" spans="1:6">
      <c r="A833" s="1192"/>
      <c r="B833" s="45"/>
      <c r="C833" s="45"/>
      <c r="D833" s="45"/>
      <c r="E833" s="45"/>
      <c r="F833" s="1650"/>
    </row>
    <row r="834" spans="1:6">
      <c r="A834" s="1192"/>
      <c r="B834" s="45"/>
      <c r="C834" s="45"/>
      <c r="D834" s="45"/>
      <c r="E834" s="45"/>
      <c r="F834" s="1650"/>
    </row>
    <row r="835" spans="1:6">
      <c r="A835" s="1192"/>
      <c r="B835" s="45"/>
      <c r="C835" s="45"/>
      <c r="D835" s="45"/>
      <c r="E835" s="45"/>
      <c r="F835" s="1650"/>
    </row>
    <row r="836" spans="1:6">
      <c r="A836" s="1192"/>
      <c r="B836" s="45"/>
      <c r="C836" s="45"/>
      <c r="D836" s="45"/>
      <c r="E836" s="45"/>
      <c r="F836" s="1650"/>
    </row>
    <row r="837" spans="1:6">
      <c r="A837" s="1192"/>
      <c r="B837" s="45"/>
      <c r="C837" s="45"/>
      <c r="D837" s="45"/>
      <c r="E837" s="45"/>
      <c r="F837" s="1650"/>
    </row>
    <row r="838" spans="1:6">
      <c r="A838" s="1192"/>
      <c r="B838" s="45"/>
      <c r="C838" s="45"/>
      <c r="D838" s="45"/>
      <c r="E838" s="45"/>
      <c r="F838" s="1650"/>
    </row>
    <row r="839" spans="1:6">
      <c r="A839" s="1192"/>
      <c r="B839" s="45"/>
      <c r="C839" s="45"/>
      <c r="D839" s="45"/>
      <c r="E839" s="45"/>
      <c r="F839" s="1650"/>
    </row>
    <row r="840" spans="1:6">
      <c r="A840" s="1192"/>
      <c r="B840" s="45"/>
      <c r="C840" s="45"/>
      <c r="D840" s="45"/>
      <c r="E840" s="45"/>
      <c r="F840" s="1650"/>
    </row>
    <row r="841" spans="1:6">
      <c r="A841" s="1192"/>
      <c r="B841" s="45"/>
      <c r="C841" s="45"/>
      <c r="D841" s="45"/>
      <c r="E841" s="45"/>
      <c r="F841" s="1650"/>
    </row>
    <row r="842" spans="1:6">
      <c r="A842" s="1192"/>
      <c r="B842" s="45"/>
      <c r="C842" s="45"/>
      <c r="D842" s="45"/>
      <c r="E842" s="45"/>
      <c r="F842" s="1650"/>
    </row>
    <row r="843" spans="1:6">
      <c r="A843" s="1192"/>
      <c r="B843" s="45"/>
      <c r="C843" s="45"/>
      <c r="D843" s="45"/>
      <c r="E843" s="45"/>
      <c r="F843" s="1650"/>
    </row>
    <row r="844" spans="1:6">
      <c r="A844" s="1192"/>
      <c r="B844" s="45"/>
      <c r="C844" s="45"/>
      <c r="D844" s="45"/>
      <c r="E844" s="45"/>
      <c r="F844" s="1650"/>
    </row>
    <row r="845" spans="1:6">
      <c r="A845" s="1192"/>
      <c r="B845" s="45"/>
      <c r="C845" s="45"/>
      <c r="D845" s="45"/>
      <c r="E845" s="45"/>
      <c r="F845" s="1650"/>
    </row>
    <row r="846" spans="1:6">
      <c r="A846" s="1192"/>
      <c r="B846" s="45"/>
      <c r="C846" s="45"/>
      <c r="D846" s="45"/>
      <c r="E846" s="45"/>
      <c r="F846" s="1650"/>
    </row>
    <row r="847" spans="1:6">
      <c r="A847" s="1192"/>
      <c r="B847" s="45"/>
      <c r="C847" s="45"/>
      <c r="D847" s="45"/>
      <c r="E847" s="45"/>
      <c r="F847" s="1650"/>
    </row>
    <row r="848" spans="1:6">
      <c r="A848" s="1192"/>
      <c r="B848" s="45"/>
      <c r="C848" s="45"/>
      <c r="D848" s="45"/>
      <c r="E848" s="45"/>
      <c r="F848" s="1650"/>
    </row>
    <row r="849" spans="1:6">
      <c r="A849" s="1192"/>
      <c r="B849" s="45"/>
      <c r="C849" s="45"/>
      <c r="D849" s="45"/>
      <c r="E849" s="45"/>
      <c r="F849" s="1650"/>
    </row>
    <row r="850" spans="1:6">
      <c r="A850" s="1192"/>
      <c r="B850" s="45"/>
      <c r="C850" s="45"/>
      <c r="D850" s="45"/>
      <c r="E850" s="45"/>
      <c r="F850" s="1650"/>
    </row>
    <row r="851" spans="1:6">
      <c r="A851" s="1192"/>
      <c r="B851" s="45"/>
      <c r="C851" s="45"/>
      <c r="D851" s="45"/>
      <c r="E851" s="45"/>
      <c r="F851" s="1650"/>
    </row>
    <row r="852" spans="1:6">
      <c r="A852" s="1192"/>
      <c r="B852" s="45"/>
      <c r="C852" s="45"/>
      <c r="D852" s="45"/>
      <c r="E852" s="45"/>
      <c r="F852" s="1650"/>
    </row>
    <row r="853" spans="1:6">
      <c r="A853" s="1192"/>
      <c r="B853" s="45"/>
      <c r="C853" s="45"/>
      <c r="D853" s="45"/>
      <c r="E853" s="45"/>
      <c r="F853" s="1650"/>
    </row>
    <row r="854" spans="1:6">
      <c r="A854" s="1192"/>
      <c r="B854" s="45"/>
      <c r="C854" s="45"/>
      <c r="D854" s="45"/>
      <c r="E854" s="45"/>
      <c r="F854" s="1650"/>
    </row>
    <row r="855" spans="1:6">
      <c r="A855" s="1192"/>
      <c r="B855" s="45"/>
      <c r="C855" s="45"/>
      <c r="D855" s="45"/>
      <c r="E855" s="45"/>
      <c r="F855" s="1650"/>
    </row>
    <row r="856" spans="1:6">
      <c r="A856" s="1192"/>
      <c r="B856" s="45"/>
      <c r="C856" s="45"/>
      <c r="D856" s="45"/>
      <c r="E856" s="45"/>
      <c r="F856" s="1650"/>
    </row>
    <row r="857" spans="1:6">
      <c r="A857" s="1192"/>
      <c r="B857" s="45"/>
      <c r="C857" s="45"/>
      <c r="D857" s="45"/>
      <c r="E857" s="45"/>
      <c r="F857" s="1650"/>
    </row>
    <row r="858" spans="1:6">
      <c r="A858" s="1192"/>
      <c r="B858" s="45"/>
      <c r="C858" s="45"/>
      <c r="D858" s="45"/>
      <c r="E858" s="45"/>
      <c r="F858" s="1650"/>
    </row>
    <row r="859" spans="1:6">
      <c r="A859" s="1192"/>
      <c r="B859" s="45"/>
      <c r="C859" s="45"/>
      <c r="D859" s="45"/>
      <c r="E859" s="45"/>
      <c r="F859" s="1650"/>
    </row>
    <row r="860" spans="1:6">
      <c r="A860" s="1192"/>
      <c r="B860" s="45"/>
      <c r="C860" s="45"/>
      <c r="D860" s="45"/>
      <c r="E860" s="45"/>
      <c r="F860" s="1650"/>
    </row>
    <row r="861" spans="1:6">
      <c r="A861" s="1192"/>
      <c r="B861" s="45"/>
      <c r="C861" s="45"/>
      <c r="D861" s="45"/>
      <c r="E861" s="45"/>
      <c r="F861" s="1650"/>
    </row>
    <row r="862" spans="1:6">
      <c r="A862" s="1192"/>
      <c r="B862" s="45"/>
      <c r="C862" s="45"/>
      <c r="D862" s="45"/>
      <c r="E862" s="45"/>
      <c r="F862" s="1650"/>
    </row>
    <row r="863" spans="1:6">
      <c r="A863" s="1192"/>
      <c r="B863" s="45"/>
      <c r="C863" s="45"/>
      <c r="D863" s="45"/>
      <c r="E863" s="45"/>
      <c r="F863" s="1650"/>
    </row>
    <row r="864" spans="1:6">
      <c r="A864" s="1192"/>
      <c r="B864" s="45"/>
      <c r="C864" s="45"/>
      <c r="D864" s="45"/>
      <c r="E864" s="45"/>
      <c r="F864" s="1650"/>
    </row>
    <row r="865" spans="1:6">
      <c r="A865" s="1192"/>
      <c r="B865" s="45"/>
      <c r="C865" s="45"/>
      <c r="D865" s="45"/>
      <c r="E865" s="45"/>
      <c r="F865" s="1650"/>
    </row>
    <row r="866" spans="1:6">
      <c r="A866" s="1192"/>
      <c r="B866" s="45"/>
      <c r="C866" s="45"/>
      <c r="D866" s="45"/>
      <c r="E866" s="45"/>
      <c r="F866" s="1650"/>
    </row>
    <row r="867" spans="1:6">
      <c r="A867" s="1192"/>
      <c r="B867" s="45"/>
      <c r="C867" s="45"/>
      <c r="D867" s="45"/>
      <c r="E867" s="45"/>
      <c r="F867" s="1650"/>
    </row>
    <row r="868" spans="1:6">
      <c r="A868" s="1192"/>
      <c r="B868" s="45"/>
      <c r="C868" s="45"/>
      <c r="D868" s="45"/>
      <c r="E868" s="45"/>
      <c r="F868" s="1650"/>
    </row>
    <row r="869" spans="1:6">
      <c r="A869" s="1192"/>
      <c r="B869" s="45"/>
      <c r="C869" s="45"/>
      <c r="D869" s="45"/>
      <c r="E869" s="45"/>
      <c r="F869" s="1650"/>
    </row>
    <row r="870" spans="1:6">
      <c r="A870" s="1192"/>
      <c r="B870" s="45"/>
      <c r="C870" s="45"/>
      <c r="D870" s="45"/>
      <c r="E870" s="45"/>
      <c r="F870" s="1650"/>
    </row>
    <row r="871" spans="1:6">
      <c r="A871" s="1192"/>
      <c r="B871" s="45"/>
      <c r="C871" s="45"/>
      <c r="D871" s="45"/>
      <c r="E871" s="45"/>
      <c r="F871" s="1650"/>
    </row>
    <row r="872" spans="1:6">
      <c r="A872" s="1192"/>
      <c r="B872" s="45"/>
      <c r="C872" s="45"/>
      <c r="D872" s="45"/>
      <c r="E872" s="45"/>
      <c r="F872" s="1650"/>
    </row>
    <row r="873" spans="1:6">
      <c r="A873" s="1192"/>
      <c r="B873" s="45"/>
      <c r="C873" s="45"/>
      <c r="D873" s="45"/>
      <c r="E873" s="45"/>
      <c r="F873" s="1650"/>
    </row>
    <row r="874" spans="1:6">
      <c r="A874" s="1192"/>
      <c r="B874" s="45"/>
      <c r="C874" s="45"/>
      <c r="D874" s="45"/>
      <c r="E874" s="45"/>
      <c r="F874" s="1650"/>
    </row>
    <row r="875" spans="1:6">
      <c r="A875" s="1192"/>
      <c r="B875" s="45"/>
      <c r="C875" s="45"/>
      <c r="D875" s="45"/>
      <c r="E875" s="45"/>
      <c r="F875" s="1650"/>
    </row>
    <row r="876" spans="1:6">
      <c r="A876" s="1192"/>
      <c r="B876" s="45"/>
      <c r="C876" s="45"/>
      <c r="D876" s="45"/>
      <c r="E876" s="45"/>
      <c r="F876" s="1650"/>
    </row>
    <row r="877" spans="1:6">
      <c r="A877" s="1192"/>
      <c r="B877" s="45"/>
      <c r="C877" s="45"/>
      <c r="D877" s="45"/>
      <c r="E877" s="45"/>
      <c r="F877" s="1650"/>
    </row>
    <row r="878" spans="1:6">
      <c r="A878" s="1192"/>
      <c r="B878" s="45"/>
      <c r="C878" s="45"/>
      <c r="D878" s="45"/>
      <c r="E878" s="45"/>
      <c r="F878" s="1650"/>
    </row>
    <row r="879" spans="1:6">
      <c r="A879" s="1192"/>
      <c r="B879" s="45"/>
      <c r="C879" s="45"/>
      <c r="D879" s="45"/>
      <c r="E879" s="45"/>
      <c r="F879" s="1650"/>
    </row>
    <row r="880" spans="1:6">
      <c r="A880" s="1192"/>
      <c r="B880" s="45"/>
      <c r="C880" s="45"/>
      <c r="D880" s="45"/>
      <c r="E880" s="45"/>
      <c r="F880" s="1650"/>
    </row>
    <row r="881" spans="1:6">
      <c r="A881" s="1192"/>
      <c r="B881" s="45"/>
      <c r="C881" s="45"/>
      <c r="D881" s="45"/>
      <c r="E881" s="45"/>
      <c r="F881" s="1650"/>
    </row>
    <row r="882" spans="1:6">
      <c r="A882" s="1192"/>
      <c r="B882" s="45"/>
      <c r="C882" s="45"/>
      <c r="D882" s="45"/>
      <c r="E882" s="45"/>
      <c r="F882" s="1650"/>
    </row>
    <row r="883" spans="1:6">
      <c r="A883" s="1192"/>
      <c r="B883" s="45"/>
      <c r="C883" s="45"/>
      <c r="D883" s="45"/>
      <c r="E883" s="45"/>
      <c r="F883" s="1650"/>
    </row>
    <row r="884" spans="1:6">
      <c r="A884" s="1192"/>
      <c r="B884" s="45"/>
      <c r="C884" s="45"/>
      <c r="D884" s="45"/>
      <c r="E884" s="45"/>
      <c r="F884" s="1650"/>
    </row>
    <row r="885" spans="1:6">
      <c r="A885" s="1192"/>
      <c r="B885" s="45"/>
      <c r="C885" s="45"/>
      <c r="D885" s="45"/>
      <c r="E885" s="45"/>
      <c r="F885" s="1650"/>
    </row>
    <row r="886" spans="1:6">
      <c r="A886" s="1192"/>
      <c r="B886" s="45"/>
      <c r="C886" s="45"/>
      <c r="D886" s="45"/>
      <c r="E886" s="45"/>
      <c r="F886" s="1650"/>
    </row>
    <row r="887" spans="1:6">
      <c r="A887" s="1192"/>
      <c r="B887" s="45"/>
      <c r="C887" s="45"/>
      <c r="D887" s="45"/>
      <c r="E887" s="45"/>
      <c r="F887" s="1650"/>
    </row>
    <row r="888" spans="1:6">
      <c r="A888" s="1192"/>
      <c r="B888" s="45"/>
      <c r="C888" s="45"/>
      <c r="D888" s="45"/>
      <c r="E888" s="45"/>
      <c r="F888" s="1650"/>
    </row>
    <row r="889" spans="1:6">
      <c r="A889" s="1192"/>
      <c r="B889" s="45"/>
      <c r="C889" s="45"/>
      <c r="D889" s="45"/>
      <c r="E889" s="45"/>
      <c r="F889" s="1650"/>
    </row>
    <row r="890" spans="1:6">
      <c r="A890" s="1192"/>
      <c r="B890" s="45"/>
      <c r="C890" s="45"/>
      <c r="D890" s="45"/>
      <c r="E890" s="45"/>
      <c r="F890" s="1650"/>
    </row>
    <row r="891" spans="1:6">
      <c r="A891" s="1192"/>
      <c r="B891" s="45"/>
      <c r="C891" s="45"/>
      <c r="D891" s="45"/>
      <c r="E891" s="45"/>
      <c r="F891" s="1650"/>
    </row>
    <row r="892" spans="1:6">
      <c r="A892" s="1192"/>
      <c r="B892" s="45"/>
      <c r="C892" s="45"/>
      <c r="D892" s="45"/>
      <c r="E892" s="45"/>
      <c r="F892" s="1650"/>
    </row>
    <row r="893" spans="1:6">
      <c r="A893" s="1192"/>
      <c r="B893" s="45"/>
      <c r="C893" s="45"/>
      <c r="D893" s="45"/>
      <c r="E893" s="45"/>
      <c r="F893" s="1650"/>
    </row>
    <row r="894" spans="1:6">
      <c r="A894" s="1192"/>
      <c r="B894" s="45"/>
      <c r="C894" s="45"/>
      <c r="D894" s="45"/>
      <c r="E894" s="45"/>
      <c r="F894" s="1650"/>
    </row>
    <row r="895" spans="1:6">
      <c r="A895" s="1192"/>
      <c r="B895" s="45"/>
      <c r="C895" s="45"/>
      <c r="D895" s="45"/>
      <c r="E895" s="45"/>
      <c r="F895" s="1650"/>
    </row>
    <row r="896" spans="1:6">
      <c r="A896" s="1192"/>
      <c r="B896" s="45"/>
      <c r="C896" s="45"/>
      <c r="D896" s="45"/>
      <c r="E896" s="45"/>
      <c r="F896" s="1650"/>
    </row>
    <row r="897" spans="1:6">
      <c r="A897" s="1192"/>
      <c r="B897" s="45"/>
      <c r="C897" s="45"/>
      <c r="D897" s="45"/>
      <c r="E897" s="45"/>
      <c r="F897" s="1650"/>
    </row>
    <row r="898" spans="1:6">
      <c r="A898" s="1192"/>
      <c r="B898" s="45"/>
      <c r="C898" s="45"/>
      <c r="D898" s="45"/>
      <c r="E898" s="45"/>
      <c r="F898" s="1650"/>
    </row>
    <row r="899" spans="1:6">
      <c r="A899" s="1192"/>
      <c r="B899" s="45"/>
      <c r="C899" s="45"/>
      <c r="D899" s="45"/>
      <c r="E899" s="45"/>
      <c r="F899" s="1650"/>
    </row>
    <row r="900" spans="1:6">
      <c r="A900" s="1192"/>
      <c r="B900" s="45"/>
      <c r="C900" s="45"/>
      <c r="D900" s="45"/>
      <c r="E900" s="45"/>
      <c r="F900" s="1650"/>
    </row>
    <row r="901" spans="1:6">
      <c r="A901" s="1192"/>
      <c r="B901" s="45"/>
      <c r="C901" s="45"/>
      <c r="D901" s="45"/>
      <c r="E901" s="45"/>
      <c r="F901" s="1650"/>
    </row>
    <row r="902" spans="1:6">
      <c r="A902" s="1192"/>
      <c r="B902" s="45"/>
      <c r="C902" s="45"/>
      <c r="D902" s="45"/>
      <c r="E902" s="45"/>
      <c r="F902" s="1650"/>
    </row>
    <row r="903" spans="1:6">
      <c r="A903" s="1192"/>
      <c r="B903" s="45"/>
      <c r="C903" s="45"/>
      <c r="D903" s="45"/>
      <c r="E903" s="45"/>
      <c r="F903" s="1650"/>
    </row>
    <row r="904" spans="1:6">
      <c r="A904" s="1192"/>
      <c r="B904" s="45"/>
      <c r="C904" s="45"/>
      <c r="D904" s="45"/>
      <c r="E904" s="45"/>
      <c r="F904" s="1650"/>
    </row>
    <row r="905" spans="1:6">
      <c r="A905" s="1192"/>
      <c r="B905" s="45"/>
      <c r="C905" s="45"/>
      <c r="D905" s="45"/>
      <c r="E905" s="45"/>
      <c r="F905" s="1650"/>
    </row>
    <row r="906" spans="1:6">
      <c r="A906" s="1192"/>
      <c r="B906" s="45"/>
      <c r="C906" s="45"/>
      <c r="D906" s="45"/>
      <c r="E906" s="45"/>
      <c r="F906" s="1650"/>
    </row>
    <row r="907" spans="1:6">
      <c r="A907" s="1192"/>
      <c r="B907" s="45"/>
      <c r="C907" s="45"/>
      <c r="D907" s="45"/>
      <c r="E907" s="45"/>
      <c r="F907" s="1650"/>
    </row>
    <row r="908" spans="1:6">
      <c r="A908" s="1192"/>
      <c r="B908" s="45"/>
      <c r="C908" s="45"/>
      <c r="D908" s="45"/>
      <c r="E908" s="45"/>
      <c r="F908" s="1650"/>
    </row>
    <row r="909" spans="1:6">
      <c r="A909" s="1192"/>
      <c r="B909" s="45"/>
      <c r="C909" s="45"/>
      <c r="D909" s="45"/>
      <c r="E909" s="45"/>
      <c r="F909" s="1650"/>
    </row>
    <row r="910" spans="1:6">
      <c r="A910" s="1192"/>
      <c r="B910" s="45"/>
      <c r="C910" s="45"/>
      <c r="D910" s="45"/>
      <c r="E910" s="45"/>
      <c r="F910" s="1650"/>
    </row>
    <row r="911" spans="1:6">
      <c r="A911" s="1192"/>
      <c r="B911" s="45"/>
      <c r="C911" s="45"/>
      <c r="D911" s="45"/>
      <c r="E911" s="45"/>
      <c r="F911" s="1650"/>
    </row>
    <row r="912" spans="1:6">
      <c r="A912" s="1192"/>
      <c r="B912" s="45"/>
      <c r="C912" s="45"/>
      <c r="D912" s="45"/>
      <c r="E912" s="45"/>
      <c r="F912" s="1650"/>
    </row>
    <row r="913" spans="1:6">
      <c r="A913" s="1192"/>
      <c r="B913" s="45"/>
      <c r="C913" s="45"/>
      <c r="D913" s="45"/>
      <c r="E913" s="45"/>
      <c r="F913" s="1650"/>
    </row>
    <row r="914" spans="1:6">
      <c r="A914" s="1192"/>
      <c r="B914" s="45"/>
      <c r="C914" s="45"/>
      <c r="D914" s="45"/>
      <c r="E914" s="45"/>
      <c r="F914" s="1650"/>
    </row>
    <row r="915" spans="1:6">
      <c r="A915" s="1192"/>
      <c r="B915" s="45"/>
      <c r="C915" s="45"/>
      <c r="D915" s="45"/>
      <c r="E915" s="45"/>
      <c r="F915" s="1650"/>
    </row>
    <row r="916" spans="1:6">
      <c r="A916" s="1192"/>
      <c r="B916" s="45"/>
      <c r="C916" s="45"/>
      <c r="D916" s="45"/>
      <c r="E916" s="45"/>
      <c r="F916" s="1650"/>
    </row>
    <row r="917" spans="1:6">
      <c r="A917" s="1192"/>
      <c r="B917" s="45"/>
      <c r="C917" s="45"/>
      <c r="D917" s="45"/>
      <c r="E917" s="45"/>
      <c r="F917" s="1650"/>
    </row>
    <row r="918" spans="1:6">
      <c r="A918" s="1192"/>
      <c r="B918" s="45"/>
      <c r="C918" s="45"/>
      <c r="D918" s="45"/>
      <c r="E918" s="45"/>
      <c r="F918" s="1650"/>
    </row>
    <row r="919" spans="1:6">
      <c r="A919" s="1192"/>
      <c r="B919" s="45"/>
      <c r="C919" s="45"/>
      <c r="D919" s="45"/>
      <c r="E919" s="45"/>
      <c r="F919" s="1650"/>
    </row>
    <row r="920" spans="1:6">
      <c r="A920" s="1192"/>
      <c r="B920" s="45"/>
      <c r="C920" s="45"/>
      <c r="D920" s="45"/>
      <c r="E920" s="45"/>
      <c r="F920" s="1650"/>
    </row>
    <row r="921" spans="1:6">
      <c r="A921" s="1192"/>
      <c r="B921" s="45"/>
      <c r="C921" s="45"/>
      <c r="D921" s="45"/>
      <c r="E921" s="45"/>
      <c r="F921" s="1650"/>
    </row>
    <row r="922" spans="1:6">
      <c r="A922" s="1192"/>
      <c r="B922" s="45"/>
      <c r="C922" s="45"/>
      <c r="D922" s="45"/>
      <c r="E922" s="45"/>
      <c r="F922" s="1650"/>
    </row>
    <row r="923" spans="1:6">
      <c r="A923" s="1192"/>
      <c r="B923" s="45"/>
      <c r="C923" s="45"/>
      <c r="D923" s="45"/>
      <c r="E923" s="45"/>
      <c r="F923" s="1650"/>
    </row>
    <row r="924" spans="1:6">
      <c r="A924" s="1192"/>
      <c r="B924" s="45"/>
      <c r="C924" s="45"/>
      <c r="D924" s="45"/>
      <c r="E924" s="45"/>
      <c r="F924" s="1650"/>
    </row>
    <row r="925" spans="1:6">
      <c r="A925" s="1192"/>
      <c r="B925" s="45"/>
      <c r="C925" s="45"/>
      <c r="D925" s="45"/>
      <c r="E925" s="45"/>
      <c r="F925" s="1650"/>
    </row>
    <row r="926" spans="1:6">
      <c r="A926" s="1192"/>
      <c r="B926" s="45"/>
      <c r="C926" s="45"/>
      <c r="D926" s="45"/>
      <c r="E926" s="45"/>
      <c r="F926" s="1650"/>
    </row>
    <row r="927" spans="1:6">
      <c r="A927" s="1192"/>
      <c r="B927" s="45"/>
      <c r="C927" s="45"/>
      <c r="D927" s="45"/>
      <c r="E927" s="45"/>
      <c r="F927" s="1650"/>
    </row>
    <row r="928" spans="1:6">
      <c r="A928" s="1192"/>
      <c r="B928" s="45"/>
      <c r="C928" s="45"/>
      <c r="D928" s="45"/>
      <c r="E928" s="45"/>
      <c r="F928" s="1650"/>
    </row>
    <row r="929" spans="1:6">
      <c r="A929" s="1192"/>
      <c r="B929" s="45"/>
      <c r="C929" s="45"/>
      <c r="D929" s="45"/>
      <c r="E929" s="45"/>
      <c r="F929" s="1650"/>
    </row>
    <row r="930" spans="1:6">
      <c r="A930" s="1192"/>
      <c r="B930" s="45"/>
      <c r="C930" s="45"/>
      <c r="D930" s="45"/>
      <c r="E930" s="45"/>
      <c r="F930" s="1650"/>
    </row>
    <row r="931" spans="1:6">
      <c r="A931" s="1192"/>
      <c r="B931" s="45"/>
      <c r="C931" s="45"/>
      <c r="D931" s="45"/>
      <c r="E931" s="45"/>
      <c r="F931" s="1650"/>
    </row>
    <row r="932" spans="1:6">
      <c r="A932" s="1192"/>
      <c r="B932" s="45"/>
      <c r="C932" s="45"/>
      <c r="D932" s="45"/>
      <c r="E932" s="45"/>
      <c r="F932" s="1650"/>
    </row>
    <row r="933" spans="1:6">
      <c r="A933" s="1192"/>
      <c r="B933" s="45"/>
      <c r="C933" s="45"/>
      <c r="D933" s="45"/>
      <c r="E933" s="45"/>
      <c r="F933" s="1650"/>
    </row>
    <row r="934" spans="1:6">
      <c r="A934" s="1192"/>
      <c r="B934" s="45"/>
      <c r="C934" s="45"/>
      <c r="D934" s="45"/>
      <c r="E934" s="45"/>
      <c r="F934" s="1650"/>
    </row>
    <row r="935" spans="1:6">
      <c r="A935" s="1192"/>
      <c r="B935" s="45"/>
      <c r="C935" s="45"/>
      <c r="D935" s="45"/>
      <c r="E935" s="45"/>
      <c r="F935" s="1650"/>
    </row>
    <row r="936" spans="1:6">
      <c r="A936" s="1192"/>
      <c r="B936" s="45"/>
      <c r="C936" s="45"/>
      <c r="D936" s="45"/>
      <c r="E936" s="45"/>
      <c r="F936" s="1650"/>
    </row>
    <row r="937" spans="1:6">
      <c r="A937" s="1192"/>
      <c r="B937" s="45"/>
      <c r="C937" s="45"/>
      <c r="D937" s="45"/>
      <c r="E937" s="45"/>
      <c r="F937" s="1650"/>
    </row>
    <row r="938" spans="1:6">
      <c r="A938" s="1192"/>
      <c r="B938" s="45"/>
      <c r="C938" s="45"/>
      <c r="D938" s="45"/>
      <c r="E938" s="45"/>
      <c r="F938" s="1650"/>
    </row>
  </sheetData>
  <mergeCells count="14">
    <mergeCell ref="A68:D68"/>
    <mergeCell ref="A1:C1"/>
    <mergeCell ref="A2:F2"/>
    <mergeCell ref="A3:F3"/>
    <mergeCell ref="A5:F5"/>
    <mergeCell ref="A7:A8"/>
    <mergeCell ref="B7:B8"/>
    <mergeCell ref="C7:C8"/>
    <mergeCell ref="D7:D8"/>
    <mergeCell ref="A127:E127"/>
    <mergeCell ref="A184:D184"/>
    <mergeCell ref="A254:E254"/>
    <mergeCell ref="A312:D312"/>
    <mergeCell ref="B368:C368"/>
  </mergeCells>
  <printOptions horizontalCentered="1"/>
  <pageMargins left="0.70866141732283472" right="0.70866141732283472" top="0.74803149606299213" bottom="0.74803149606299213" header="0.31496062992125984" footer="0.31496062992125984"/>
  <pageSetup paperSize="9" scale="60" orientation="portrait" r:id="rId1"/>
  <headerFooter>
    <oddFooter>&amp;CPage &amp;P of &amp;N</oddFooter>
  </headerFooter>
  <rowBreaks count="5" manualBreakCount="5">
    <brk id="69" max="8" man="1"/>
    <brk id="128" max="8" man="1"/>
    <brk id="186" max="8" man="1"/>
    <brk id="255" max="5" man="1"/>
    <brk id="30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J779"/>
  <sheetViews>
    <sheetView view="pageBreakPreview" topLeftCell="A88" zoomScaleNormal="100" zoomScaleSheetLayoutView="100" workbookViewId="0">
      <selection activeCell="B101" sqref="B101"/>
    </sheetView>
  </sheetViews>
  <sheetFormatPr defaultRowHeight="10"/>
  <cols>
    <col min="1" max="1" width="9.90625" style="1260" bestFit="1" customWidth="1"/>
    <col min="2" max="2" width="56.453125" style="476" customWidth="1"/>
    <col min="3" max="3" width="6.6328125" style="1260" customWidth="1"/>
    <col min="4" max="5" width="13.08984375" style="1261" customWidth="1"/>
    <col min="6" max="6" width="12.453125" style="1746" customWidth="1"/>
    <col min="7" max="7" width="8.90625" style="476"/>
    <col min="8" max="8" width="6.08984375" style="476" customWidth="1"/>
    <col min="9" max="11" width="8.90625" style="476"/>
    <col min="12" max="12" width="8.90625" style="1204"/>
    <col min="13" max="235" width="8.90625" style="476"/>
    <col min="236" max="236" width="9.90625" style="476" bestFit="1" customWidth="1"/>
    <col min="237" max="237" width="62.90625" style="476" customWidth="1"/>
    <col min="238" max="238" width="6.6328125" style="476" customWidth="1"/>
    <col min="239" max="239" width="10.36328125" style="476" bestFit="1" customWidth="1"/>
    <col min="240" max="241" width="0" style="476" hidden="1" customWidth="1"/>
    <col min="242" max="242" width="11.453125" style="476" customWidth="1"/>
    <col min="243" max="243" width="11" style="476" customWidth="1"/>
    <col min="244" max="246" width="8.90625" style="476"/>
    <col min="247" max="247" width="13" style="476" bestFit="1" customWidth="1"/>
    <col min="248" max="491" width="8.90625" style="476"/>
    <col min="492" max="492" width="9.90625" style="476" bestFit="1" customWidth="1"/>
    <col min="493" max="493" width="62.90625" style="476" customWidth="1"/>
    <col min="494" max="494" width="6.6328125" style="476" customWidth="1"/>
    <col min="495" max="495" width="10.36328125" style="476" bestFit="1" customWidth="1"/>
    <col min="496" max="497" width="0" style="476" hidden="1" customWidth="1"/>
    <col min="498" max="498" width="11.453125" style="476" customWidth="1"/>
    <col min="499" max="499" width="11" style="476" customWidth="1"/>
    <col min="500" max="502" width="8.90625" style="476"/>
    <col min="503" max="503" width="13" style="476" bestFit="1" customWidth="1"/>
    <col min="504" max="747" width="8.90625" style="476"/>
    <col min="748" max="748" width="9.90625" style="476" bestFit="1" customWidth="1"/>
    <col min="749" max="749" width="62.90625" style="476" customWidth="1"/>
    <col min="750" max="750" width="6.6328125" style="476" customWidth="1"/>
    <col min="751" max="751" width="10.36328125" style="476" bestFit="1" customWidth="1"/>
    <col min="752" max="753" width="0" style="476" hidden="1" customWidth="1"/>
    <col min="754" max="754" width="11.453125" style="476" customWidth="1"/>
    <col min="755" max="755" width="11" style="476" customWidth="1"/>
    <col min="756" max="758" width="8.90625" style="476"/>
    <col min="759" max="759" width="13" style="476" bestFit="1" customWidth="1"/>
    <col min="760" max="1003" width="8.90625" style="476"/>
    <col min="1004" max="1004" width="9.90625" style="476" bestFit="1" customWidth="1"/>
    <col min="1005" max="1005" width="62.90625" style="476" customWidth="1"/>
    <col min="1006" max="1006" width="6.6328125" style="476" customWidth="1"/>
    <col min="1007" max="1007" width="10.36328125" style="476" bestFit="1" customWidth="1"/>
    <col min="1008" max="1009" width="0" style="476" hidden="1" customWidth="1"/>
    <col min="1010" max="1010" width="11.453125" style="476" customWidth="1"/>
    <col min="1011" max="1011" width="11" style="476" customWidth="1"/>
    <col min="1012" max="1014" width="8.90625" style="476"/>
    <col min="1015" max="1015" width="13" style="476" bestFit="1" customWidth="1"/>
    <col min="1016" max="1259" width="8.90625" style="476"/>
    <col min="1260" max="1260" width="9.90625" style="476" bestFit="1" customWidth="1"/>
    <col min="1261" max="1261" width="62.90625" style="476" customWidth="1"/>
    <col min="1262" max="1262" width="6.6328125" style="476" customWidth="1"/>
    <col min="1263" max="1263" width="10.36328125" style="476" bestFit="1" customWidth="1"/>
    <col min="1264" max="1265" width="0" style="476" hidden="1" customWidth="1"/>
    <col min="1266" max="1266" width="11.453125" style="476" customWidth="1"/>
    <col min="1267" max="1267" width="11" style="476" customWidth="1"/>
    <col min="1268" max="1270" width="8.90625" style="476"/>
    <col min="1271" max="1271" width="13" style="476" bestFit="1" customWidth="1"/>
    <col min="1272" max="1515" width="8.90625" style="476"/>
    <col min="1516" max="1516" width="9.90625" style="476" bestFit="1" customWidth="1"/>
    <col min="1517" max="1517" width="62.90625" style="476" customWidth="1"/>
    <col min="1518" max="1518" width="6.6328125" style="476" customWidth="1"/>
    <col min="1519" max="1519" width="10.36328125" style="476" bestFit="1" customWidth="1"/>
    <col min="1520" max="1521" width="0" style="476" hidden="1" customWidth="1"/>
    <col min="1522" max="1522" width="11.453125" style="476" customWidth="1"/>
    <col min="1523" max="1523" width="11" style="476" customWidth="1"/>
    <col min="1524" max="1526" width="8.90625" style="476"/>
    <col min="1527" max="1527" width="13" style="476" bestFit="1" customWidth="1"/>
    <col min="1528" max="1771" width="8.90625" style="476"/>
    <col min="1772" max="1772" width="9.90625" style="476" bestFit="1" customWidth="1"/>
    <col min="1773" max="1773" width="62.90625" style="476" customWidth="1"/>
    <col min="1774" max="1774" width="6.6328125" style="476" customWidth="1"/>
    <col min="1775" max="1775" width="10.36328125" style="476" bestFit="1" customWidth="1"/>
    <col min="1776" max="1777" width="0" style="476" hidden="1" customWidth="1"/>
    <col min="1778" max="1778" width="11.453125" style="476" customWidth="1"/>
    <col min="1779" max="1779" width="11" style="476" customWidth="1"/>
    <col min="1780" max="1782" width="8.90625" style="476"/>
    <col min="1783" max="1783" width="13" style="476" bestFit="1" customWidth="1"/>
    <col min="1784" max="2027" width="8.90625" style="476"/>
    <col min="2028" max="2028" width="9.90625" style="476" bestFit="1" customWidth="1"/>
    <col min="2029" max="2029" width="62.90625" style="476" customWidth="1"/>
    <col min="2030" max="2030" width="6.6328125" style="476" customWidth="1"/>
    <col min="2031" max="2031" width="10.36328125" style="476" bestFit="1" customWidth="1"/>
    <col min="2032" max="2033" width="0" style="476" hidden="1" customWidth="1"/>
    <col min="2034" max="2034" width="11.453125" style="476" customWidth="1"/>
    <col min="2035" max="2035" width="11" style="476" customWidth="1"/>
    <col min="2036" max="2038" width="8.90625" style="476"/>
    <col min="2039" max="2039" width="13" style="476" bestFit="1" customWidth="1"/>
    <col min="2040" max="2283" width="8.90625" style="476"/>
    <col min="2284" max="2284" width="9.90625" style="476" bestFit="1" customWidth="1"/>
    <col min="2285" max="2285" width="62.90625" style="476" customWidth="1"/>
    <col min="2286" max="2286" width="6.6328125" style="476" customWidth="1"/>
    <col min="2287" max="2287" width="10.36328125" style="476" bestFit="1" customWidth="1"/>
    <col min="2288" max="2289" width="0" style="476" hidden="1" customWidth="1"/>
    <col min="2290" max="2290" width="11.453125" style="476" customWidth="1"/>
    <col min="2291" max="2291" width="11" style="476" customWidth="1"/>
    <col min="2292" max="2294" width="8.90625" style="476"/>
    <col min="2295" max="2295" width="13" style="476" bestFit="1" customWidth="1"/>
    <col min="2296" max="2539" width="8.90625" style="476"/>
    <col min="2540" max="2540" width="9.90625" style="476" bestFit="1" customWidth="1"/>
    <col min="2541" max="2541" width="62.90625" style="476" customWidth="1"/>
    <col min="2542" max="2542" width="6.6328125" style="476" customWidth="1"/>
    <col min="2543" max="2543" width="10.36328125" style="476" bestFit="1" customWidth="1"/>
    <col min="2544" max="2545" width="0" style="476" hidden="1" customWidth="1"/>
    <col min="2546" max="2546" width="11.453125" style="476" customWidth="1"/>
    <col min="2547" max="2547" width="11" style="476" customWidth="1"/>
    <col min="2548" max="2550" width="8.90625" style="476"/>
    <col min="2551" max="2551" width="13" style="476" bestFit="1" customWidth="1"/>
    <col min="2552" max="2795" width="8.90625" style="476"/>
    <col min="2796" max="2796" width="9.90625" style="476" bestFit="1" customWidth="1"/>
    <col min="2797" max="2797" width="62.90625" style="476" customWidth="1"/>
    <col min="2798" max="2798" width="6.6328125" style="476" customWidth="1"/>
    <col min="2799" max="2799" width="10.36328125" style="476" bestFit="1" customWidth="1"/>
    <col min="2800" max="2801" width="0" style="476" hidden="1" customWidth="1"/>
    <col min="2802" max="2802" width="11.453125" style="476" customWidth="1"/>
    <col min="2803" max="2803" width="11" style="476" customWidth="1"/>
    <col min="2804" max="2806" width="8.90625" style="476"/>
    <col min="2807" max="2807" width="13" style="476" bestFit="1" customWidth="1"/>
    <col min="2808" max="3051" width="8.90625" style="476"/>
    <col min="3052" max="3052" width="9.90625" style="476" bestFit="1" customWidth="1"/>
    <col min="3053" max="3053" width="62.90625" style="476" customWidth="1"/>
    <col min="3054" max="3054" width="6.6328125" style="476" customWidth="1"/>
    <col min="3055" max="3055" width="10.36328125" style="476" bestFit="1" customWidth="1"/>
    <col min="3056" max="3057" width="0" style="476" hidden="1" customWidth="1"/>
    <col min="3058" max="3058" width="11.453125" style="476" customWidth="1"/>
    <col min="3059" max="3059" width="11" style="476" customWidth="1"/>
    <col min="3060" max="3062" width="8.90625" style="476"/>
    <col min="3063" max="3063" width="13" style="476" bestFit="1" customWidth="1"/>
    <col min="3064" max="3307" width="8.90625" style="476"/>
    <col min="3308" max="3308" width="9.90625" style="476" bestFit="1" customWidth="1"/>
    <col min="3309" max="3309" width="62.90625" style="476" customWidth="1"/>
    <col min="3310" max="3310" width="6.6328125" style="476" customWidth="1"/>
    <col min="3311" max="3311" width="10.36328125" style="476" bestFit="1" customWidth="1"/>
    <col min="3312" max="3313" width="0" style="476" hidden="1" customWidth="1"/>
    <col min="3314" max="3314" width="11.453125" style="476" customWidth="1"/>
    <col min="3315" max="3315" width="11" style="476" customWidth="1"/>
    <col min="3316" max="3318" width="8.90625" style="476"/>
    <col min="3319" max="3319" width="13" style="476" bestFit="1" customWidth="1"/>
    <col min="3320" max="3563" width="8.90625" style="476"/>
    <col min="3564" max="3564" width="9.90625" style="476" bestFit="1" customWidth="1"/>
    <col min="3565" max="3565" width="62.90625" style="476" customWidth="1"/>
    <col min="3566" max="3566" width="6.6328125" style="476" customWidth="1"/>
    <col min="3567" max="3567" width="10.36328125" style="476" bestFit="1" customWidth="1"/>
    <col min="3568" max="3569" width="0" style="476" hidden="1" customWidth="1"/>
    <col min="3570" max="3570" width="11.453125" style="476" customWidth="1"/>
    <col min="3571" max="3571" width="11" style="476" customWidth="1"/>
    <col min="3572" max="3574" width="8.90625" style="476"/>
    <col min="3575" max="3575" width="13" style="476" bestFit="1" customWidth="1"/>
    <col min="3576" max="3819" width="8.90625" style="476"/>
    <col min="3820" max="3820" width="9.90625" style="476" bestFit="1" customWidth="1"/>
    <col min="3821" max="3821" width="62.90625" style="476" customWidth="1"/>
    <col min="3822" max="3822" width="6.6328125" style="476" customWidth="1"/>
    <col min="3823" max="3823" width="10.36328125" style="476" bestFit="1" customWidth="1"/>
    <col min="3824" max="3825" width="0" style="476" hidden="1" customWidth="1"/>
    <col min="3826" max="3826" width="11.453125" style="476" customWidth="1"/>
    <col min="3827" max="3827" width="11" style="476" customWidth="1"/>
    <col min="3828" max="3830" width="8.90625" style="476"/>
    <col min="3831" max="3831" width="13" style="476" bestFit="1" customWidth="1"/>
    <col min="3832" max="4075" width="8.90625" style="476"/>
    <col min="4076" max="4076" width="9.90625" style="476" bestFit="1" customWidth="1"/>
    <col min="4077" max="4077" width="62.90625" style="476" customWidth="1"/>
    <col min="4078" max="4078" width="6.6328125" style="476" customWidth="1"/>
    <col min="4079" max="4079" width="10.36328125" style="476" bestFit="1" customWidth="1"/>
    <col min="4080" max="4081" width="0" style="476" hidden="1" customWidth="1"/>
    <col min="4082" max="4082" width="11.453125" style="476" customWidth="1"/>
    <col min="4083" max="4083" width="11" style="476" customWidth="1"/>
    <col min="4084" max="4086" width="8.90625" style="476"/>
    <col min="4087" max="4087" width="13" style="476" bestFit="1" customWidth="1"/>
    <col min="4088" max="4331" width="8.90625" style="476"/>
    <col min="4332" max="4332" width="9.90625" style="476" bestFit="1" customWidth="1"/>
    <col min="4333" max="4333" width="62.90625" style="476" customWidth="1"/>
    <col min="4334" max="4334" width="6.6328125" style="476" customWidth="1"/>
    <col min="4335" max="4335" width="10.36328125" style="476" bestFit="1" customWidth="1"/>
    <col min="4336" max="4337" width="0" style="476" hidden="1" customWidth="1"/>
    <col min="4338" max="4338" width="11.453125" style="476" customWidth="1"/>
    <col min="4339" max="4339" width="11" style="476" customWidth="1"/>
    <col min="4340" max="4342" width="8.90625" style="476"/>
    <col min="4343" max="4343" width="13" style="476" bestFit="1" customWidth="1"/>
    <col min="4344" max="4587" width="8.90625" style="476"/>
    <col min="4588" max="4588" width="9.90625" style="476" bestFit="1" customWidth="1"/>
    <col min="4589" max="4589" width="62.90625" style="476" customWidth="1"/>
    <col min="4590" max="4590" width="6.6328125" style="476" customWidth="1"/>
    <col min="4591" max="4591" width="10.36328125" style="476" bestFit="1" customWidth="1"/>
    <col min="4592" max="4593" width="0" style="476" hidden="1" customWidth="1"/>
    <col min="4594" max="4594" width="11.453125" style="476" customWidth="1"/>
    <col min="4595" max="4595" width="11" style="476" customWidth="1"/>
    <col min="4596" max="4598" width="8.90625" style="476"/>
    <col min="4599" max="4599" width="13" style="476" bestFit="1" customWidth="1"/>
    <col min="4600" max="4843" width="8.90625" style="476"/>
    <col min="4844" max="4844" width="9.90625" style="476" bestFit="1" customWidth="1"/>
    <col min="4845" max="4845" width="62.90625" style="476" customWidth="1"/>
    <col min="4846" max="4846" width="6.6328125" style="476" customWidth="1"/>
    <col min="4847" max="4847" width="10.36328125" style="476" bestFit="1" customWidth="1"/>
    <col min="4848" max="4849" width="0" style="476" hidden="1" customWidth="1"/>
    <col min="4850" max="4850" width="11.453125" style="476" customWidth="1"/>
    <col min="4851" max="4851" width="11" style="476" customWidth="1"/>
    <col min="4852" max="4854" width="8.90625" style="476"/>
    <col min="4855" max="4855" width="13" style="476" bestFit="1" customWidth="1"/>
    <col min="4856" max="5099" width="8.90625" style="476"/>
    <col min="5100" max="5100" width="9.90625" style="476" bestFit="1" customWidth="1"/>
    <col min="5101" max="5101" width="62.90625" style="476" customWidth="1"/>
    <col min="5102" max="5102" width="6.6328125" style="476" customWidth="1"/>
    <col min="5103" max="5103" width="10.36328125" style="476" bestFit="1" customWidth="1"/>
    <col min="5104" max="5105" width="0" style="476" hidden="1" customWidth="1"/>
    <col min="5106" max="5106" width="11.453125" style="476" customWidth="1"/>
    <col min="5107" max="5107" width="11" style="476" customWidth="1"/>
    <col min="5108" max="5110" width="8.90625" style="476"/>
    <col min="5111" max="5111" width="13" style="476" bestFit="1" customWidth="1"/>
    <col min="5112" max="5355" width="8.90625" style="476"/>
    <col min="5356" max="5356" width="9.90625" style="476" bestFit="1" customWidth="1"/>
    <col min="5357" max="5357" width="62.90625" style="476" customWidth="1"/>
    <col min="5358" max="5358" width="6.6328125" style="476" customWidth="1"/>
    <col min="5359" max="5359" width="10.36328125" style="476" bestFit="1" customWidth="1"/>
    <col min="5360" max="5361" width="0" style="476" hidden="1" customWidth="1"/>
    <col min="5362" max="5362" width="11.453125" style="476" customWidth="1"/>
    <col min="5363" max="5363" width="11" style="476" customWidth="1"/>
    <col min="5364" max="5366" width="8.90625" style="476"/>
    <col min="5367" max="5367" width="13" style="476" bestFit="1" customWidth="1"/>
    <col min="5368" max="5611" width="8.90625" style="476"/>
    <col min="5612" max="5612" width="9.90625" style="476" bestFit="1" customWidth="1"/>
    <col min="5613" max="5613" width="62.90625" style="476" customWidth="1"/>
    <col min="5614" max="5614" width="6.6328125" style="476" customWidth="1"/>
    <col min="5615" max="5615" width="10.36328125" style="476" bestFit="1" customWidth="1"/>
    <col min="5616" max="5617" width="0" style="476" hidden="1" customWidth="1"/>
    <col min="5618" max="5618" width="11.453125" style="476" customWidth="1"/>
    <col min="5619" max="5619" width="11" style="476" customWidth="1"/>
    <col min="5620" max="5622" width="8.90625" style="476"/>
    <col min="5623" max="5623" width="13" style="476" bestFit="1" customWidth="1"/>
    <col min="5624" max="5867" width="8.90625" style="476"/>
    <col min="5868" max="5868" width="9.90625" style="476" bestFit="1" customWidth="1"/>
    <col min="5869" max="5869" width="62.90625" style="476" customWidth="1"/>
    <col min="5870" max="5870" width="6.6328125" style="476" customWidth="1"/>
    <col min="5871" max="5871" width="10.36328125" style="476" bestFit="1" customWidth="1"/>
    <col min="5872" max="5873" width="0" style="476" hidden="1" customWidth="1"/>
    <col min="5874" max="5874" width="11.453125" style="476" customWidth="1"/>
    <col min="5875" max="5875" width="11" style="476" customWidth="1"/>
    <col min="5876" max="5878" width="8.90625" style="476"/>
    <col min="5879" max="5879" width="13" style="476" bestFit="1" customWidth="1"/>
    <col min="5880" max="6123" width="8.90625" style="476"/>
    <col min="6124" max="6124" width="9.90625" style="476" bestFit="1" customWidth="1"/>
    <col min="6125" max="6125" width="62.90625" style="476" customWidth="1"/>
    <col min="6126" max="6126" width="6.6328125" style="476" customWidth="1"/>
    <col min="6127" max="6127" width="10.36328125" style="476" bestFit="1" customWidth="1"/>
    <col min="6128" max="6129" width="0" style="476" hidden="1" customWidth="1"/>
    <col min="6130" max="6130" width="11.453125" style="476" customWidth="1"/>
    <col min="6131" max="6131" width="11" style="476" customWidth="1"/>
    <col min="6132" max="6134" width="8.90625" style="476"/>
    <col min="6135" max="6135" width="13" style="476" bestFit="1" customWidth="1"/>
    <col min="6136" max="6379" width="8.90625" style="476"/>
    <col min="6380" max="6380" width="9.90625" style="476" bestFit="1" customWidth="1"/>
    <col min="6381" max="6381" width="62.90625" style="476" customWidth="1"/>
    <col min="6382" max="6382" width="6.6328125" style="476" customWidth="1"/>
    <col min="6383" max="6383" width="10.36328125" style="476" bestFit="1" customWidth="1"/>
    <col min="6384" max="6385" width="0" style="476" hidden="1" customWidth="1"/>
    <col min="6386" max="6386" width="11.453125" style="476" customWidth="1"/>
    <col min="6387" max="6387" width="11" style="476" customWidth="1"/>
    <col min="6388" max="6390" width="8.90625" style="476"/>
    <col min="6391" max="6391" width="13" style="476" bestFit="1" customWidth="1"/>
    <col min="6392" max="6635" width="8.90625" style="476"/>
    <col min="6636" max="6636" width="9.90625" style="476" bestFit="1" customWidth="1"/>
    <col min="6637" max="6637" width="62.90625" style="476" customWidth="1"/>
    <col min="6638" max="6638" width="6.6328125" style="476" customWidth="1"/>
    <col min="6639" max="6639" width="10.36328125" style="476" bestFit="1" customWidth="1"/>
    <col min="6640" max="6641" width="0" style="476" hidden="1" customWidth="1"/>
    <col min="6642" max="6642" width="11.453125" style="476" customWidth="1"/>
    <col min="6643" max="6643" width="11" style="476" customWidth="1"/>
    <col min="6644" max="6646" width="8.90625" style="476"/>
    <col min="6647" max="6647" width="13" style="476" bestFit="1" customWidth="1"/>
    <col min="6648" max="6891" width="8.90625" style="476"/>
    <col min="6892" max="6892" width="9.90625" style="476" bestFit="1" customWidth="1"/>
    <col min="6893" max="6893" width="62.90625" style="476" customWidth="1"/>
    <col min="6894" max="6894" width="6.6328125" style="476" customWidth="1"/>
    <col min="6895" max="6895" width="10.36328125" style="476" bestFit="1" customWidth="1"/>
    <col min="6896" max="6897" width="0" style="476" hidden="1" customWidth="1"/>
    <col min="6898" max="6898" width="11.453125" style="476" customWidth="1"/>
    <col min="6899" max="6899" width="11" style="476" customWidth="1"/>
    <col min="6900" max="6902" width="8.90625" style="476"/>
    <col min="6903" max="6903" width="13" style="476" bestFit="1" customWidth="1"/>
    <col min="6904" max="7147" width="8.90625" style="476"/>
    <col min="7148" max="7148" width="9.90625" style="476" bestFit="1" customWidth="1"/>
    <col min="7149" max="7149" width="62.90625" style="476" customWidth="1"/>
    <col min="7150" max="7150" width="6.6328125" style="476" customWidth="1"/>
    <col min="7151" max="7151" width="10.36328125" style="476" bestFit="1" customWidth="1"/>
    <col min="7152" max="7153" width="0" style="476" hidden="1" customWidth="1"/>
    <col min="7154" max="7154" width="11.453125" style="476" customWidth="1"/>
    <col min="7155" max="7155" width="11" style="476" customWidth="1"/>
    <col min="7156" max="7158" width="8.90625" style="476"/>
    <col min="7159" max="7159" width="13" style="476" bestFit="1" customWidth="1"/>
    <col min="7160" max="7403" width="8.90625" style="476"/>
    <col min="7404" max="7404" width="9.90625" style="476" bestFit="1" customWidth="1"/>
    <col min="7405" max="7405" width="62.90625" style="476" customWidth="1"/>
    <col min="7406" max="7406" width="6.6328125" style="476" customWidth="1"/>
    <col min="7407" max="7407" width="10.36328125" style="476" bestFit="1" customWidth="1"/>
    <col min="7408" max="7409" width="0" style="476" hidden="1" customWidth="1"/>
    <col min="7410" max="7410" width="11.453125" style="476" customWidth="1"/>
    <col min="7411" max="7411" width="11" style="476" customWidth="1"/>
    <col min="7412" max="7414" width="8.90625" style="476"/>
    <col min="7415" max="7415" width="13" style="476" bestFit="1" customWidth="1"/>
    <col min="7416" max="7659" width="8.90625" style="476"/>
    <col min="7660" max="7660" width="9.90625" style="476" bestFit="1" customWidth="1"/>
    <col min="7661" max="7661" width="62.90625" style="476" customWidth="1"/>
    <col min="7662" max="7662" width="6.6328125" style="476" customWidth="1"/>
    <col min="7663" max="7663" width="10.36328125" style="476" bestFit="1" customWidth="1"/>
    <col min="7664" max="7665" width="0" style="476" hidden="1" customWidth="1"/>
    <col min="7666" max="7666" width="11.453125" style="476" customWidth="1"/>
    <col min="7667" max="7667" width="11" style="476" customWidth="1"/>
    <col min="7668" max="7670" width="8.90625" style="476"/>
    <col min="7671" max="7671" width="13" style="476" bestFit="1" customWidth="1"/>
    <col min="7672" max="7915" width="8.90625" style="476"/>
    <col min="7916" max="7916" width="9.90625" style="476" bestFit="1" customWidth="1"/>
    <col min="7917" max="7917" width="62.90625" style="476" customWidth="1"/>
    <col min="7918" max="7918" width="6.6328125" style="476" customWidth="1"/>
    <col min="7919" max="7919" width="10.36328125" style="476" bestFit="1" customWidth="1"/>
    <col min="7920" max="7921" width="0" style="476" hidden="1" customWidth="1"/>
    <col min="7922" max="7922" width="11.453125" style="476" customWidth="1"/>
    <col min="7923" max="7923" width="11" style="476" customWidth="1"/>
    <col min="7924" max="7926" width="8.90625" style="476"/>
    <col min="7927" max="7927" width="13" style="476" bestFit="1" customWidth="1"/>
    <col min="7928" max="8171" width="8.90625" style="476"/>
    <col min="8172" max="8172" width="9.90625" style="476" bestFit="1" customWidth="1"/>
    <col min="8173" max="8173" width="62.90625" style="476" customWidth="1"/>
    <col min="8174" max="8174" width="6.6328125" style="476" customWidth="1"/>
    <col min="8175" max="8175" width="10.36328125" style="476" bestFit="1" customWidth="1"/>
    <col min="8176" max="8177" width="0" style="476" hidden="1" customWidth="1"/>
    <col min="8178" max="8178" width="11.453125" style="476" customWidth="1"/>
    <col min="8179" max="8179" width="11" style="476" customWidth="1"/>
    <col min="8180" max="8182" width="8.90625" style="476"/>
    <col min="8183" max="8183" width="13" style="476" bestFit="1" customWidth="1"/>
    <col min="8184" max="8427" width="8.90625" style="476"/>
    <col min="8428" max="8428" width="9.90625" style="476" bestFit="1" customWidth="1"/>
    <col min="8429" max="8429" width="62.90625" style="476" customWidth="1"/>
    <col min="8430" max="8430" width="6.6328125" style="476" customWidth="1"/>
    <col min="8431" max="8431" width="10.36328125" style="476" bestFit="1" customWidth="1"/>
    <col min="8432" max="8433" width="0" style="476" hidden="1" customWidth="1"/>
    <col min="8434" max="8434" width="11.453125" style="476" customWidth="1"/>
    <col min="8435" max="8435" width="11" style="476" customWidth="1"/>
    <col min="8436" max="8438" width="8.90625" style="476"/>
    <col min="8439" max="8439" width="13" style="476" bestFit="1" customWidth="1"/>
    <col min="8440" max="8683" width="8.90625" style="476"/>
    <col min="8684" max="8684" width="9.90625" style="476" bestFit="1" customWidth="1"/>
    <col min="8685" max="8685" width="62.90625" style="476" customWidth="1"/>
    <col min="8686" max="8686" width="6.6328125" style="476" customWidth="1"/>
    <col min="8687" max="8687" width="10.36328125" style="476" bestFit="1" customWidth="1"/>
    <col min="8688" max="8689" width="0" style="476" hidden="1" customWidth="1"/>
    <col min="8690" max="8690" width="11.453125" style="476" customWidth="1"/>
    <col min="8691" max="8691" width="11" style="476" customWidth="1"/>
    <col min="8692" max="8694" width="8.90625" style="476"/>
    <col min="8695" max="8695" width="13" style="476" bestFit="1" customWidth="1"/>
    <col min="8696" max="8939" width="8.90625" style="476"/>
    <col min="8940" max="8940" width="9.90625" style="476" bestFit="1" customWidth="1"/>
    <col min="8941" max="8941" width="62.90625" style="476" customWidth="1"/>
    <col min="8942" max="8942" width="6.6328125" style="476" customWidth="1"/>
    <col min="8943" max="8943" width="10.36328125" style="476" bestFit="1" customWidth="1"/>
    <col min="8944" max="8945" width="0" style="476" hidden="1" customWidth="1"/>
    <col min="8946" max="8946" width="11.453125" style="476" customWidth="1"/>
    <col min="8947" max="8947" width="11" style="476" customWidth="1"/>
    <col min="8948" max="8950" width="8.90625" style="476"/>
    <col min="8951" max="8951" width="13" style="476" bestFit="1" customWidth="1"/>
    <col min="8952" max="9195" width="8.90625" style="476"/>
    <col min="9196" max="9196" width="9.90625" style="476" bestFit="1" customWidth="1"/>
    <col min="9197" max="9197" width="62.90625" style="476" customWidth="1"/>
    <col min="9198" max="9198" width="6.6328125" style="476" customWidth="1"/>
    <col min="9199" max="9199" width="10.36328125" style="476" bestFit="1" customWidth="1"/>
    <col min="9200" max="9201" width="0" style="476" hidden="1" customWidth="1"/>
    <col min="9202" max="9202" width="11.453125" style="476" customWidth="1"/>
    <col min="9203" max="9203" width="11" style="476" customWidth="1"/>
    <col min="9204" max="9206" width="8.90625" style="476"/>
    <col min="9207" max="9207" width="13" style="476" bestFit="1" customWidth="1"/>
    <col min="9208" max="9451" width="8.90625" style="476"/>
    <col min="9452" max="9452" width="9.90625" style="476" bestFit="1" customWidth="1"/>
    <col min="9453" max="9453" width="62.90625" style="476" customWidth="1"/>
    <col min="9454" max="9454" width="6.6328125" style="476" customWidth="1"/>
    <col min="9455" max="9455" width="10.36328125" style="476" bestFit="1" customWidth="1"/>
    <col min="9456" max="9457" width="0" style="476" hidden="1" customWidth="1"/>
    <col min="9458" max="9458" width="11.453125" style="476" customWidth="1"/>
    <col min="9459" max="9459" width="11" style="476" customWidth="1"/>
    <col min="9460" max="9462" width="8.90625" style="476"/>
    <col min="9463" max="9463" width="13" style="476" bestFit="1" customWidth="1"/>
    <col min="9464" max="9707" width="8.90625" style="476"/>
    <col min="9708" max="9708" width="9.90625" style="476" bestFit="1" customWidth="1"/>
    <col min="9709" max="9709" width="62.90625" style="476" customWidth="1"/>
    <col min="9710" max="9710" width="6.6328125" style="476" customWidth="1"/>
    <col min="9711" max="9711" width="10.36328125" style="476" bestFit="1" customWidth="1"/>
    <col min="9712" max="9713" width="0" style="476" hidden="1" customWidth="1"/>
    <col min="9714" max="9714" width="11.453125" style="476" customWidth="1"/>
    <col min="9715" max="9715" width="11" style="476" customWidth="1"/>
    <col min="9716" max="9718" width="8.90625" style="476"/>
    <col min="9719" max="9719" width="13" style="476" bestFit="1" customWidth="1"/>
    <col min="9720" max="9963" width="8.90625" style="476"/>
    <col min="9964" max="9964" width="9.90625" style="476" bestFit="1" customWidth="1"/>
    <col min="9965" max="9965" width="62.90625" style="476" customWidth="1"/>
    <col min="9966" max="9966" width="6.6328125" style="476" customWidth="1"/>
    <col min="9967" max="9967" width="10.36328125" style="476" bestFit="1" customWidth="1"/>
    <col min="9968" max="9969" width="0" style="476" hidden="1" customWidth="1"/>
    <col min="9970" max="9970" width="11.453125" style="476" customWidth="1"/>
    <col min="9971" max="9971" width="11" style="476" customWidth="1"/>
    <col min="9972" max="9974" width="8.90625" style="476"/>
    <col min="9975" max="9975" width="13" style="476" bestFit="1" customWidth="1"/>
    <col min="9976" max="10219" width="8.90625" style="476"/>
    <col min="10220" max="10220" width="9.90625" style="476" bestFit="1" customWidth="1"/>
    <col min="10221" max="10221" width="62.90625" style="476" customWidth="1"/>
    <col min="10222" max="10222" width="6.6328125" style="476" customWidth="1"/>
    <col min="10223" max="10223" width="10.36328125" style="476" bestFit="1" customWidth="1"/>
    <col min="10224" max="10225" width="0" style="476" hidden="1" customWidth="1"/>
    <col min="10226" max="10226" width="11.453125" style="476" customWidth="1"/>
    <col min="10227" max="10227" width="11" style="476" customWidth="1"/>
    <col min="10228" max="10230" width="8.90625" style="476"/>
    <col min="10231" max="10231" width="13" style="476" bestFit="1" customWidth="1"/>
    <col min="10232" max="10475" width="8.90625" style="476"/>
    <col min="10476" max="10476" width="9.90625" style="476" bestFit="1" customWidth="1"/>
    <col min="10477" max="10477" width="62.90625" style="476" customWidth="1"/>
    <col min="10478" max="10478" width="6.6328125" style="476" customWidth="1"/>
    <col min="10479" max="10479" width="10.36328125" style="476" bestFit="1" customWidth="1"/>
    <col min="10480" max="10481" width="0" style="476" hidden="1" customWidth="1"/>
    <col min="10482" max="10482" width="11.453125" style="476" customWidth="1"/>
    <col min="10483" max="10483" width="11" style="476" customWidth="1"/>
    <col min="10484" max="10486" width="8.90625" style="476"/>
    <col min="10487" max="10487" width="13" style="476" bestFit="1" customWidth="1"/>
    <col min="10488" max="10731" width="8.90625" style="476"/>
    <col min="10732" max="10732" width="9.90625" style="476" bestFit="1" customWidth="1"/>
    <col min="10733" max="10733" width="62.90625" style="476" customWidth="1"/>
    <col min="10734" max="10734" width="6.6328125" style="476" customWidth="1"/>
    <col min="10735" max="10735" width="10.36328125" style="476" bestFit="1" customWidth="1"/>
    <col min="10736" max="10737" width="0" style="476" hidden="1" customWidth="1"/>
    <col min="10738" max="10738" width="11.453125" style="476" customWidth="1"/>
    <col min="10739" max="10739" width="11" style="476" customWidth="1"/>
    <col min="10740" max="10742" width="8.90625" style="476"/>
    <col min="10743" max="10743" width="13" style="476" bestFit="1" customWidth="1"/>
    <col min="10744" max="10987" width="8.90625" style="476"/>
    <col min="10988" max="10988" width="9.90625" style="476" bestFit="1" customWidth="1"/>
    <col min="10989" max="10989" width="62.90625" style="476" customWidth="1"/>
    <col min="10990" max="10990" width="6.6328125" style="476" customWidth="1"/>
    <col min="10991" max="10991" width="10.36328125" style="476" bestFit="1" customWidth="1"/>
    <col min="10992" max="10993" width="0" style="476" hidden="1" customWidth="1"/>
    <col min="10994" max="10994" width="11.453125" style="476" customWidth="1"/>
    <col min="10995" max="10995" width="11" style="476" customWidth="1"/>
    <col min="10996" max="10998" width="8.90625" style="476"/>
    <col min="10999" max="10999" width="13" style="476" bestFit="1" customWidth="1"/>
    <col min="11000" max="11243" width="8.90625" style="476"/>
    <col min="11244" max="11244" width="9.90625" style="476" bestFit="1" customWidth="1"/>
    <col min="11245" max="11245" width="62.90625" style="476" customWidth="1"/>
    <col min="11246" max="11246" width="6.6328125" style="476" customWidth="1"/>
    <col min="11247" max="11247" width="10.36328125" style="476" bestFit="1" customWidth="1"/>
    <col min="11248" max="11249" width="0" style="476" hidden="1" customWidth="1"/>
    <col min="11250" max="11250" width="11.453125" style="476" customWidth="1"/>
    <col min="11251" max="11251" width="11" style="476" customWidth="1"/>
    <col min="11252" max="11254" width="8.90625" style="476"/>
    <col min="11255" max="11255" width="13" style="476" bestFit="1" customWidth="1"/>
    <col min="11256" max="11499" width="8.90625" style="476"/>
    <col min="11500" max="11500" width="9.90625" style="476" bestFit="1" customWidth="1"/>
    <col min="11501" max="11501" width="62.90625" style="476" customWidth="1"/>
    <col min="11502" max="11502" width="6.6328125" style="476" customWidth="1"/>
    <col min="11503" max="11503" width="10.36328125" style="476" bestFit="1" customWidth="1"/>
    <col min="11504" max="11505" width="0" style="476" hidden="1" customWidth="1"/>
    <col min="11506" max="11506" width="11.453125" style="476" customWidth="1"/>
    <col min="11507" max="11507" width="11" style="476" customWidth="1"/>
    <col min="11508" max="11510" width="8.90625" style="476"/>
    <col min="11511" max="11511" width="13" style="476" bestFit="1" customWidth="1"/>
    <col min="11512" max="11755" width="8.90625" style="476"/>
    <col min="11756" max="11756" width="9.90625" style="476" bestFit="1" customWidth="1"/>
    <col min="11757" max="11757" width="62.90625" style="476" customWidth="1"/>
    <col min="11758" max="11758" width="6.6328125" style="476" customWidth="1"/>
    <col min="11759" max="11759" width="10.36328125" style="476" bestFit="1" customWidth="1"/>
    <col min="11760" max="11761" width="0" style="476" hidden="1" customWidth="1"/>
    <col min="11762" max="11762" width="11.453125" style="476" customWidth="1"/>
    <col min="11763" max="11763" width="11" style="476" customWidth="1"/>
    <col min="11764" max="11766" width="8.90625" style="476"/>
    <col min="11767" max="11767" width="13" style="476" bestFit="1" customWidth="1"/>
    <col min="11768" max="12011" width="8.90625" style="476"/>
    <col min="12012" max="12012" width="9.90625" style="476" bestFit="1" customWidth="1"/>
    <col min="12013" max="12013" width="62.90625" style="476" customWidth="1"/>
    <col min="12014" max="12014" width="6.6328125" style="476" customWidth="1"/>
    <col min="12015" max="12015" width="10.36328125" style="476" bestFit="1" customWidth="1"/>
    <col min="12016" max="12017" width="0" style="476" hidden="1" customWidth="1"/>
    <col min="12018" max="12018" width="11.453125" style="476" customWidth="1"/>
    <col min="12019" max="12019" width="11" style="476" customWidth="1"/>
    <col min="12020" max="12022" width="8.90625" style="476"/>
    <col min="12023" max="12023" width="13" style="476" bestFit="1" customWidth="1"/>
    <col min="12024" max="12267" width="8.90625" style="476"/>
    <col min="12268" max="12268" width="9.90625" style="476" bestFit="1" customWidth="1"/>
    <col min="12269" max="12269" width="62.90625" style="476" customWidth="1"/>
    <col min="12270" max="12270" width="6.6328125" style="476" customWidth="1"/>
    <col min="12271" max="12271" width="10.36328125" style="476" bestFit="1" customWidth="1"/>
    <col min="12272" max="12273" width="0" style="476" hidden="1" customWidth="1"/>
    <col min="12274" max="12274" width="11.453125" style="476" customWidth="1"/>
    <col min="12275" max="12275" width="11" style="476" customWidth="1"/>
    <col min="12276" max="12278" width="8.90625" style="476"/>
    <col min="12279" max="12279" width="13" style="476" bestFit="1" customWidth="1"/>
    <col min="12280" max="12523" width="8.90625" style="476"/>
    <col min="12524" max="12524" width="9.90625" style="476" bestFit="1" customWidth="1"/>
    <col min="12525" max="12525" width="62.90625" style="476" customWidth="1"/>
    <col min="12526" max="12526" width="6.6328125" style="476" customWidth="1"/>
    <col min="12527" max="12527" width="10.36328125" style="476" bestFit="1" customWidth="1"/>
    <col min="12528" max="12529" width="0" style="476" hidden="1" customWidth="1"/>
    <col min="12530" max="12530" width="11.453125" style="476" customWidth="1"/>
    <col min="12531" max="12531" width="11" style="476" customWidth="1"/>
    <col min="12532" max="12534" width="8.90625" style="476"/>
    <col min="12535" max="12535" width="13" style="476" bestFit="1" customWidth="1"/>
    <col min="12536" max="12779" width="8.90625" style="476"/>
    <col min="12780" max="12780" width="9.90625" style="476" bestFit="1" customWidth="1"/>
    <col min="12781" max="12781" width="62.90625" style="476" customWidth="1"/>
    <col min="12782" max="12782" width="6.6328125" style="476" customWidth="1"/>
    <col min="12783" max="12783" width="10.36328125" style="476" bestFit="1" customWidth="1"/>
    <col min="12784" max="12785" width="0" style="476" hidden="1" customWidth="1"/>
    <col min="12786" max="12786" width="11.453125" style="476" customWidth="1"/>
    <col min="12787" max="12787" width="11" style="476" customWidth="1"/>
    <col min="12788" max="12790" width="8.90625" style="476"/>
    <col min="12791" max="12791" width="13" style="476" bestFit="1" customWidth="1"/>
    <col min="12792" max="13035" width="8.90625" style="476"/>
    <col min="13036" max="13036" width="9.90625" style="476" bestFit="1" customWidth="1"/>
    <col min="13037" max="13037" width="62.90625" style="476" customWidth="1"/>
    <col min="13038" max="13038" width="6.6328125" style="476" customWidth="1"/>
    <col min="13039" max="13039" width="10.36328125" style="476" bestFit="1" customWidth="1"/>
    <col min="13040" max="13041" width="0" style="476" hidden="1" customWidth="1"/>
    <col min="13042" max="13042" width="11.453125" style="476" customWidth="1"/>
    <col min="13043" max="13043" width="11" style="476" customWidth="1"/>
    <col min="13044" max="13046" width="8.90625" style="476"/>
    <col min="13047" max="13047" width="13" style="476" bestFit="1" customWidth="1"/>
    <col min="13048" max="13291" width="8.90625" style="476"/>
    <col min="13292" max="13292" width="9.90625" style="476" bestFit="1" customWidth="1"/>
    <col min="13293" max="13293" width="62.90625" style="476" customWidth="1"/>
    <col min="13294" max="13294" width="6.6328125" style="476" customWidth="1"/>
    <col min="13295" max="13295" width="10.36328125" style="476" bestFit="1" customWidth="1"/>
    <col min="13296" max="13297" width="0" style="476" hidden="1" customWidth="1"/>
    <col min="13298" max="13298" width="11.453125" style="476" customWidth="1"/>
    <col min="13299" max="13299" width="11" style="476" customWidth="1"/>
    <col min="13300" max="13302" width="8.90625" style="476"/>
    <col min="13303" max="13303" width="13" style="476" bestFit="1" customWidth="1"/>
    <col min="13304" max="13547" width="8.90625" style="476"/>
    <col min="13548" max="13548" width="9.90625" style="476" bestFit="1" customWidth="1"/>
    <col min="13549" max="13549" width="62.90625" style="476" customWidth="1"/>
    <col min="13550" max="13550" width="6.6328125" style="476" customWidth="1"/>
    <col min="13551" max="13551" width="10.36328125" style="476" bestFit="1" customWidth="1"/>
    <col min="13552" max="13553" width="0" style="476" hidden="1" customWidth="1"/>
    <col min="13554" max="13554" width="11.453125" style="476" customWidth="1"/>
    <col min="13555" max="13555" width="11" style="476" customWidth="1"/>
    <col min="13556" max="13558" width="8.90625" style="476"/>
    <col min="13559" max="13559" width="13" style="476" bestFit="1" customWidth="1"/>
    <col min="13560" max="13803" width="8.90625" style="476"/>
    <col min="13804" max="13804" width="9.90625" style="476" bestFit="1" customWidth="1"/>
    <col min="13805" max="13805" width="62.90625" style="476" customWidth="1"/>
    <col min="13806" max="13806" width="6.6328125" style="476" customWidth="1"/>
    <col min="13807" max="13807" width="10.36328125" style="476" bestFit="1" customWidth="1"/>
    <col min="13808" max="13809" width="0" style="476" hidden="1" customWidth="1"/>
    <col min="13810" max="13810" width="11.453125" style="476" customWidth="1"/>
    <col min="13811" max="13811" width="11" style="476" customWidth="1"/>
    <col min="13812" max="13814" width="8.90625" style="476"/>
    <col min="13815" max="13815" width="13" style="476" bestFit="1" customWidth="1"/>
    <col min="13816" max="14059" width="8.90625" style="476"/>
    <col min="14060" max="14060" width="9.90625" style="476" bestFit="1" customWidth="1"/>
    <col min="14061" max="14061" width="62.90625" style="476" customWidth="1"/>
    <col min="14062" max="14062" width="6.6328125" style="476" customWidth="1"/>
    <col min="14063" max="14063" width="10.36328125" style="476" bestFit="1" customWidth="1"/>
    <col min="14064" max="14065" width="0" style="476" hidden="1" customWidth="1"/>
    <col min="14066" max="14066" width="11.453125" style="476" customWidth="1"/>
    <col min="14067" max="14067" width="11" style="476" customWidth="1"/>
    <col min="14068" max="14070" width="8.90625" style="476"/>
    <col min="14071" max="14071" width="13" style="476" bestFit="1" customWidth="1"/>
    <col min="14072" max="14315" width="8.90625" style="476"/>
    <col min="14316" max="14316" width="9.90625" style="476" bestFit="1" customWidth="1"/>
    <col min="14317" max="14317" width="62.90625" style="476" customWidth="1"/>
    <col min="14318" max="14318" width="6.6328125" style="476" customWidth="1"/>
    <col min="14319" max="14319" width="10.36328125" style="476" bestFit="1" customWidth="1"/>
    <col min="14320" max="14321" width="0" style="476" hidden="1" customWidth="1"/>
    <col min="14322" max="14322" width="11.453125" style="476" customWidth="1"/>
    <col min="14323" max="14323" width="11" style="476" customWidth="1"/>
    <col min="14324" max="14326" width="8.90625" style="476"/>
    <col min="14327" max="14327" width="13" style="476" bestFit="1" customWidth="1"/>
    <col min="14328" max="14571" width="8.90625" style="476"/>
    <col min="14572" max="14572" width="9.90625" style="476" bestFit="1" customWidth="1"/>
    <col min="14573" max="14573" width="62.90625" style="476" customWidth="1"/>
    <col min="14574" max="14574" width="6.6328125" style="476" customWidth="1"/>
    <col min="14575" max="14575" width="10.36328125" style="476" bestFit="1" customWidth="1"/>
    <col min="14576" max="14577" width="0" style="476" hidden="1" customWidth="1"/>
    <col min="14578" max="14578" width="11.453125" style="476" customWidth="1"/>
    <col min="14579" max="14579" width="11" style="476" customWidth="1"/>
    <col min="14580" max="14582" width="8.90625" style="476"/>
    <col min="14583" max="14583" width="13" style="476" bestFit="1" customWidth="1"/>
    <col min="14584" max="14827" width="8.90625" style="476"/>
    <col min="14828" max="14828" width="9.90625" style="476" bestFit="1" customWidth="1"/>
    <col min="14829" max="14829" width="62.90625" style="476" customWidth="1"/>
    <col min="14830" max="14830" width="6.6328125" style="476" customWidth="1"/>
    <col min="14831" max="14831" width="10.36328125" style="476" bestFit="1" customWidth="1"/>
    <col min="14832" max="14833" width="0" style="476" hidden="1" customWidth="1"/>
    <col min="14834" max="14834" width="11.453125" style="476" customWidth="1"/>
    <col min="14835" max="14835" width="11" style="476" customWidth="1"/>
    <col min="14836" max="14838" width="8.90625" style="476"/>
    <col min="14839" max="14839" width="13" style="476" bestFit="1" customWidth="1"/>
    <col min="14840" max="15083" width="8.90625" style="476"/>
    <col min="15084" max="15084" width="9.90625" style="476" bestFit="1" customWidth="1"/>
    <col min="15085" max="15085" width="62.90625" style="476" customWidth="1"/>
    <col min="15086" max="15086" width="6.6328125" style="476" customWidth="1"/>
    <col min="15087" max="15087" width="10.36328125" style="476" bestFit="1" customWidth="1"/>
    <col min="15088" max="15089" width="0" style="476" hidden="1" customWidth="1"/>
    <col min="15090" max="15090" width="11.453125" style="476" customWidth="1"/>
    <col min="15091" max="15091" width="11" style="476" customWidth="1"/>
    <col min="15092" max="15094" width="8.90625" style="476"/>
    <col min="15095" max="15095" width="13" style="476" bestFit="1" customWidth="1"/>
    <col min="15096" max="15339" width="8.90625" style="476"/>
    <col min="15340" max="15340" width="9.90625" style="476" bestFit="1" customWidth="1"/>
    <col min="15341" max="15341" width="62.90625" style="476" customWidth="1"/>
    <col min="15342" max="15342" width="6.6328125" style="476" customWidth="1"/>
    <col min="15343" max="15343" width="10.36328125" style="476" bestFit="1" customWidth="1"/>
    <col min="15344" max="15345" width="0" style="476" hidden="1" customWidth="1"/>
    <col min="15346" max="15346" width="11.453125" style="476" customWidth="1"/>
    <col min="15347" max="15347" width="11" style="476" customWidth="1"/>
    <col min="15348" max="15350" width="8.90625" style="476"/>
    <col min="15351" max="15351" width="13" style="476" bestFit="1" customWidth="1"/>
    <col min="15352" max="15595" width="8.90625" style="476"/>
    <col min="15596" max="15596" width="9.90625" style="476" bestFit="1" customWidth="1"/>
    <col min="15597" max="15597" width="62.90625" style="476" customWidth="1"/>
    <col min="15598" max="15598" width="6.6328125" style="476" customWidth="1"/>
    <col min="15599" max="15599" width="10.36328125" style="476" bestFit="1" customWidth="1"/>
    <col min="15600" max="15601" width="0" style="476" hidden="1" customWidth="1"/>
    <col min="15602" max="15602" width="11.453125" style="476" customWidth="1"/>
    <col min="15603" max="15603" width="11" style="476" customWidth="1"/>
    <col min="15604" max="15606" width="8.90625" style="476"/>
    <col min="15607" max="15607" width="13" style="476" bestFit="1" customWidth="1"/>
    <col min="15608" max="15851" width="8.90625" style="476"/>
    <col min="15852" max="15852" width="9.90625" style="476" bestFit="1" customWidth="1"/>
    <col min="15853" max="15853" width="62.90625" style="476" customWidth="1"/>
    <col min="15854" max="15854" width="6.6328125" style="476" customWidth="1"/>
    <col min="15855" max="15855" width="10.36328125" style="476" bestFit="1" customWidth="1"/>
    <col min="15856" max="15857" width="0" style="476" hidden="1" customWidth="1"/>
    <col min="15858" max="15858" width="11.453125" style="476" customWidth="1"/>
    <col min="15859" max="15859" width="11" style="476" customWidth="1"/>
    <col min="15860" max="15862" width="8.90625" style="476"/>
    <col min="15863" max="15863" width="13" style="476" bestFit="1" customWidth="1"/>
    <col min="15864" max="16107" width="8.90625" style="476"/>
    <col min="16108" max="16108" width="9.90625" style="476" bestFit="1" customWidth="1"/>
    <col min="16109" max="16109" width="62.90625" style="476" customWidth="1"/>
    <col min="16110" max="16110" width="6.6328125" style="476" customWidth="1"/>
    <col min="16111" max="16111" width="10.36328125" style="476" bestFit="1" customWidth="1"/>
    <col min="16112" max="16113" width="0" style="476" hidden="1" customWidth="1"/>
    <col min="16114" max="16114" width="11.453125" style="476" customWidth="1"/>
    <col min="16115" max="16115" width="11" style="476" customWidth="1"/>
    <col min="16116" max="16118" width="8.90625" style="476"/>
    <col min="16119" max="16119" width="13" style="476" bestFit="1" customWidth="1"/>
    <col min="16120" max="16380" width="8.90625" style="476"/>
    <col min="16381" max="16384" width="10.36328125" style="476" customWidth="1"/>
  </cols>
  <sheetData>
    <row r="1" spans="1:11" s="45" customFormat="1" ht="12" customHeight="1">
      <c r="A1" s="2031"/>
      <c r="B1" s="2031"/>
      <c r="C1" s="2031"/>
      <c r="D1" s="475"/>
      <c r="E1" s="475"/>
      <c r="F1" s="1650"/>
    </row>
    <row r="2" spans="1:11" s="45" customFormat="1" ht="14.25" customHeight="1">
      <c r="A2" s="2034" t="str">
        <f>'[3]Admin Building'!A2:F2</f>
        <v>MINISTRY OF WATER AND ENVIRONMENT</v>
      </c>
      <c r="B2" s="2034"/>
      <c r="C2" s="2034"/>
      <c r="D2" s="2034"/>
      <c r="E2" s="2034"/>
      <c r="F2" s="2034"/>
    </row>
    <row r="3" spans="1:11" s="45" customFormat="1" ht="16.5" customHeight="1">
      <c r="A3" s="2034" t="str">
        <f>'[3]Admin Building'!A3:F3</f>
        <v>NYAMUGASANI WATER SUPPLY &amp; SANITATION SYSTEM</v>
      </c>
      <c r="B3" s="2034"/>
      <c r="C3" s="2034"/>
      <c r="D3" s="2034"/>
      <c r="E3" s="2034"/>
      <c r="F3" s="2034"/>
    </row>
    <row r="4" spans="1:11" s="55" customFormat="1" ht="8.25" customHeight="1">
      <c r="D4" s="56"/>
      <c r="E4" s="56"/>
      <c r="F4" s="1624"/>
    </row>
    <row r="5" spans="1:11" s="55" customFormat="1" ht="16.5" customHeight="1">
      <c r="A5" s="2078" t="s">
        <v>1551</v>
      </c>
      <c r="B5" s="2078"/>
      <c r="C5" s="2078"/>
      <c r="D5" s="2078"/>
      <c r="E5" s="2078"/>
      <c r="F5" s="2078"/>
    </row>
    <row r="6" spans="1:11" s="55" customFormat="1" ht="8.25" customHeight="1" thickBot="1">
      <c r="D6" s="56"/>
      <c r="E6" s="56"/>
      <c r="F6" s="1624"/>
    </row>
    <row r="7" spans="1:11" s="55" customFormat="1" ht="18.649999999999999" customHeight="1" thickTop="1">
      <c r="A7" s="2081" t="s">
        <v>1192</v>
      </c>
      <c r="B7" s="2081" t="s">
        <v>161</v>
      </c>
      <c r="C7" s="2081" t="s">
        <v>319</v>
      </c>
      <c r="D7" s="2081" t="s">
        <v>318</v>
      </c>
      <c r="E7" s="891" t="s">
        <v>1206</v>
      </c>
      <c r="F7" s="1637" t="s">
        <v>1189</v>
      </c>
      <c r="J7" s="892"/>
      <c r="K7" s="688"/>
    </row>
    <row r="8" spans="1:11" s="55" customFormat="1" ht="15.9" customHeight="1" thickBot="1">
      <c r="A8" s="2082"/>
      <c r="B8" s="2082"/>
      <c r="C8" s="2082"/>
      <c r="D8" s="2082"/>
      <c r="E8" s="90" t="s">
        <v>733</v>
      </c>
      <c r="F8" s="1626" t="s">
        <v>1188</v>
      </c>
      <c r="K8" s="688"/>
    </row>
    <row r="9" spans="1:11" s="1197" customFormat="1" ht="10.5" thickTop="1">
      <c r="A9" s="1194"/>
      <c r="B9" s="854"/>
      <c r="C9" s="1195"/>
      <c r="D9" s="1196"/>
      <c r="E9" s="1196"/>
      <c r="F9" s="1730"/>
    </row>
    <row r="10" spans="1:11" s="1197" customFormat="1" ht="10.5">
      <c r="A10" s="1198"/>
      <c r="B10" s="54" t="s">
        <v>596</v>
      </c>
      <c r="C10" s="1199"/>
      <c r="D10" s="1200"/>
      <c r="E10" s="1200"/>
      <c r="F10" s="1731"/>
    </row>
    <row r="11" spans="1:11" s="1197" customFormat="1" ht="20">
      <c r="A11" s="1198"/>
      <c r="B11" s="53" t="s">
        <v>1550</v>
      </c>
      <c r="C11" s="1199"/>
      <c r="D11" s="1200"/>
      <c r="E11" s="1200"/>
      <c r="F11" s="1731"/>
    </row>
    <row r="12" spans="1:11" s="1197" customFormat="1">
      <c r="A12" s="1198"/>
      <c r="B12" s="1201"/>
      <c r="C12" s="1199"/>
      <c r="D12" s="1200"/>
      <c r="E12" s="1200"/>
      <c r="F12" s="1731"/>
    </row>
    <row r="13" spans="1:11" s="1204" customFormat="1" ht="10.5">
      <c r="A13" s="1202"/>
      <c r="B13" s="939" t="s">
        <v>1549</v>
      </c>
      <c r="C13" s="1127"/>
      <c r="D13" s="1203"/>
      <c r="E13" s="1203"/>
      <c r="F13" s="1732"/>
    </row>
    <row r="14" spans="1:11" s="1204" customFormat="1" ht="10.5">
      <c r="A14" s="1202"/>
      <c r="B14" s="939"/>
      <c r="C14" s="1127"/>
      <c r="D14" s="1203"/>
      <c r="E14" s="1203"/>
      <c r="F14" s="1732"/>
    </row>
    <row r="15" spans="1:11" s="1204" customFormat="1" ht="10.5">
      <c r="A15" s="1202"/>
      <c r="B15" s="939" t="s">
        <v>651</v>
      </c>
      <c r="C15" s="1127"/>
      <c r="D15" s="1203"/>
      <c r="E15" s="1203"/>
      <c r="F15" s="1732"/>
    </row>
    <row r="16" spans="1:11" s="1204" customFormat="1" ht="10.5">
      <c r="A16" s="1202"/>
      <c r="B16" s="939"/>
      <c r="C16" s="1127"/>
      <c r="D16" s="1203"/>
      <c r="E16" s="1203"/>
      <c r="F16" s="1732"/>
    </row>
    <row r="17" spans="1:6" s="1204" customFormat="1">
      <c r="A17" s="755" t="s">
        <v>593</v>
      </c>
      <c r="B17" s="1205" t="s">
        <v>1548</v>
      </c>
      <c r="C17" s="757" t="s">
        <v>650</v>
      </c>
      <c r="D17" s="1206">
        <v>1</v>
      </c>
      <c r="E17" s="122"/>
      <c r="F17" s="1732">
        <f>D17*E17</f>
        <v>0</v>
      </c>
    </row>
    <row r="18" spans="1:6" s="1204" customFormat="1" ht="10.5">
      <c r="A18" s="1202"/>
      <c r="B18" s="939"/>
      <c r="C18" s="1127"/>
      <c r="D18" s="1203"/>
      <c r="E18" s="1203"/>
      <c r="F18" s="1732">
        <f t="shared" ref="F18:F31" si="0">D18*E18</f>
        <v>0</v>
      </c>
    </row>
    <row r="19" spans="1:6" s="1204" customFormat="1" ht="10.5">
      <c r="A19" s="755"/>
      <c r="B19" s="756" t="s">
        <v>649</v>
      </c>
      <c r="C19" s="1205"/>
      <c r="D19" s="757"/>
      <c r="E19" s="123"/>
      <c r="F19" s="1732">
        <f t="shared" si="0"/>
        <v>0</v>
      </c>
    </row>
    <row r="20" spans="1:6" s="1204" customFormat="1">
      <c r="A20" s="755"/>
      <c r="B20" s="1205"/>
      <c r="C20" s="1205"/>
      <c r="D20" s="757"/>
      <c r="E20" s="123"/>
      <c r="F20" s="1732">
        <f t="shared" si="0"/>
        <v>0</v>
      </c>
    </row>
    <row r="21" spans="1:6" s="1204" customFormat="1" ht="20">
      <c r="A21" s="755"/>
      <c r="B21" s="1207" t="s">
        <v>1547</v>
      </c>
      <c r="C21" s="1205"/>
      <c r="D21" s="757"/>
      <c r="E21" s="123"/>
      <c r="F21" s="1732">
        <f t="shared" si="0"/>
        <v>0</v>
      </c>
    </row>
    <row r="22" spans="1:6" s="1204" customFormat="1">
      <c r="A22" s="755"/>
      <c r="B22" s="1205"/>
      <c r="C22" s="1205"/>
      <c r="D22" s="757"/>
      <c r="E22" s="123"/>
      <c r="F22" s="1732">
        <f t="shared" si="0"/>
        <v>0</v>
      </c>
    </row>
    <row r="23" spans="1:6" s="1204" customFormat="1">
      <c r="A23" s="755" t="s">
        <v>647</v>
      </c>
      <c r="B23" s="1205" t="s">
        <v>646</v>
      </c>
      <c r="C23" s="757" t="s">
        <v>337</v>
      </c>
      <c r="D23" s="757">
        <v>3</v>
      </c>
      <c r="E23" s="122"/>
      <c r="F23" s="1732">
        <f t="shared" si="0"/>
        <v>0</v>
      </c>
    </row>
    <row r="24" spans="1:6" s="1204" customFormat="1">
      <c r="A24" s="755" t="s">
        <v>1546</v>
      </c>
      <c r="B24" s="1205" t="s">
        <v>1545</v>
      </c>
      <c r="C24" s="757" t="s">
        <v>337</v>
      </c>
      <c r="D24" s="757">
        <v>1</v>
      </c>
      <c r="E24" s="122"/>
      <c r="F24" s="1732">
        <f t="shared" si="0"/>
        <v>0</v>
      </c>
    </row>
    <row r="25" spans="1:6" s="1204" customFormat="1">
      <c r="A25" s="755"/>
      <c r="B25" s="1205"/>
      <c r="C25" s="1205"/>
      <c r="D25" s="757"/>
      <c r="E25" s="123"/>
      <c r="F25" s="1732">
        <f t="shared" si="0"/>
        <v>0</v>
      </c>
    </row>
    <row r="26" spans="1:6" s="1204" customFormat="1" ht="10.5">
      <c r="A26" s="755"/>
      <c r="B26" s="756" t="s">
        <v>645</v>
      </c>
      <c r="C26" s="1205"/>
      <c r="D26" s="757"/>
      <c r="E26" s="123"/>
      <c r="F26" s="1732">
        <f t="shared" si="0"/>
        <v>0</v>
      </c>
    </row>
    <row r="27" spans="1:6" s="1204" customFormat="1">
      <c r="A27" s="755"/>
      <c r="B27" s="1205"/>
      <c r="C27" s="1205"/>
      <c r="D27" s="757"/>
      <c r="E27" s="123"/>
      <c r="F27" s="1732">
        <f t="shared" si="0"/>
        <v>0</v>
      </c>
    </row>
    <row r="28" spans="1:6" s="1204" customFormat="1" ht="20">
      <c r="A28" s="755"/>
      <c r="B28" s="1207" t="s">
        <v>1544</v>
      </c>
      <c r="C28" s="1205"/>
      <c r="D28" s="757"/>
      <c r="E28" s="123"/>
      <c r="F28" s="1732">
        <f t="shared" si="0"/>
        <v>0</v>
      </c>
    </row>
    <row r="29" spans="1:6" s="1204" customFormat="1">
      <c r="A29" s="755"/>
      <c r="B29" s="1208"/>
      <c r="C29" s="1205"/>
      <c r="D29" s="757"/>
      <c r="E29" s="123"/>
      <c r="F29" s="1732">
        <f t="shared" si="0"/>
        <v>0</v>
      </c>
    </row>
    <row r="30" spans="1:6" s="1204" customFormat="1">
      <c r="A30" s="755" t="s">
        <v>643</v>
      </c>
      <c r="B30" s="1205" t="s">
        <v>642</v>
      </c>
      <c r="C30" s="757" t="s">
        <v>337</v>
      </c>
      <c r="D30" s="757">
        <v>1</v>
      </c>
      <c r="E30" s="122"/>
      <c r="F30" s="1732">
        <f t="shared" si="0"/>
        <v>0</v>
      </c>
    </row>
    <row r="31" spans="1:6" s="1204" customFormat="1" ht="10.5" customHeight="1" thickBot="1">
      <c r="A31" s="755" t="s">
        <v>641</v>
      </c>
      <c r="B31" s="1205" t="s">
        <v>640</v>
      </c>
      <c r="C31" s="757" t="s">
        <v>337</v>
      </c>
      <c r="D31" s="757">
        <v>1</v>
      </c>
      <c r="E31" s="122"/>
      <c r="F31" s="1732">
        <f t="shared" si="0"/>
        <v>0</v>
      </c>
    </row>
    <row r="32" spans="1:6" s="49" customFormat="1" ht="10.5" thickTop="1">
      <c r="A32" s="917"/>
      <c r="B32" s="918"/>
      <c r="C32" s="919"/>
      <c r="D32" s="919"/>
      <c r="E32" s="919"/>
      <c r="F32" s="1657"/>
    </row>
    <row r="33" spans="1:6" s="49" customFormat="1" ht="12.75" customHeight="1">
      <c r="A33" s="920"/>
      <c r="B33" s="1728" t="s">
        <v>1311</v>
      </c>
      <c r="C33" s="1729"/>
      <c r="D33" s="1729"/>
      <c r="E33" s="1729"/>
      <c r="F33" s="1733">
        <f>SUM(F17:F31)</f>
        <v>0</v>
      </c>
    </row>
    <row r="34" spans="1:6" s="45" customFormat="1" ht="15.75" customHeight="1" thickBot="1">
      <c r="A34" s="923"/>
      <c r="B34" s="924"/>
      <c r="C34" s="925"/>
      <c r="D34" s="103"/>
      <c r="E34" s="103"/>
      <c r="F34" s="1659"/>
    </row>
    <row r="35" spans="1:6" s="45" customFormat="1" ht="7.5" customHeight="1" thickTop="1">
      <c r="A35" s="934"/>
      <c r="B35" s="935"/>
      <c r="C35" s="936"/>
      <c r="D35" s="102"/>
      <c r="E35" s="102"/>
      <c r="F35" s="1662"/>
    </row>
    <row r="36" spans="1:6" s="49" customFormat="1" ht="10.5">
      <c r="A36" s="1202"/>
      <c r="B36" s="939" t="s">
        <v>1543</v>
      </c>
      <c r="C36" s="1127"/>
      <c r="D36" s="1203"/>
      <c r="E36" s="1203"/>
      <c r="F36" s="1734"/>
    </row>
    <row r="37" spans="1:6" s="45" customFormat="1">
      <c r="A37" s="882"/>
      <c r="B37" s="883"/>
      <c r="C37" s="937"/>
      <c r="D37" s="938"/>
      <c r="E37" s="938"/>
      <c r="F37" s="1732"/>
    </row>
    <row r="38" spans="1:6" s="49" customFormat="1" ht="25.5" customHeight="1">
      <c r="A38" s="1209"/>
      <c r="B38" s="883" t="s">
        <v>1542</v>
      </c>
      <c r="C38" s="937"/>
      <c r="D38" s="938"/>
      <c r="E38" s="938"/>
      <c r="F38" s="1732"/>
    </row>
    <row r="39" spans="1:6" s="45" customFormat="1">
      <c r="A39" s="882"/>
      <c r="B39" s="883"/>
      <c r="C39" s="937"/>
      <c r="D39" s="938"/>
      <c r="E39" s="938"/>
      <c r="F39" s="1732"/>
    </row>
    <row r="40" spans="1:6" s="49" customFormat="1">
      <c r="A40" s="882" t="s">
        <v>798</v>
      </c>
      <c r="B40" s="883" t="s">
        <v>1541</v>
      </c>
      <c r="C40" s="937" t="s">
        <v>513</v>
      </c>
      <c r="D40" s="938">
        <v>40</v>
      </c>
      <c r="E40" s="938"/>
      <c r="F40" s="1732">
        <f t="shared" ref="F40:F86" si="1">D40*E40</f>
        <v>0</v>
      </c>
    </row>
    <row r="41" spans="1:6" s="45" customFormat="1" ht="16.5" customHeight="1">
      <c r="A41" s="882"/>
      <c r="B41" s="883"/>
      <c r="C41" s="937"/>
      <c r="D41" s="938"/>
      <c r="E41" s="938"/>
      <c r="F41" s="1732">
        <f t="shared" si="1"/>
        <v>0</v>
      </c>
    </row>
    <row r="42" spans="1:6" s="49" customFormat="1">
      <c r="A42" s="882" t="s">
        <v>798</v>
      </c>
      <c r="B42" s="883" t="s">
        <v>1540</v>
      </c>
      <c r="C42" s="937" t="s">
        <v>513</v>
      </c>
      <c r="D42" s="938">
        <v>20</v>
      </c>
      <c r="E42" s="938"/>
      <c r="F42" s="1732">
        <f t="shared" si="1"/>
        <v>0</v>
      </c>
    </row>
    <row r="43" spans="1:6" s="1204" customFormat="1">
      <c r="A43" s="882"/>
      <c r="B43" s="883"/>
      <c r="C43" s="937"/>
      <c r="D43" s="938"/>
      <c r="E43" s="938"/>
      <c r="F43" s="1732">
        <f t="shared" si="1"/>
        <v>0</v>
      </c>
    </row>
    <row r="44" spans="1:6" s="45" customFormat="1" ht="10.5">
      <c r="A44" s="1210"/>
      <c r="B44" s="1211" t="s">
        <v>1539</v>
      </c>
      <c r="C44" s="937"/>
      <c r="D44" s="1212"/>
      <c r="E44" s="1212"/>
      <c r="F44" s="1732">
        <f t="shared" si="1"/>
        <v>0</v>
      </c>
    </row>
    <row r="45" spans="1:6" s="45" customFormat="1" ht="10.5">
      <c r="A45" s="1210"/>
      <c r="B45" s="939"/>
      <c r="C45" s="937"/>
      <c r="D45" s="1212"/>
      <c r="E45" s="1212"/>
      <c r="F45" s="1732">
        <f t="shared" si="1"/>
        <v>0</v>
      </c>
    </row>
    <row r="46" spans="1:6" s="45" customFormat="1" ht="10.5">
      <c r="A46" s="1210"/>
      <c r="B46" s="1213" t="s">
        <v>1538</v>
      </c>
      <c r="C46" s="937"/>
      <c r="D46" s="1212"/>
      <c r="E46" s="1212"/>
      <c r="F46" s="1732">
        <f t="shared" si="1"/>
        <v>0</v>
      </c>
    </row>
    <row r="47" spans="1:6" s="49" customFormat="1" ht="12.75" customHeight="1">
      <c r="A47" s="1202"/>
      <c r="B47" s="883"/>
      <c r="C47" s="937"/>
      <c r="D47" s="1212"/>
      <c r="E47" s="1212"/>
      <c r="F47" s="1732">
        <f t="shared" si="1"/>
        <v>0</v>
      </c>
    </row>
    <row r="48" spans="1:6" s="49" customFormat="1" ht="12.75" customHeight="1">
      <c r="A48" s="882" t="s">
        <v>1537</v>
      </c>
      <c r="B48" s="883" t="s">
        <v>1536</v>
      </c>
      <c r="C48" s="937" t="s">
        <v>513</v>
      </c>
      <c r="D48" s="938">
        <v>10</v>
      </c>
      <c r="E48" s="938"/>
      <c r="F48" s="1732">
        <f t="shared" si="1"/>
        <v>0</v>
      </c>
    </row>
    <row r="49" spans="1:322" s="374" customFormat="1">
      <c r="A49" s="882"/>
      <c r="B49" s="883"/>
      <c r="C49" s="937"/>
      <c r="D49" s="938"/>
      <c r="E49" s="938"/>
      <c r="F49" s="1732">
        <f t="shared" si="1"/>
        <v>0</v>
      </c>
    </row>
    <row r="50" spans="1:322" s="100" customFormat="1" ht="10.5" customHeight="1">
      <c r="A50" s="1202"/>
      <c r="B50" s="939" t="s">
        <v>1535</v>
      </c>
      <c r="C50" s="1127"/>
      <c r="D50" s="1203"/>
      <c r="E50" s="1203"/>
      <c r="F50" s="1732">
        <f t="shared" si="1"/>
        <v>0</v>
      </c>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row>
    <row r="51" spans="1:322" s="1204" customFormat="1" ht="10.5">
      <c r="A51" s="1202"/>
      <c r="B51" s="1214"/>
      <c r="C51" s="1127"/>
      <c r="D51" s="1203"/>
      <c r="E51" s="1203"/>
      <c r="F51" s="1732">
        <f t="shared" si="1"/>
        <v>0</v>
      </c>
    </row>
    <row r="52" spans="1:322" s="45" customFormat="1" ht="9" customHeight="1">
      <c r="A52" s="1202" t="s">
        <v>803</v>
      </c>
      <c r="B52" s="883" t="s">
        <v>1534</v>
      </c>
      <c r="C52" s="803" t="s">
        <v>679</v>
      </c>
      <c r="D52" s="1215">
        <v>8603</v>
      </c>
      <c r="E52" s="1215"/>
      <c r="F52" s="1732">
        <f t="shared" si="1"/>
        <v>0</v>
      </c>
    </row>
    <row r="53" spans="1:322" s="45" customFormat="1" ht="14.25" customHeight="1">
      <c r="A53" s="1202"/>
      <c r="B53" s="883"/>
      <c r="C53" s="803"/>
      <c r="D53" s="1215"/>
      <c r="E53" s="1215"/>
      <c r="F53" s="1732">
        <f t="shared" si="1"/>
        <v>0</v>
      </c>
    </row>
    <row r="54" spans="1:322" s="45" customFormat="1" ht="9" customHeight="1">
      <c r="A54" s="1202" t="s">
        <v>800</v>
      </c>
      <c r="B54" s="883" t="s">
        <v>1533</v>
      </c>
      <c r="C54" s="803" t="s">
        <v>691</v>
      </c>
      <c r="D54" s="1215">
        <v>2150.75</v>
      </c>
      <c r="E54" s="1215"/>
      <c r="F54" s="1732">
        <f t="shared" si="1"/>
        <v>0</v>
      </c>
    </row>
    <row r="55" spans="1:322" s="45" customFormat="1" ht="14.25" customHeight="1">
      <c r="A55" s="1202"/>
      <c r="B55" s="883"/>
      <c r="C55" s="803"/>
      <c r="D55" s="1215"/>
      <c r="E55" s="1215"/>
      <c r="F55" s="1732">
        <f t="shared" si="1"/>
        <v>0</v>
      </c>
    </row>
    <row r="56" spans="1:322" s="45" customFormat="1" ht="17" customHeight="1">
      <c r="A56" s="1202" t="s">
        <v>926</v>
      </c>
      <c r="B56" s="883" t="s">
        <v>1532</v>
      </c>
      <c r="C56" s="803" t="s">
        <v>691</v>
      </c>
      <c r="D56" s="1215">
        <v>1935.675</v>
      </c>
      <c r="E56" s="1215"/>
      <c r="F56" s="1732">
        <f t="shared" si="1"/>
        <v>0</v>
      </c>
    </row>
    <row r="57" spans="1:322" s="45" customFormat="1" ht="9" customHeight="1">
      <c r="A57" s="1202"/>
      <c r="B57" s="883"/>
      <c r="C57" s="803"/>
      <c r="D57" s="1215"/>
      <c r="E57" s="1215"/>
      <c r="F57" s="1732">
        <f t="shared" si="1"/>
        <v>0</v>
      </c>
    </row>
    <row r="58" spans="1:322" s="45" customFormat="1" ht="12">
      <c r="A58" s="1202" t="s">
        <v>1004</v>
      </c>
      <c r="B58" s="883" t="s">
        <v>1531</v>
      </c>
      <c r="C58" s="803" t="s">
        <v>691</v>
      </c>
      <c r="D58" s="1215">
        <v>2580.9</v>
      </c>
      <c r="E58" s="1215"/>
      <c r="F58" s="1732">
        <f t="shared" si="1"/>
        <v>0</v>
      </c>
      <c r="M58" s="374"/>
    </row>
    <row r="59" spans="1:322" s="45" customFormat="1" ht="9.75" customHeight="1">
      <c r="A59" s="1202"/>
      <c r="B59" s="883"/>
      <c r="C59" s="803"/>
      <c r="D59" s="1215"/>
      <c r="E59" s="1215"/>
      <c r="F59" s="1732">
        <f t="shared" si="1"/>
        <v>0</v>
      </c>
      <c r="M59" s="374"/>
    </row>
    <row r="60" spans="1:322" s="45" customFormat="1" ht="12">
      <c r="A60" s="1202" t="s">
        <v>1001</v>
      </c>
      <c r="B60" s="883" t="s">
        <v>1530</v>
      </c>
      <c r="C60" s="803" t="s">
        <v>679</v>
      </c>
      <c r="D60" s="1215">
        <v>430.15000000000003</v>
      </c>
      <c r="E60" s="1215"/>
      <c r="F60" s="1732">
        <f t="shared" si="1"/>
        <v>0</v>
      </c>
      <c r="M60" s="374"/>
    </row>
    <row r="61" spans="1:322" s="45" customFormat="1" ht="8.25" customHeight="1">
      <c r="A61" s="1202"/>
      <c r="B61" s="883"/>
      <c r="C61" s="803"/>
      <c r="D61" s="1215"/>
      <c r="E61" s="1215"/>
      <c r="F61" s="1732">
        <f t="shared" si="1"/>
        <v>0</v>
      </c>
      <c r="M61" s="374"/>
    </row>
    <row r="62" spans="1:322" s="45" customFormat="1" ht="36.65" customHeight="1">
      <c r="A62" s="1202" t="s">
        <v>999</v>
      </c>
      <c r="B62" s="883" t="s">
        <v>1529</v>
      </c>
      <c r="C62" s="803" t="s">
        <v>679</v>
      </c>
      <c r="D62" s="1215">
        <v>8603</v>
      </c>
      <c r="E62" s="1215"/>
      <c r="F62" s="1732">
        <f t="shared" si="1"/>
        <v>0</v>
      </c>
      <c r="M62" s="374"/>
    </row>
    <row r="63" spans="1:322" s="45" customFormat="1" ht="9" customHeight="1">
      <c r="A63" s="1202"/>
      <c r="B63" s="883"/>
      <c r="C63" s="803"/>
      <c r="D63" s="1215"/>
      <c r="E63" s="1215"/>
      <c r="F63" s="1732">
        <f t="shared" si="1"/>
        <v>0</v>
      </c>
    </row>
    <row r="64" spans="1:322" s="1204" customFormat="1">
      <c r="A64" s="1202"/>
      <c r="B64" s="928" t="s">
        <v>1528</v>
      </c>
      <c r="C64" s="803"/>
      <c r="D64" s="1215"/>
      <c r="E64" s="1215"/>
      <c r="F64" s="1732">
        <f t="shared" si="1"/>
        <v>0</v>
      </c>
    </row>
    <row r="65" spans="1:6" s="1204" customFormat="1" ht="8.25" customHeight="1">
      <c r="A65" s="1202"/>
      <c r="B65" s="928"/>
      <c r="C65" s="803"/>
      <c r="D65" s="1215"/>
      <c r="E65" s="1215"/>
      <c r="F65" s="1732">
        <f t="shared" si="1"/>
        <v>0</v>
      </c>
    </row>
    <row r="66" spans="1:6" s="476" customFormat="1" ht="34.5" customHeight="1">
      <c r="A66" s="1202" t="s">
        <v>798</v>
      </c>
      <c r="B66" s="883" t="s">
        <v>1527</v>
      </c>
      <c r="C66" s="803" t="s">
        <v>513</v>
      </c>
      <c r="D66" s="1215">
        <v>1408</v>
      </c>
      <c r="E66" s="1215"/>
      <c r="F66" s="1732">
        <f t="shared" si="1"/>
        <v>0</v>
      </c>
    </row>
    <row r="67" spans="1:6" s="476" customFormat="1" ht="7.5" customHeight="1">
      <c r="A67" s="1202"/>
      <c r="B67" s="883"/>
      <c r="C67" s="803"/>
      <c r="D67" s="1216"/>
      <c r="E67" s="1216"/>
      <c r="F67" s="1732">
        <f t="shared" si="1"/>
        <v>0</v>
      </c>
    </row>
    <row r="68" spans="1:6" s="476" customFormat="1" ht="18.75" customHeight="1">
      <c r="A68" s="1202" t="s">
        <v>794</v>
      </c>
      <c r="B68" s="883" t="s">
        <v>1526</v>
      </c>
      <c r="C68" s="803" t="s">
        <v>513</v>
      </c>
      <c r="D68" s="1215">
        <v>52</v>
      </c>
      <c r="E68" s="1215"/>
      <c r="F68" s="1732">
        <f t="shared" si="1"/>
        <v>0</v>
      </c>
    </row>
    <row r="69" spans="1:6" s="476" customFormat="1" ht="7.5" customHeight="1">
      <c r="A69" s="1202"/>
      <c r="B69" s="883"/>
      <c r="C69" s="803"/>
      <c r="D69" s="1215"/>
      <c r="E69" s="1215"/>
      <c r="F69" s="1732">
        <f t="shared" si="1"/>
        <v>0</v>
      </c>
    </row>
    <row r="70" spans="1:6" s="476" customFormat="1" ht="12">
      <c r="A70" s="1202" t="s">
        <v>788</v>
      </c>
      <c r="B70" s="883" t="s">
        <v>1525</v>
      </c>
      <c r="C70" s="803" t="s">
        <v>691</v>
      </c>
      <c r="D70" s="1215">
        <v>60</v>
      </c>
      <c r="E70" s="1215"/>
      <c r="F70" s="1732">
        <f t="shared" si="1"/>
        <v>0</v>
      </c>
    </row>
    <row r="71" spans="1:6" s="476" customFormat="1" ht="9.75" customHeight="1">
      <c r="A71" s="1202"/>
      <c r="B71" s="883"/>
      <c r="C71" s="803"/>
      <c r="D71" s="1215"/>
      <c r="E71" s="1215"/>
      <c r="F71" s="1732">
        <f t="shared" si="1"/>
        <v>0</v>
      </c>
    </row>
    <row r="72" spans="1:6" s="476" customFormat="1">
      <c r="A72" s="1202" t="s">
        <v>829</v>
      </c>
      <c r="B72" s="883" t="s">
        <v>1524</v>
      </c>
      <c r="C72" s="803" t="s">
        <v>513</v>
      </c>
      <c r="D72" s="1215">
        <v>60</v>
      </c>
      <c r="E72" s="1215"/>
      <c r="F72" s="1732">
        <f t="shared" si="1"/>
        <v>0</v>
      </c>
    </row>
    <row r="73" spans="1:6" s="476" customFormat="1" ht="9" customHeight="1">
      <c r="A73" s="1202"/>
      <c r="B73" s="883"/>
      <c r="C73" s="803"/>
      <c r="D73" s="1215"/>
      <c r="E73" s="1215"/>
      <c r="F73" s="1732">
        <f t="shared" si="1"/>
        <v>0</v>
      </c>
    </row>
    <row r="74" spans="1:6" s="476" customFormat="1">
      <c r="A74" s="1202"/>
      <c r="B74" s="928" t="s">
        <v>1523</v>
      </c>
      <c r="C74" s="803"/>
      <c r="D74" s="1215"/>
      <c r="E74" s="1215"/>
      <c r="F74" s="1732">
        <f t="shared" si="1"/>
        <v>0</v>
      </c>
    </row>
    <row r="75" spans="1:6" s="476" customFormat="1" ht="8.25" customHeight="1">
      <c r="A75" s="1202"/>
      <c r="B75" s="802" t="s">
        <v>1522</v>
      </c>
      <c r="C75" s="803" t="s">
        <v>337</v>
      </c>
      <c r="D75" s="1215">
        <v>433</v>
      </c>
      <c r="E75" s="1215"/>
      <c r="F75" s="1732">
        <f t="shared" si="1"/>
        <v>0</v>
      </c>
    </row>
    <row r="76" spans="1:6" s="476" customFormat="1">
      <c r="A76" s="1202"/>
      <c r="B76" s="883"/>
      <c r="C76" s="803"/>
      <c r="D76" s="1215"/>
      <c r="E76" s="1215"/>
      <c r="F76" s="1732">
        <f t="shared" si="1"/>
        <v>0</v>
      </c>
    </row>
    <row r="77" spans="1:6" s="476" customFormat="1" ht="7.5" customHeight="1">
      <c r="A77" s="1202"/>
      <c r="B77" s="883" t="s">
        <v>1521</v>
      </c>
      <c r="C77" s="803" t="s">
        <v>337</v>
      </c>
      <c r="D77" s="1215">
        <v>17</v>
      </c>
      <c r="E77" s="1215"/>
      <c r="F77" s="1732">
        <f t="shared" si="1"/>
        <v>0</v>
      </c>
    </row>
    <row r="78" spans="1:6" s="476" customFormat="1">
      <c r="A78" s="1202"/>
      <c r="B78" s="883"/>
      <c r="C78" s="803"/>
      <c r="D78" s="1215"/>
      <c r="E78" s="1215"/>
      <c r="F78" s="1732">
        <f t="shared" si="1"/>
        <v>0</v>
      </c>
    </row>
    <row r="79" spans="1:6" s="476" customFormat="1" ht="9.75" customHeight="1">
      <c r="A79" s="1202" t="s">
        <v>786</v>
      </c>
      <c r="B79" s="883" t="s">
        <v>1520</v>
      </c>
      <c r="C79" s="803" t="s">
        <v>679</v>
      </c>
      <c r="D79" s="1215">
        <v>225</v>
      </c>
      <c r="E79" s="1215"/>
      <c r="F79" s="1732">
        <f t="shared" si="1"/>
        <v>0</v>
      </c>
    </row>
    <row r="80" spans="1:6" s="476" customFormat="1" ht="13.5" customHeight="1">
      <c r="A80" s="1202"/>
      <c r="B80" s="883"/>
      <c r="C80" s="803"/>
      <c r="D80" s="1215"/>
      <c r="E80" s="1215"/>
      <c r="F80" s="1732">
        <f t="shared" si="1"/>
        <v>0</v>
      </c>
    </row>
    <row r="81" spans="1:6" s="476" customFormat="1" ht="7.5" customHeight="1">
      <c r="A81" s="1202"/>
      <c r="B81" s="928" t="s">
        <v>1519</v>
      </c>
      <c r="C81" s="803"/>
      <c r="D81" s="1215"/>
      <c r="E81" s="1215"/>
      <c r="F81" s="1732">
        <f t="shared" si="1"/>
        <v>0</v>
      </c>
    </row>
    <row r="82" spans="1:6" s="476" customFormat="1">
      <c r="A82" s="1202"/>
      <c r="B82" s="883"/>
      <c r="C82" s="803"/>
      <c r="D82" s="1215"/>
      <c r="E82" s="1215"/>
      <c r="F82" s="1732">
        <f t="shared" si="1"/>
        <v>0</v>
      </c>
    </row>
    <row r="83" spans="1:6" s="476" customFormat="1" ht="9" customHeight="1">
      <c r="A83" s="1202"/>
      <c r="B83" s="883" t="s">
        <v>1518</v>
      </c>
      <c r="C83" s="803" t="s">
        <v>337</v>
      </c>
      <c r="D83" s="1215">
        <v>120</v>
      </c>
      <c r="E83" s="1215"/>
      <c r="F83" s="1732">
        <f t="shared" si="1"/>
        <v>0</v>
      </c>
    </row>
    <row r="84" spans="1:6" s="476" customFormat="1">
      <c r="A84" s="1202"/>
      <c r="B84" s="1217"/>
      <c r="C84" s="803"/>
      <c r="D84" s="1215"/>
      <c r="E84" s="1215"/>
      <c r="F84" s="1732">
        <f t="shared" si="1"/>
        <v>0</v>
      </c>
    </row>
    <row r="85" spans="1:6" s="476" customFormat="1">
      <c r="A85" s="1202"/>
      <c r="B85" s="928" t="s">
        <v>1517</v>
      </c>
      <c r="C85" s="803"/>
      <c r="D85" s="1215"/>
      <c r="E85" s="1215"/>
      <c r="F85" s="1732">
        <f t="shared" si="1"/>
        <v>0</v>
      </c>
    </row>
    <row r="86" spans="1:6" s="476" customFormat="1" ht="20">
      <c r="A86" s="1202" t="s">
        <v>826</v>
      </c>
      <c r="B86" s="1217" t="s">
        <v>1516</v>
      </c>
      <c r="C86" s="803" t="s">
        <v>337</v>
      </c>
      <c r="D86" s="1215">
        <v>140</v>
      </c>
      <c r="E86" s="1215"/>
      <c r="F86" s="1732">
        <f t="shared" si="1"/>
        <v>0</v>
      </c>
    </row>
    <row r="87" spans="1:6" s="476" customFormat="1" ht="9" customHeight="1" thickBot="1">
      <c r="A87" s="1218"/>
      <c r="B87" s="1219"/>
      <c r="C87" s="1220"/>
      <c r="D87" s="1221"/>
      <c r="E87" s="1221"/>
      <c r="F87" s="1735"/>
    </row>
    <row r="88" spans="1:6" s="476" customFormat="1" ht="18.75" customHeight="1" thickTop="1">
      <c r="A88" s="917"/>
      <c r="B88" s="918"/>
      <c r="C88" s="919"/>
      <c r="D88" s="919"/>
      <c r="E88" s="919"/>
      <c r="F88" s="1657"/>
    </row>
    <row r="89" spans="1:6" s="476" customFormat="1" ht="10.5">
      <c r="A89" s="1727"/>
      <c r="B89" s="1728" t="s">
        <v>1311</v>
      </c>
      <c r="C89" s="1729"/>
      <c r="D89" s="1729"/>
      <c r="E89" s="1729"/>
      <c r="F89" s="1736">
        <f>SUM(F40:F88)</f>
        <v>0</v>
      </c>
    </row>
    <row r="90" spans="1:6" s="476" customFormat="1" ht="9" customHeight="1" thickBot="1">
      <c r="A90" s="923"/>
      <c r="B90" s="924"/>
      <c r="C90" s="925"/>
      <c r="D90" s="103"/>
      <c r="E90" s="103"/>
      <c r="F90" s="1659"/>
    </row>
    <row r="91" spans="1:6" s="1204" customFormat="1" ht="5.25" customHeight="1" thickTop="1">
      <c r="A91" s="1202"/>
      <c r="B91" s="1217"/>
      <c r="C91" s="803"/>
      <c r="D91" s="1203"/>
      <c r="E91" s="1203"/>
      <c r="F91" s="1734"/>
    </row>
    <row r="92" spans="1:6" s="1204" customFormat="1" ht="12.5">
      <c r="A92" s="1222"/>
      <c r="B92" s="939" t="s">
        <v>1515</v>
      </c>
      <c r="C92" s="1223"/>
      <c r="D92" s="121"/>
      <c r="E92" s="121"/>
      <c r="F92" s="1663"/>
    </row>
    <row r="93" spans="1:6" s="1204" customFormat="1" ht="6.75" customHeight="1">
      <c r="A93" s="1222"/>
      <c r="B93" s="1224"/>
      <c r="C93" s="1223"/>
      <c r="D93" s="121"/>
      <c r="E93" s="121"/>
      <c r="F93" s="1663"/>
    </row>
    <row r="94" spans="1:6" s="1204" customFormat="1" ht="32">
      <c r="A94" s="1225" t="s">
        <v>824</v>
      </c>
      <c r="B94" s="1226" t="s">
        <v>1514</v>
      </c>
      <c r="C94" s="1223" t="s">
        <v>337</v>
      </c>
      <c r="D94" s="121">
        <v>1</v>
      </c>
      <c r="E94" s="121"/>
      <c r="F94" s="1732">
        <f t="shared" ref="F94:F123" si="2">D94*E94</f>
        <v>0</v>
      </c>
    </row>
    <row r="95" spans="1:6" s="1204" customFormat="1" ht="8.25" customHeight="1">
      <c r="A95" s="1222"/>
      <c r="B95" s="1227"/>
      <c r="C95" s="1223"/>
      <c r="D95" s="121"/>
      <c r="E95" s="121"/>
      <c r="F95" s="1732">
        <f t="shared" si="2"/>
        <v>0</v>
      </c>
    </row>
    <row r="96" spans="1:6" s="1204" customFormat="1" ht="32">
      <c r="A96" s="1225" t="s">
        <v>821</v>
      </c>
      <c r="B96" s="1226" t="s">
        <v>1513</v>
      </c>
      <c r="C96" s="1223" t="s">
        <v>337</v>
      </c>
      <c r="D96" s="121">
        <v>1</v>
      </c>
      <c r="E96" s="121"/>
      <c r="F96" s="1732">
        <f t="shared" si="2"/>
        <v>0</v>
      </c>
    </row>
    <row r="97" spans="1:7" s="1204" customFormat="1">
      <c r="A97" s="1225"/>
      <c r="B97" s="1226"/>
      <c r="C97" s="1223"/>
      <c r="D97" s="121"/>
      <c r="E97" s="121"/>
      <c r="F97" s="1732">
        <f t="shared" si="2"/>
        <v>0</v>
      </c>
    </row>
    <row r="98" spans="1:7" s="1204" customFormat="1">
      <c r="A98" s="1225" t="s">
        <v>819</v>
      </c>
      <c r="B98" s="1226" t="s">
        <v>1512</v>
      </c>
      <c r="C98" s="1223" t="s">
        <v>337</v>
      </c>
      <c r="D98" s="121">
        <v>1</v>
      </c>
      <c r="E98" s="121"/>
      <c r="F98" s="1732">
        <f t="shared" si="2"/>
        <v>0</v>
      </c>
    </row>
    <row r="99" spans="1:7" s="1204" customFormat="1" ht="8.25" customHeight="1">
      <c r="A99" s="1222"/>
      <c r="B99" s="1228"/>
      <c r="C99" s="1223"/>
      <c r="D99" s="121"/>
      <c r="E99" s="121"/>
      <c r="F99" s="1732">
        <f t="shared" si="2"/>
        <v>0</v>
      </c>
    </row>
    <row r="100" spans="1:7" s="1204" customFormat="1" ht="15" customHeight="1">
      <c r="A100" s="1222"/>
      <c r="B100" s="939" t="s">
        <v>1511</v>
      </c>
      <c r="C100" s="1223"/>
      <c r="D100" s="119"/>
      <c r="E100" s="119"/>
      <c r="F100" s="1732">
        <f t="shared" si="2"/>
        <v>0</v>
      </c>
    </row>
    <row r="101" spans="1:7" s="1204" customFormat="1" ht="10.5">
      <c r="A101" s="1222"/>
      <c r="B101" s="939"/>
      <c r="C101" s="1223"/>
      <c r="D101" s="119"/>
      <c r="E101" s="119"/>
      <c r="F101" s="1732">
        <f t="shared" si="2"/>
        <v>0</v>
      </c>
    </row>
    <row r="102" spans="1:7" s="1204" customFormat="1" ht="40">
      <c r="A102" s="1225" t="s">
        <v>817</v>
      </c>
      <c r="B102" s="1226" t="s">
        <v>1510</v>
      </c>
      <c r="C102" s="1223" t="s">
        <v>508</v>
      </c>
      <c r="D102" s="121">
        <v>1</v>
      </c>
      <c r="E102" s="121"/>
      <c r="F102" s="1732">
        <f t="shared" si="2"/>
        <v>0</v>
      </c>
    </row>
    <row r="103" spans="1:7" s="1204" customFormat="1" ht="13.5" customHeight="1">
      <c r="A103" s="1222"/>
      <c r="B103" s="1228"/>
      <c r="C103" s="1223"/>
      <c r="D103" s="119"/>
      <c r="E103" s="119"/>
      <c r="F103" s="1732">
        <f t="shared" si="2"/>
        <v>0</v>
      </c>
    </row>
    <row r="104" spans="1:7" s="1204" customFormat="1">
      <c r="A104" s="1229" t="s">
        <v>844</v>
      </c>
      <c r="B104" s="1230" t="s">
        <v>1509</v>
      </c>
      <c r="C104" s="1223" t="s">
        <v>326</v>
      </c>
      <c r="D104" s="120">
        <v>0.1</v>
      </c>
      <c r="E104" s="120"/>
      <c r="F104" s="1732">
        <f t="shared" si="2"/>
        <v>0</v>
      </c>
    </row>
    <row r="105" spans="1:7" s="1204" customFormat="1">
      <c r="A105" s="1222"/>
      <c r="B105" s="1228"/>
      <c r="C105" s="1223"/>
      <c r="D105" s="119"/>
      <c r="E105" s="119"/>
      <c r="F105" s="1732">
        <f t="shared" si="2"/>
        <v>0</v>
      </c>
    </row>
    <row r="106" spans="1:7" s="1204" customFormat="1" ht="20">
      <c r="A106" s="1222" t="s">
        <v>814</v>
      </c>
      <c r="B106" s="1226" t="s">
        <v>1508</v>
      </c>
      <c r="C106" s="1231" t="s">
        <v>513</v>
      </c>
      <c r="D106" s="118">
        <v>20</v>
      </c>
      <c r="E106" s="118"/>
      <c r="F106" s="1732">
        <f t="shared" si="2"/>
        <v>0</v>
      </c>
    </row>
    <row r="107" spans="1:7" s="1204" customFormat="1">
      <c r="A107" s="1229"/>
      <c r="B107" s="1226"/>
      <c r="C107" s="1231"/>
      <c r="D107" s="118"/>
      <c r="E107" s="118"/>
      <c r="F107" s="1732">
        <f t="shared" si="2"/>
        <v>0</v>
      </c>
    </row>
    <row r="108" spans="1:7" s="1204" customFormat="1" ht="10.5">
      <c r="A108" s="1210"/>
      <c r="B108" s="1214" t="s">
        <v>1507</v>
      </c>
      <c r="C108" s="1232"/>
      <c r="D108" s="1233"/>
      <c r="E108" s="1233"/>
      <c r="F108" s="1732">
        <f t="shared" si="2"/>
        <v>0</v>
      </c>
    </row>
    <row r="109" spans="1:7" s="1234" customFormat="1" ht="10.5">
      <c r="A109" s="1210"/>
      <c r="B109" s="1214"/>
      <c r="C109" s="1232"/>
      <c r="D109" s="1233"/>
      <c r="E109" s="1233"/>
      <c r="F109" s="1732">
        <f t="shared" si="2"/>
        <v>0</v>
      </c>
    </row>
    <row r="110" spans="1:7" s="1234" customFormat="1" ht="13.5" customHeight="1">
      <c r="A110" s="1202" t="s">
        <v>812</v>
      </c>
      <c r="B110" s="1217" t="s">
        <v>1506</v>
      </c>
      <c r="C110" s="803" t="s">
        <v>1395</v>
      </c>
      <c r="D110" s="1203">
        <v>1</v>
      </c>
      <c r="E110" s="1203"/>
      <c r="F110" s="1732">
        <f t="shared" si="2"/>
        <v>0</v>
      </c>
    </row>
    <row r="111" spans="1:7" s="1234" customFormat="1" ht="10.5">
      <c r="A111" s="1202"/>
      <c r="B111" s="1217"/>
      <c r="C111" s="803"/>
      <c r="D111" s="1203"/>
      <c r="E111" s="1203"/>
      <c r="F111" s="1732">
        <f t="shared" si="2"/>
        <v>0</v>
      </c>
      <c r="G111" s="1235"/>
    </row>
    <row r="112" spans="1:7" s="1234" customFormat="1" ht="10.5" customHeight="1">
      <c r="A112" s="1202"/>
      <c r="B112" s="1214" t="s">
        <v>1505</v>
      </c>
      <c r="C112" s="803"/>
      <c r="D112" s="1203"/>
      <c r="E112" s="1203"/>
      <c r="F112" s="1732">
        <f t="shared" si="2"/>
        <v>0</v>
      </c>
    </row>
    <row r="113" spans="1:7" s="1234" customFormat="1" ht="10.5">
      <c r="A113" s="1202"/>
      <c r="B113" s="1217"/>
      <c r="C113" s="803"/>
      <c r="D113" s="1203"/>
      <c r="E113" s="1203"/>
      <c r="F113" s="1732">
        <f t="shared" si="2"/>
        <v>0</v>
      </c>
      <c r="G113" s="1235"/>
    </row>
    <row r="114" spans="1:7" s="1234" customFormat="1" ht="9.75" customHeight="1">
      <c r="A114" s="1202"/>
      <c r="B114" s="1236" t="s">
        <v>1504</v>
      </c>
      <c r="C114" s="803"/>
      <c r="D114" s="1203"/>
      <c r="E114" s="1203"/>
      <c r="F114" s="1732">
        <f t="shared" si="2"/>
        <v>0</v>
      </c>
      <c r="G114" s="1235"/>
    </row>
    <row r="115" spans="1:7" s="1238" customFormat="1" ht="10.5">
      <c r="A115" s="1202"/>
      <c r="B115" s="1237"/>
      <c r="C115" s="803"/>
      <c r="D115" s="1203"/>
      <c r="E115" s="1203"/>
      <c r="F115" s="1732">
        <f t="shared" si="2"/>
        <v>0</v>
      </c>
      <c r="G115" s="1235"/>
    </row>
    <row r="116" spans="1:7" s="1238" customFormat="1" ht="9.75" customHeight="1">
      <c r="A116" s="1202" t="s">
        <v>810</v>
      </c>
      <c r="B116" s="1217" t="s">
        <v>1503</v>
      </c>
      <c r="C116" s="803" t="s">
        <v>513</v>
      </c>
      <c r="D116" s="1203">
        <v>400</v>
      </c>
      <c r="E116" s="1203"/>
      <c r="F116" s="1732">
        <f t="shared" si="2"/>
        <v>0</v>
      </c>
    </row>
    <row r="117" spans="1:7" s="1238" customFormat="1" ht="12.75" customHeight="1">
      <c r="A117" s="1202"/>
      <c r="B117" s="1217"/>
      <c r="C117" s="803"/>
      <c r="D117" s="1203"/>
      <c r="E117" s="1203"/>
      <c r="F117" s="1732">
        <f t="shared" si="2"/>
        <v>0</v>
      </c>
    </row>
    <row r="118" spans="1:7" s="1238" customFormat="1" ht="12" customHeight="1">
      <c r="A118" s="1202"/>
      <c r="B118" s="1236" t="s">
        <v>1502</v>
      </c>
      <c r="C118" s="803"/>
      <c r="D118" s="1203"/>
      <c r="E118" s="1203"/>
      <c r="F118" s="1732">
        <f t="shared" si="2"/>
        <v>0</v>
      </c>
      <c r="G118" s="1235"/>
    </row>
    <row r="119" spans="1:7" s="1238" customFormat="1" ht="13.5" customHeight="1">
      <c r="A119" s="1202"/>
      <c r="B119" s="1217"/>
      <c r="C119" s="803"/>
      <c r="D119" s="1203"/>
      <c r="E119" s="1203"/>
      <c r="F119" s="1732">
        <f t="shared" si="2"/>
        <v>0</v>
      </c>
    </row>
    <row r="120" spans="1:7" s="1238" customFormat="1" ht="15.75" customHeight="1">
      <c r="A120" s="1202" t="s">
        <v>809</v>
      </c>
      <c r="B120" s="1217" t="s">
        <v>1501</v>
      </c>
      <c r="C120" s="803" t="s">
        <v>1500</v>
      </c>
      <c r="D120" s="1203">
        <v>1</v>
      </c>
      <c r="E120" s="1203"/>
      <c r="F120" s="1732">
        <f t="shared" si="2"/>
        <v>0</v>
      </c>
      <c r="G120" s="1235"/>
    </row>
    <row r="121" spans="1:7" s="1238" customFormat="1" ht="9" customHeight="1">
      <c r="A121" s="1202"/>
      <c r="B121" s="1214"/>
      <c r="C121" s="803"/>
      <c r="D121" s="1203"/>
      <c r="E121" s="1203"/>
      <c r="F121" s="1732">
        <f t="shared" si="2"/>
        <v>0</v>
      </c>
    </row>
    <row r="122" spans="1:7" s="1238" customFormat="1" ht="10.5">
      <c r="A122" s="1202"/>
      <c r="B122" s="1214" t="s">
        <v>1499</v>
      </c>
      <c r="C122" s="803"/>
      <c r="D122" s="1203"/>
      <c r="E122" s="1203"/>
      <c r="F122" s="1732">
        <f t="shared" si="2"/>
        <v>0</v>
      </c>
      <c r="G122" s="1235"/>
    </row>
    <row r="123" spans="1:7" s="1238" customFormat="1" ht="20">
      <c r="A123" s="1202" t="s">
        <v>808</v>
      </c>
      <c r="B123" s="1217" t="s">
        <v>1498</v>
      </c>
      <c r="C123" s="803" t="s">
        <v>362</v>
      </c>
      <c r="D123" s="1203">
        <v>1</v>
      </c>
      <c r="E123" s="1203"/>
      <c r="F123" s="1732">
        <f t="shared" si="2"/>
        <v>0</v>
      </c>
    </row>
    <row r="124" spans="1:7" s="1239" customFormat="1" ht="10.5">
      <c r="A124" s="1202"/>
      <c r="B124" s="1217"/>
      <c r="C124" s="803"/>
      <c r="D124" s="1203"/>
      <c r="E124" s="1203"/>
      <c r="F124" s="1734"/>
    </row>
    <row r="125" spans="1:7" s="1239" customFormat="1" ht="6.75" customHeight="1">
      <c r="A125" s="1202"/>
      <c r="B125" s="1217"/>
      <c r="C125" s="803"/>
      <c r="D125" s="1203"/>
      <c r="E125" s="1203"/>
      <c r="F125" s="1734"/>
    </row>
    <row r="126" spans="1:7" s="1204" customFormat="1" ht="30" customHeight="1" thickBot="1">
      <c r="A126" s="1218"/>
      <c r="B126" s="1219"/>
      <c r="C126" s="1220"/>
      <c r="D126" s="1221"/>
      <c r="E126" s="1221"/>
      <c r="F126" s="1735"/>
    </row>
    <row r="127" spans="1:7" s="1204" customFormat="1" ht="12" customHeight="1" thickTop="1">
      <c r="A127" s="1240"/>
      <c r="B127" s="1241"/>
      <c r="C127" s="1242"/>
      <c r="D127" s="1243"/>
      <c r="E127" s="1243"/>
      <c r="F127" s="1737"/>
    </row>
    <row r="128" spans="1:7" s="1204" customFormat="1" ht="12" customHeight="1">
      <c r="A128" s="2100" t="s">
        <v>1497</v>
      </c>
      <c r="B128" s="2065"/>
      <c r="C128" s="2065"/>
      <c r="D128" s="2065"/>
      <c r="E128" s="2065"/>
      <c r="F128" s="1738">
        <f>SUM(F91:F127)</f>
        <v>0</v>
      </c>
    </row>
    <row r="129" spans="1:6" s="1204" customFormat="1" ht="7.5" customHeight="1" thickBot="1">
      <c r="A129" s="1244"/>
      <c r="B129" s="1245"/>
      <c r="C129" s="1245"/>
      <c r="D129" s="1246"/>
      <c r="E129" s="1246"/>
      <c r="F129" s="1739"/>
    </row>
    <row r="130" spans="1:6" s="1204" customFormat="1" ht="10.5" thickTop="1">
      <c r="A130" s="1247"/>
      <c r="B130" s="879"/>
      <c r="C130" s="1248"/>
      <c r="D130" s="1249"/>
      <c r="E130" s="1249"/>
      <c r="F130" s="1740"/>
    </row>
    <row r="131" spans="1:6" s="1204" customFormat="1" ht="8.25" customHeight="1">
      <c r="A131" s="1202"/>
      <c r="B131" s="939" t="s">
        <v>315</v>
      </c>
      <c r="C131" s="1127"/>
      <c r="D131" s="1203"/>
      <c r="E131" s="1203"/>
      <c r="F131" s="1734"/>
    </row>
    <row r="132" spans="1:6" s="1204" customFormat="1" ht="9.75" customHeight="1">
      <c r="A132" s="1202"/>
      <c r="B132" s="883"/>
      <c r="C132" s="1127"/>
      <c r="D132" s="1203"/>
      <c r="E132" s="1203"/>
      <c r="F132" s="1734"/>
    </row>
    <row r="133" spans="1:6" s="1204" customFormat="1" ht="15" customHeight="1">
      <c r="A133" s="1202">
        <v>1</v>
      </c>
      <c r="B133" s="883" t="s">
        <v>314</v>
      </c>
      <c r="C133" s="1127"/>
      <c r="D133" s="1203"/>
      <c r="E133" s="1203"/>
      <c r="F133" s="1741">
        <f>F33</f>
        <v>0</v>
      </c>
    </row>
    <row r="134" spans="1:6" s="1204" customFormat="1">
      <c r="A134" s="1202"/>
      <c r="B134" s="883"/>
      <c r="C134" s="1127"/>
      <c r="D134" s="1203"/>
      <c r="E134" s="1203"/>
      <c r="F134" s="1734"/>
    </row>
    <row r="135" spans="1:6" s="1204" customFormat="1" ht="18" customHeight="1">
      <c r="A135" s="1202">
        <v>2</v>
      </c>
      <c r="B135" s="883" t="s">
        <v>976</v>
      </c>
      <c r="C135" s="1127"/>
      <c r="D135" s="1203"/>
      <c r="E135" s="1203"/>
      <c r="F135" s="1741">
        <f>F89</f>
        <v>0</v>
      </c>
    </row>
    <row r="136" spans="1:6" s="1204" customFormat="1">
      <c r="A136" s="1202"/>
      <c r="B136" s="883"/>
      <c r="C136" s="1127"/>
      <c r="D136" s="1203"/>
      <c r="E136" s="1203"/>
      <c r="F136" s="1734"/>
    </row>
    <row r="137" spans="1:6" s="1204" customFormat="1">
      <c r="A137" s="1202">
        <v>3</v>
      </c>
      <c r="B137" s="883" t="s">
        <v>975</v>
      </c>
      <c r="C137" s="1127"/>
      <c r="D137" s="1203"/>
      <c r="E137" s="1203"/>
      <c r="F137" s="1741">
        <f>F128</f>
        <v>0</v>
      </c>
    </row>
    <row r="138" spans="1:6" s="1204" customFormat="1">
      <c r="A138" s="1202"/>
      <c r="B138" s="883"/>
      <c r="C138" s="1127"/>
      <c r="D138" s="1203"/>
      <c r="E138" s="1203"/>
      <c r="F138" s="1734"/>
    </row>
    <row r="139" spans="1:6" s="1204" customFormat="1">
      <c r="A139" s="1202"/>
      <c r="B139" s="883"/>
      <c r="C139" s="1127"/>
      <c r="D139" s="1203"/>
      <c r="E139" s="1203"/>
      <c r="F139" s="1734">
        <f>SUM(F133:F138)</f>
        <v>0</v>
      </c>
    </row>
    <row r="140" spans="1:6" s="1204" customFormat="1">
      <c r="A140" s="1202"/>
      <c r="B140" s="883"/>
      <c r="C140" s="1127"/>
      <c r="D140" s="1203"/>
      <c r="E140" s="1203"/>
      <c r="F140" s="1734"/>
    </row>
    <row r="141" spans="1:6" s="1204" customFormat="1">
      <c r="A141" s="1202"/>
      <c r="B141" s="883"/>
      <c r="C141" s="1127"/>
      <c r="D141" s="1203"/>
      <c r="E141" s="1203"/>
      <c r="F141" s="1734"/>
    </row>
    <row r="142" spans="1:6" s="335" customFormat="1">
      <c r="A142" s="1202"/>
      <c r="B142" s="883"/>
      <c r="C142" s="1127"/>
      <c r="D142" s="1203"/>
      <c r="E142" s="1203"/>
      <c r="F142" s="1734"/>
    </row>
    <row r="143" spans="1:6" s="1204" customFormat="1">
      <c r="A143" s="1202"/>
      <c r="B143" s="883"/>
      <c r="C143" s="1127"/>
      <c r="D143" s="1203"/>
      <c r="E143" s="1203"/>
      <c r="F143" s="1734"/>
    </row>
    <row r="144" spans="1:6" s="1204" customFormat="1" ht="12.75" customHeight="1">
      <c r="A144" s="1202"/>
      <c r="B144" s="883"/>
      <c r="C144" s="1127"/>
      <c r="D144" s="1203"/>
      <c r="E144" s="1203"/>
      <c r="F144" s="1734"/>
    </row>
    <row r="145" spans="1:6" s="1204" customFormat="1">
      <c r="A145" s="1202"/>
      <c r="B145" s="883"/>
      <c r="C145" s="1127"/>
      <c r="D145" s="1203"/>
      <c r="E145" s="1203"/>
      <c r="F145" s="1734"/>
    </row>
    <row r="146" spans="1:6" s="1204" customFormat="1">
      <c r="A146" s="1202"/>
      <c r="B146" s="883"/>
      <c r="C146" s="1127"/>
      <c r="D146" s="1203"/>
      <c r="E146" s="1203"/>
      <c r="F146" s="1734"/>
    </row>
    <row r="147" spans="1:6" s="1204" customFormat="1">
      <c r="A147" s="1202"/>
      <c r="B147" s="883"/>
      <c r="C147" s="1127"/>
      <c r="D147" s="1203"/>
      <c r="E147" s="1203"/>
      <c r="F147" s="1734"/>
    </row>
    <row r="148" spans="1:6" s="1204" customFormat="1">
      <c r="A148" s="1202"/>
      <c r="B148" s="883"/>
      <c r="C148" s="1127"/>
      <c r="D148" s="1203"/>
      <c r="E148" s="1203"/>
      <c r="F148" s="1734"/>
    </row>
    <row r="149" spans="1:6" s="1204" customFormat="1">
      <c r="A149" s="1202"/>
      <c r="B149" s="883"/>
      <c r="C149" s="1127"/>
      <c r="D149" s="1203"/>
      <c r="E149" s="1203"/>
      <c r="F149" s="1734"/>
    </row>
    <row r="150" spans="1:6" s="1204" customFormat="1">
      <c r="A150" s="1202"/>
      <c r="B150" s="883"/>
      <c r="C150" s="1127"/>
      <c r="D150" s="1203"/>
      <c r="E150" s="1203"/>
      <c r="F150" s="1734"/>
    </row>
    <row r="151" spans="1:6" s="1204" customFormat="1">
      <c r="A151" s="1202"/>
      <c r="B151" s="883"/>
      <c r="C151" s="1127"/>
      <c r="D151" s="1203"/>
      <c r="E151" s="1203"/>
      <c r="F151" s="1734"/>
    </row>
    <row r="152" spans="1:6" s="1204" customFormat="1">
      <c r="A152" s="1202"/>
      <c r="B152" s="883"/>
      <c r="C152" s="1127"/>
      <c r="D152" s="1203"/>
      <c r="E152" s="1203"/>
      <c r="F152" s="1734"/>
    </row>
    <row r="153" spans="1:6" s="1204" customFormat="1">
      <c r="A153" s="1202"/>
      <c r="B153" s="883"/>
      <c r="C153" s="1127"/>
      <c r="D153" s="1203"/>
      <c r="E153" s="1203"/>
      <c r="F153" s="1734"/>
    </row>
    <row r="154" spans="1:6" s="1204" customFormat="1">
      <c r="A154" s="1202"/>
      <c r="B154" s="883"/>
      <c r="C154" s="1127"/>
      <c r="D154" s="1203"/>
      <c r="E154" s="1203"/>
      <c r="F154" s="1734"/>
    </row>
    <row r="155" spans="1:6" s="1204" customFormat="1">
      <c r="A155" s="1202"/>
      <c r="B155" s="883"/>
      <c r="C155" s="1127"/>
      <c r="D155" s="1203"/>
      <c r="E155" s="1203"/>
      <c r="F155" s="1734"/>
    </row>
    <row r="156" spans="1:6" s="1204" customFormat="1">
      <c r="A156" s="1202"/>
      <c r="B156" s="883"/>
      <c r="C156" s="1127"/>
      <c r="D156" s="1203"/>
      <c r="E156" s="1203"/>
      <c r="F156" s="1734"/>
    </row>
    <row r="157" spans="1:6" s="1204" customFormat="1">
      <c r="A157" s="1202"/>
      <c r="B157" s="883"/>
      <c r="C157" s="1127"/>
      <c r="D157" s="1203"/>
      <c r="E157" s="1203"/>
      <c r="F157" s="1734"/>
    </row>
    <row r="158" spans="1:6" s="1204" customFormat="1">
      <c r="A158" s="1202"/>
      <c r="B158" s="883"/>
      <c r="C158" s="1127"/>
      <c r="D158" s="1203"/>
      <c r="E158" s="1203"/>
      <c r="F158" s="1734"/>
    </row>
    <row r="159" spans="1:6" s="1204" customFormat="1">
      <c r="A159" s="1202"/>
      <c r="B159" s="883"/>
      <c r="C159" s="1127"/>
      <c r="D159" s="1203"/>
      <c r="E159" s="1203"/>
      <c r="F159" s="1734"/>
    </row>
    <row r="160" spans="1:6" s="1204" customFormat="1">
      <c r="A160" s="1202"/>
      <c r="B160" s="883"/>
      <c r="C160" s="1127"/>
      <c r="D160" s="1203"/>
      <c r="E160" s="1203"/>
      <c r="F160" s="1734"/>
    </row>
    <row r="161" spans="1:6" s="1204" customFormat="1">
      <c r="A161" s="1202"/>
      <c r="B161" s="883"/>
      <c r="C161" s="1127"/>
      <c r="D161" s="1203"/>
      <c r="E161" s="1203"/>
      <c r="F161" s="1734"/>
    </row>
    <row r="162" spans="1:6" s="1204" customFormat="1">
      <c r="A162" s="1202"/>
      <c r="B162" s="883"/>
      <c r="C162" s="1127"/>
      <c r="D162" s="1203"/>
      <c r="E162" s="1203"/>
      <c r="F162" s="1734"/>
    </row>
    <row r="163" spans="1:6" s="1204" customFormat="1">
      <c r="A163" s="1202"/>
      <c r="B163" s="883"/>
      <c r="C163" s="1127"/>
      <c r="D163" s="1203"/>
      <c r="E163" s="1203"/>
      <c r="F163" s="1734"/>
    </row>
    <row r="164" spans="1:6" s="1204" customFormat="1">
      <c r="A164" s="1202"/>
      <c r="B164" s="883"/>
      <c r="C164" s="1127"/>
      <c r="D164" s="1203"/>
      <c r="E164" s="1203"/>
      <c r="F164" s="1734"/>
    </row>
    <row r="165" spans="1:6" s="1204" customFormat="1">
      <c r="A165" s="1202"/>
      <c r="B165" s="883"/>
      <c r="C165" s="1127"/>
      <c r="D165" s="1203"/>
      <c r="E165" s="1203"/>
      <c r="F165" s="1734"/>
    </row>
    <row r="166" spans="1:6" s="1204" customFormat="1">
      <c r="A166" s="1202"/>
      <c r="B166" s="883"/>
      <c r="C166" s="1127"/>
      <c r="D166" s="1203"/>
      <c r="E166" s="1203"/>
      <c r="F166" s="1734"/>
    </row>
    <row r="167" spans="1:6" s="1204" customFormat="1">
      <c r="A167" s="1202"/>
      <c r="B167" s="883"/>
      <c r="C167" s="1127"/>
      <c r="D167" s="1203"/>
      <c r="E167" s="1203"/>
      <c r="F167" s="1734"/>
    </row>
    <row r="168" spans="1:6" s="1204" customFormat="1">
      <c r="A168" s="1202"/>
      <c r="B168" s="883"/>
      <c r="C168" s="1127"/>
      <c r="D168" s="1203"/>
      <c r="E168" s="1203"/>
      <c r="F168" s="1734"/>
    </row>
    <row r="169" spans="1:6" s="1204" customFormat="1">
      <c r="A169" s="1202"/>
      <c r="B169" s="883"/>
      <c r="C169" s="1127"/>
      <c r="D169" s="1203"/>
      <c r="E169" s="1203"/>
      <c r="F169" s="1734"/>
    </row>
    <row r="170" spans="1:6" s="1204" customFormat="1">
      <c r="A170" s="1202"/>
      <c r="B170" s="883"/>
      <c r="C170" s="1127"/>
      <c r="D170" s="1203"/>
      <c r="E170" s="1203"/>
      <c r="F170" s="1734"/>
    </row>
    <row r="171" spans="1:6" s="1204" customFormat="1">
      <c r="A171" s="1202"/>
      <c r="B171" s="883"/>
      <c r="C171" s="1127"/>
      <c r="D171" s="1203"/>
      <c r="E171" s="1203"/>
      <c r="F171" s="1734"/>
    </row>
    <row r="172" spans="1:6" s="1204" customFormat="1">
      <c r="A172" s="1202"/>
      <c r="B172" s="883"/>
      <c r="C172" s="1127"/>
      <c r="D172" s="1203"/>
      <c r="E172" s="1203"/>
      <c r="F172" s="1734"/>
    </row>
    <row r="173" spans="1:6" s="1204" customFormat="1">
      <c r="A173" s="1202"/>
      <c r="B173" s="883"/>
      <c r="C173" s="1127"/>
      <c r="D173" s="1203"/>
      <c r="E173" s="1203"/>
      <c r="F173" s="1734"/>
    </row>
    <row r="174" spans="1:6" s="1204" customFormat="1">
      <c r="A174" s="1202"/>
      <c r="B174" s="883"/>
      <c r="C174" s="1127"/>
      <c r="D174" s="1203"/>
      <c r="E174" s="1203"/>
      <c r="F174" s="1734"/>
    </row>
    <row r="175" spans="1:6" s="1204" customFormat="1">
      <c r="A175" s="1202"/>
      <c r="B175" s="883"/>
      <c r="C175" s="1127"/>
      <c r="D175" s="1203"/>
      <c r="E175" s="1203"/>
      <c r="F175" s="1734"/>
    </row>
    <row r="176" spans="1:6" s="1204" customFormat="1">
      <c r="A176" s="1202"/>
      <c r="B176" s="883"/>
      <c r="C176" s="1127"/>
      <c r="D176" s="1203"/>
      <c r="E176" s="1203"/>
      <c r="F176" s="1734"/>
    </row>
    <row r="177" spans="1:6" s="1204" customFormat="1">
      <c r="A177" s="1202"/>
      <c r="B177" s="883"/>
      <c r="C177" s="1127"/>
      <c r="D177" s="1203"/>
      <c r="E177" s="1203"/>
      <c r="F177" s="1734"/>
    </row>
    <row r="178" spans="1:6" s="1204" customFormat="1">
      <c r="A178" s="1202"/>
      <c r="B178" s="883"/>
      <c r="C178" s="1127"/>
      <c r="D178" s="1203"/>
      <c r="E178" s="1203"/>
      <c r="F178" s="1734"/>
    </row>
    <row r="179" spans="1:6" s="1204" customFormat="1">
      <c r="A179" s="1202"/>
      <c r="B179" s="883"/>
      <c r="C179" s="1127"/>
      <c r="D179" s="1203"/>
      <c r="E179" s="1203"/>
      <c r="F179" s="1734"/>
    </row>
    <row r="180" spans="1:6" s="1204" customFormat="1">
      <c r="A180" s="1202"/>
      <c r="B180" s="883"/>
      <c r="C180" s="1127"/>
      <c r="D180" s="1203"/>
      <c r="E180" s="1203"/>
      <c r="F180" s="1734"/>
    </row>
    <row r="181" spans="1:6" s="1204" customFormat="1">
      <c r="A181" s="1202"/>
      <c r="B181" s="883"/>
      <c r="C181" s="1127"/>
      <c r="D181" s="1203"/>
      <c r="E181" s="1203"/>
      <c r="F181" s="1734"/>
    </row>
    <row r="182" spans="1:6" s="1204" customFormat="1">
      <c r="A182" s="1202"/>
      <c r="B182" s="883"/>
      <c r="C182" s="1127"/>
      <c r="D182" s="1203"/>
      <c r="E182" s="1203"/>
      <c r="F182" s="1734"/>
    </row>
    <row r="183" spans="1:6" s="1204" customFormat="1">
      <c r="A183" s="1202"/>
      <c r="B183" s="883"/>
      <c r="C183" s="1127"/>
      <c r="D183" s="1203"/>
      <c r="E183" s="1203"/>
      <c r="F183" s="1734"/>
    </row>
    <row r="184" spans="1:6" s="1204" customFormat="1">
      <c r="A184" s="1202"/>
      <c r="B184" s="883"/>
      <c r="C184" s="1127"/>
      <c r="D184" s="1203"/>
      <c r="E184" s="1203"/>
      <c r="F184" s="1734"/>
    </row>
    <row r="185" spans="1:6" s="1204" customFormat="1">
      <c r="A185" s="1202"/>
      <c r="B185" s="883"/>
      <c r="C185" s="1127"/>
      <c r="D185" s="1203"/>
      <c r="E185" s="1203"/>
      <c r="F185" s="1734"/>
    </row>
    <row r="186" spans="1:6" s="1204" customFormat="1">
      <c r="A186" s="1202"/>
      <c r="B186" s="883"/>
      <c r="C186" s="1127"/>
      <c r="D186" s="1203"/>
      <c r="E186" s="1203"/>
      <c r="F186" s="1734"/>
    </row>
    <row r="187" spans="1:6" s="1204" customFormat="1">
      <c r="A187" s="1202"/>
      <c r="B187" s="883"/>
      <c r="C187" s="1127"/>
      <c r="D187" s="1203"/>
      <c r="E187" s="1203"/>
      <c r="F187" s="1734"/>
    </row>
    <row r="188" spans="1:6" s="1204" customFormat="1">
      <c r="A188" s="1202"/>
      <c r="B188" s="883"/>
      <c r="C188" s="1127"/>
      <c r="D188" s="1203"/>
      <c r="E188" s="1203"/>
      <c r="F188" s="1734"/>
    </row>
    <row r="189" spans="1:6" s="1204" customFormat="1">
      <c r="A189" s="1202"/>
      <c r="B189" s="883"/>
      <c r="C189" s="1127"/>
      <c r="D189" s="1203"/>
      <c r="E189" s="1203"/>
      <c r="F189" s="1734"/>
    </row>
    <row r="190" spans="1:6" s="1204" customFormat="1">
      <c r="A190" s="1202"/>
      <c r="B190" s="883"/>
      <c r="C190" s="1127"/>
      <c r="D190" s="1203"/>
      <c r="E190" s="1203"/>
      <c r="F190" s="1734"/>
    </row>
    <row r="191" spans="1:6" s="1204" customFormat="1" ht="10.5" thickBot="1">
      <c r="A191" s="1218"/>
      <c r="B191" s="1219"/>
      <c r="C191" s="1220"/>
      <c r="D191" s="1221"/>
      <c r="E191" s="1221"/>
      <c r="F191" s="1735"/>
    </row>
    <row r="192" spans="1:6" s="1204" customFormat="1" ht="10.5" thickTop="1">
      <c r="A192" s="1240"/>
      <c r="B192" s="1250"/>
      <c r="C192" s="1242"/>
      <c r="D192" s="1251"/>
      <c r="E192" s="1251"/>
      <c r="F192" s="1742"/>
    </row>
    <row r="193" spans="1:6" s="1204" customFormat="1" ht="10.5">
      <c r="A193" s="1252"/>
      <c r="B193" s="1253" t="s">
        <v>1244</v>
      </c>
      <c r="C193" s="1254"/>
      <c r="D193" s="1255"/>
      <c r="E193" s="1255"/>
      <c r="F193" s="1743">
        <f>SUM(F133:F137)</f>
        <v>0</v>
      </c>
    </row>
    <row r="194" spans="1:6" s="1204" customFormat="1" ht="10.5" thickBot="1">
      <c r="A194" s="1256"/>
      <c r="B194" s="1257"/>
      <c r="C194" s="1258"/>
      <c r="D194" s="1259"/>
      <c r="E194" s="1259"/>
      <c r="F194" s="1744"/>
    </row>
    <row r="195" spans="1:6" s="1204" customFormat="1" ht="10.5" thickTop="1">
      <c r="A195" s="476"/>
      <c r="B195" s="476"/>
      <c r="C195" s="476"/>
      <c r="D195" s="1260"/>
      <c r="E195" s="1260"/>
      <c r="F195" s="1745"/>
    </row>
    <row r="196" spans="1:6" s="1204" customFormat="1">
      <c r="A196" s="476"/>
      <c r="B196" s="476"/>
      <c r="C196" s="476"/>
      <c r="D196" s="1260"/>
      <c r="E196" s="1260"/>
      <c r="F196" s="1745"/>
    </row>
    <row r="197" spans="1:6" s="1204" customFormat="1">
      <c r="A197" s="476"/>
      <c r="B197" s="476"/>
      <c r="C197" s="476"/>
      <c r="D197" s="1260"/>
      <c r="E197" s="1260"/>
      <c r="F197" s="1745"/>
    </row>
    <row r="198" spans="1:6" s="1204" customFormat="1">
      <c r="A198" s="476"/>
      <c r="B198" s="476"/>
      <c r="C198" s="476"/>
      <c r="D198" s="1260"/>
      <c r="E198" s="1260"/>
      <c r="F198" s="1745"/>
    </row>
    <row r="199" spans="1:6" s="1204" customFormat="1">
      <c r="A199" s="476"/>
      <c r="B199" s="476"/>
      <c r="C199" s="476"/>
      <c r="D199" s="1260"/>
      <c r="E199" s="1260"/>
      <c r="F199" s="1745"/>
    </row>
    <row r="200" spans="1:6" s="1204" customFormat="1">
      <c r="A200" s="476"/>
      <c r="B200" s="476"/>
      <c r="C200" s="476"/>
      <c r="D200" s="1260"/>
      <c r="E200" s="1260"/>
      <c r="F200" s="1745"/>
    </row>
    <row r="201" spans="1:6" s="1204" customFormat="1">
      <c r="A201" s="476"/>
      <c r="B201" s="476"/>
      <c r="C201" s="476"/>
      <c r="D201" s="1260"/>
      <c r="E201" s="1260"/>
      <c r="F201" s="1745"/>
    </row>
    <row r="202" spans="1:6" s="1204" customFormat="1">
      <c r="A202" s="476"/>
      <c r="B202" s="476"/>
      <c r="C202" s="476"/>
      <c r="D202" s="1260"/>
      <c r="E202" s="1260"/>
      <c r="F202" s="1745"/>
    </row>
    <row r="203" spans="1:6" s="1204" customFormat="1">
      <c r="A203" s="476"/>
      <c r="B203" s="476"/>
      <c r="C203" s="476"/>
      <c r="D203" s="1260"/>
      <c r="E203" s="1260"/>
      <c r="F203" s="1745"/>
    </row>
    <row r="204" spans="1:6" s="476" customFormat="1">
      <c r="D204" s="1260"/>
      <c r="E204" s="1260"/>
      <c r="F204" s="1745"/>
    </row>
    <row r="205" spans="1:6" s="476" customFormat="1">
      <c r="D205" s="1260"/>
      <c r="E205" s="1260"/>
      <c r="F205" s="1745"/>
    </row>
    <row r="206" spans="1:6" s="476" customFormat="1">
      <c r="D206" s="1260"/>
      <c r="E206" s="1260"/>
      <c r="F206" s="1745"/>
    </row>
    <row r="207" spans="1:6" s="476" customFormat="1">
      <c r="D207" s="1260"/>
      <c r="E207" s="1260"/>
      <c r="F207" s="1745"/>
    </row>
    <row r="208" spans="1:6" s="476" customFormat="1">
      <c r="D208" s="1260"/>
      <c r="E208" s="1260"/>
      <c r="F208" s="1745"/>
    </row>
    <row r="209" spans="4:6" s="476" customFormat="1">
      <c r="D209" s="1260"/>
      <c r="E209" s="1260"/>
      <c r="F209" s="1745"/>
    </row>
    <row r="210" spans="4:6" s="476" customFormat="1">
      <c r="D210" s="1260"/>
      <c r="E210" s="1260"/>
      <c r="F210" s="1745"/>
    </row>
    <row r="211" spans="4:6" s="476" customFormat="1">
      <c r="D211" s="1260"/>
      <c r="E211" s="1260"/>
      <c r="F211" s="1745"/>
    </row>
    <row r="212" spans="4:6" s="476" customFormat="1">
      <c r="D212" s="1260"/>
      <c r="E212" s="1260"/>
      <c r="F212" s="1745"/>
    </row>
    <row r="213" spans="4:6" s="476" customFormat="1">
      <c r="D213" s="1260"/>
      <c r="E213" s="1260"/>
      <c r="F213" s="1745"/>
    </row>
    <row r="214" spans="4:6" s="476" customFormat="1">
      <c r="D214" s="1260"/>
      <c r="E214" s="1260"/>
      <c r="F214" s="1745"/>
    </row>
    <row r="215" spans="4:6" s="476" customFormat="1">
      <c r="D215" s="1260"/>
      <c r="E215" s="1260"/>
      <c r="F215" s="1745"/>
    </row>
    <row r="216" spans="4:6" s="476" customFormat="1">
      <c r="D216" s="1260"/>
      <c r="E216" s="1260"/>
      <c r="F216" s="1745"/>
    </row>
    <row r="217" spans="4:6" s="476" customFormat="1">
      <c r="D217" s="1260"/>
      <c r="E217" s="1260"/>
      <c r="F217" s="1745"/>
    </row>
    <row r="218" spans="4:6" s="476" customFormat="1">
      <c r="D218" s="1260"/>
      <c r="E218" s="1260"/>
      <c r="F218" s="1745"/>
    </row>
    <row r="219" spans="4:6" s="476" customFormat="1">
      <c r="D219" s="1260"/>
      <c r="E219" s="1260"/>
      <c r="F219" s="1745"/>
    </row>
    <row r="220" spans="4:6" s="476" customFormat="1">
      <c r="D220" s="1260"/>
      <c r="E220" s="1260"/>
      <c r="F220" s="1745"/>
    </row>
    <row r="221" spans="4:6" s="476" customFormat="1">
      <c r="D221" s="1260"/>
      <c r="E221" s="1260"/>
      <c r="F221" s="1745"/>
    </row>
    <row r="222" spans="4:6" s="476" customFormat="1">
      <c r="D222" s="1260"/>
      <c r="E222" s="1260"/>
      <c r="F222" s="1745"/>
    </row>
    <row r="223" spans="4:6" s="476" customFormat="1">
      <c r="D223" s="1260"/>
      <c r="E223" s="1260"/>
      <c r="F223" s="1745"/>
    </row>
    <row r="224" spans="4:6" s="476" customFormat="1">
      <c r="D224" s="1260"/>
      <c r="E224" s="1260"/>
      <c r="F224" s="1745"/>
    </row>
    <row r="225" spans="4:6" s="476" customFormat="1">
      <c r="D225" s="1260"/>
      <c r="E225" s="1260"/>
      <c r="F225" s="1745"/>
    </row>
    <row r="226" spans="4:6" s="476" customFormat="1">
      <c r="D226" s="1260"/>
      <c r="E226" s="1260"/>
      <c r="F226" s="1745"/>
    </row>
    <row r="227" spans="4:6" s="476" customFormat="1">
      <c r="D227" s="1260"/>
      <c r="E227" s="1260"/>
      <c r="F227" s="1745"/>
    </row>
    <row r="228" spans="4:6" s="476" customFormat="1">
      <c r="D228" s="1260"/>
      <c r="E228" s="1260"/>
      <c r="F228" s="1745"/>
    </row>
    <row r="229" spans="4:6" s="476" customFormat="1">
      <c r="D229" s="1260"/>
      <c r="E229" s="1260"/>
      <c r="F229" s="1745"/>
    </row>
    <row r="230" spans="4:6" s="476" customFormat="1">
      <c r="D230" s="1260"/>
      <c r="E230" s="1260"/>
      <c r="F230" s="1745"/>
    </row>
    <row r="231" spans="4:6" s="476" customFormat="1">
      <c r="D231" s="1260"/>
      <c r="E231" s="1260"/>
      <c r="F231" s="1745"/>
    </row>
    <row r="232" spans="4:6" s="476" customFormat="1">
      <c r="D232" s="1260"/>
      <c r="E232" s="1260"/>
      <c r="F232" s="1745"/>
    </row>
    <row r="233" spans="4:6" s="476" customFormat="1">
      <c r="D233" s="1260"/>
      <c r="E233" s="1260"/>
      <c r="F233" s="1745"/>
    </row>
    <row r="234" spans="4:6" s="476" customFormat="1">
      <c r="D234" s="1260"/>
      <c r="E234" s="1260"/>
      <c r="F234" s="1745"/>
    </row>
    <row r="235" spans="4:6" s="476" customFormat="1">
      <c r="D235" s="1260"/>
      <c r="E235" s="1260"/>
      <c r="F235" s="1745"/>
    </row>
    <row r="236" spans="4:6" s="476" customFormat="1">
      <c r="D236" s="1260"/>
      <c r="E236" s="1260"/>
      <c r="F236" s="1745"/>
    </row>
    <row r="237" spans="4:6" s="476" customFormat="1">
      <c r="D237" s="1260"/>
      <c r="E237" s="1260"/>
      <c r="F237" s="1745"/>
    </row>
    <row r="238" spans="4:6" s="476" customFormat="1">
      <c r="D238" s="1260"/>
      <c r="E238" s="1260"/>
      <c r="F238" s="1745"/>
    </row>
    <row r="239" spans="4:6" s="476" customFormat="1">
      <c r="D239" s="1260"/>
      <c r="E239" s="1260"/>
      <c r="F239" s="1745"/>
    </row>
    <row r="240" spans="4:6" s="476" customFormat="1">
      <c r="D240" s="1260"/>
      <c r="E240" s="1260"/>
      <c r="F240" s="1745"/>
    </row>
    <row r="241" spans="4:6" s="476" customFormat="1">
      <c r="D241" s="1260"/>
      <c r="E241" s="1260"/>
      <c r="F241" s="1745"/>
    </row>
    <row r="242" spans="4:6" s="476" customFormat="1">
      <c r="D242" s="1260"/>
      <c r="E242" s="1260"/>
      <c r="F242" s="1745"/>
    </row>
    <row r="243" spans="4:6" s="476" customFormat="1">
      <c r="D243" s="1260"/>
      <c r="E243" s="1260"/>
      <c r="F243" s="1745"/>
    </row>
    <row r="244" spans="4:6" s="476" customFormat="1">
      <c r="D244" s="1260"/>
      <c r="E244" s="1260"/>
      <c r="F244" s="1745"/>
    </row>
    <row r="245" spans="4:6" s="476" customFormat="1">
      <c r="D245" s="1260"/>
      <c r="E245" s="1260"/>
      <c r="F245" s="1745"/>
    </row>
    <row r="246" spans="4:6" s="476" customFormat="1">
      <c r="D246" s="1260"/>
      <c r="E246" s="1260"/>
      <c r="F246" s="1745"/>
    </row>
    <row r="247" spans="4:6" s="476" customFormat="1">
      <c r="D247" s="1260"/>
      <c r="E247" s="1260"/>
      <c r="F247" s="1745"/>
    </row>
    <row r="248" spans="4:6" s="476" customFormat="1">
      <c r="D248" s="1260"/>
      <c r="E248" s="1260"/>
      <c r="F248" s="1745"/>
    </row>
    <row r="249" spans="4:6" s="476" customFormat="1">
      <c r="D249" s="1260"/>
      <c r="E249" s="1260"/>
      <c r="F249" s="1745"/>
    </row>
    <row r="250" spans="4:6" s="476" customFormat="1">
      <c r="D250" s="1260"/>
      <c r="E250" s="1260"/>
      <c r="F250" s="1745"/>
    </row>
    <row r="251" spans="4:6" s="476" customFormat="1">
      <c r="D251" s="1260"/>
      <c r="E251" s="1260"/>
      <c r="F251" s="1745"/>
    </row>
    <row r="252" spans="4:6" s="476" customFormat="1">
      <c r="D252" s="1260"/>
      <c r="E252" s="1260"/>
      <c r="F252" s="1745"/>
    </row>
    <row r="253" spans="4:6" s="476" customFormat="1">
      <c r="D253" s="1260"/>
      <c r="E253" s="1260"/>
      <c r="F253" s="1745"/>
    </row>
    <row r="254" spans="4:6" s="476" customFormat="1">
      <c r="D254" s="1260"/>
      <c r="E254" s="1260"/>
      <c r="F254" s="1745"/>
    </row>
    <row r="255" spans="4:6" s="476" customFormat="1">
      <c r="D255" s="1260"/>
      <c r="E255" s="1260"/>
      <c r="F255" s="1745"/>
    </row>
    <row r="256" spans="4:6" s="476" customFormat="1">
      <c r="D256" s="1260"/>
      <c r="E256" s="1260"/>
      <c r="F256" s="1745"/>
    </row>
    <row r="257" spans="4:6" s="476" customFormat="1">
      <c r="D257" s="1260"/>
      <c r="E257" s="1260"/>
      <c r="F257" s="1745"/>
    </row>
    <row r="258" spans="4:6" s="476" customFormat="1">
      <c r="D258" s="1260"/>
      <c r="E258" s="1260"/>
      <c r="F258" s="1745"/>
    </row>
    <row r="259" spans="4:6" s="476" customFormat="1">
      <c r="D259" s="1260"/>
      <c r="E259" s="1260"/>
      <c r="F259" s="1745"/>
    </row>
    <row r="260" spans="4:6" s="476" customFormat="1">
      <c r="D260" s="1260"/>
      <c r="E260" s="1260"/>
      <c r="F260" s="1745"/>
    </row>
    <row r="261" spans="4:6" s="476" customFormat="1">
      <c r="D261" s="1260"/>
      <c r="E261" s="1260"/>
      <c r="F261" s="1745"/>
    </row>
    <row r="262" spans="4:6" s="476" customFormat="1">
      <c r="D262" s="1260"/>
      <c r="E262" s="1260"/>
      <c r="F262" s="1745"/>
    </row>
    <row r="263" spans="4:6" s="476" customFormat="1">
      <c r="D263" s="1260"/>
      <c r="E263" s="1260"/>
      <c r="F263" s="1745"/>
    </row>
    <row r="264" spans="4:6" s="476" customFormat="1">
      <c r="D264" s="1260"/>
      <c r="E264" s="1260"/>
      <c r="F264" s="1745"/>
    </row>
    <row r="265" spans="4:6" s="476" customFormat="1">
      <c r="D265" s="1260"/>
      <c r="E265" s="1260"/>
      <c r="F265" s="1745"/>
    </row>
    <row r="266" spans="4:6" s="476" customFormat="1">
      <c r="D266" s="1260"/>
      <c r="E266" s="1260"/>
      <c r="F266" s="1745"/>
    </row>
    <row r="267" spans="4:6" s="476" customFormat="1">
      <c r="D267" s="1260"/>
      <c r="E267" s="1260"/>
      <c r="F267" s="1745"/>
    </row>
    <row r="268" spans="4:6" s="476" customFormat="1">
      <c r="D268" s="1260"/>
      <c r="E268" s="1260"/>
      <c r="F268" s="1745"/>
    </row>
    <row r="269" spans="4:6" s="476" customFormat="1">
      <c r="D269" s="1260"/>
      <c r="E269" s="1260"/>
      <c r="F269" s="1745"/>
    </row>
    <row r="270" spans="4:6" s="476" customFormat="1">
      <c r="D270" s="1260"/>
      <c r="E270" s="1260"/>
      <c r="F270" s="1745"/>
    </row>
    <row r="271" spans="4:6" s="476" customFormat="1">
      <c r="D271" s="1260"/>
      <c r="E271" s="1260"/>
      <c r="F271" s="1745"/>
    </row>
    <row r="272" spans="4:6" s="476" customFormat="1">
      <c r="D272" s="1260"/>
      <c r="E272" s="1260"/>
      <c r="F272" s="1745"/>
    </row>
    <row r="273" spans="4:6" s="476" customFormat="1">
      <c r="D273" s="1260"/>
      <c r="E273" s="1260"/>
      <c r="F273" s="1745"/>
    </row>
    <row r="274" spans="4:6" s="476" customFormat="1">
      <c r="D274" s="1260"/>
      <c r="E274" s="1260"/>
      <c r="F274" s="1745"/>
    </row>
    <row r="275" spans="4:6" s="476" customFormat="1">
      <c r="D275" s="1260"/>
      <c r="E275" s="1260"/>
      <c r="F275" s="1745"/>
    </row>
    <row r="276" spans="4:6" s="476" customFormat="1">
      <c r="D276" s="1260"/>
      <c r="E276" s="1260"/>
      <c r="F276" s="1745"/>
    </row>
    <row r="277" spans="4:6" s="476" customFormat="1">
      <c r="D277" s="1260"/>
      <c r="E277" s="1260"/>
      <c r="F277" s="1745"/>
    </row>
    <row r="278" spans="4:6" s="476" customFormat="1">
      <c r="D278" s="1260"/>
      <c r="E278" s="1260"/>
      <c r="F278" s="1745"/>
    </row>
    <row r="279" spans="4:6" s="476" customFormat="1">
      <c r="D279" s="1260"/>
      <c r="E279" s="1260"/>
      <c r="F279" s="1745"/>
    </row>
    <row r="280" spans="4:6" s="476" customFormat="1">
      <c r="D280" s="1260"/>
      <c r="E280" s="1260"/>
      <c r="F280" s="1745"/>
    </row>
    <row r="281" spans="4:6" s="476" customFormat="1">
      <c r="D281" s="1260"/>
      <c r="E281" s="1260"/>
      <c r="F281" s="1745"/>
    </row>
    <row r="282" spans="4:6" s="476" customFormat="1">
      <c r="D282" s="1260"/>
      <c r="E282" s="1260"/>
      <c r="F282" s="1745"/>
    </row>
    <row r="283" spans="4:6" s="476" customFormat="1">
      <c r="D283" s="1260"/>
      <c r="E283" s="1260"/>
      <c r="F283" s="1745"/>
    </row>
    <row r="284" spans="4:6" s="476" customFormat="1">
      <c r="D284" s="1260"/>
      <c r="E284" s="1260"/>
      <c r="F284" s="1745"/>
    </row>
    <row r="285" spans="4:6" s="476" customFormat="1">
      <c r="D285" s="1260"/>
      <c r="E285" s="1260"/>
      <c r="F285" s="1745"/>
    </row>
    <row r="286" spans="4:6" s="476" customFormat="1">
      <c r="D286" s="1260"/>
      <c r="E286" s="1260"/>
      <c r="F286" s="1745"/>
    </row>
    <row r="287" spans="4:6" s="476" customFormat="1">
      <c r="D287" s="1260"/>
      <c r="E287" s="1260"/>
      <c r="F287" s="1745"/>
    </row>
    <row r="288" spans="4:6" s="476" customFormat="1">
      <c r="D288" s="1260"/>
      <c r="E288" s="1260"/>
      <c r="F288" s="1745"/>
    </row>
    <row r="289" spans="4:6" s="476" customFormat="1">
      <c r="D289" s="1260"/>
      <c r="E289" s="1260"/>
      <c r="F289" s="1745"/>
    </row>
    <row r="290" spans="4:6" s="476" customFormat="1">
      <c r="D290" s="1260"/>
      <c r="E290" s="1260"/>
      <c r="F290" s="1745"/>
    </row>
    <row r="291" spans="4:6" s="476" customFormat="1">
      <c r="D291" s="1260"/>
      <c r="E291" s="1260"/>
      <c r="F291" s="1745"/>
    </row>
    <row r="292" spans="4:6" s="476" customFormat="1">
      <c r="D292" s="1260"/>
      <c r="E292" s="1260"/>
      <c r="F292" s="1745"/>
    </row>
    <row r="293" spans="4:6" s="476" customFormat="1">
      <c r="D293" s="1260"/>
      <c r="E293" s="1260"/>
      <c r="F293" s="1745"/>
    </row>
    <row r="294" spans="4:6" s="476" customFormat="1">
      <c r="D294" s="1260"/>
      <c r="E294" s="1260"/>
      <c r="F294" s="1745"/>
    </row>
    <row r="295" spans="4:6" s="476" customFormat="1">
      <c r="D295" s="1260"/>
      <c r="E295" s="1260"/>
      <c r="F295" s="1745"/>
    </row>
    <row r="296" spans="4:6" s="476" customFormat="1">
      <c r="D296" s="1260"/>
      <c r="E296" s="1260"/>
      <c r="F296" s="1745"/>
    </row>
    <row r="297" spans="4:6" s="476" customFormat="1">
      <c r="D297" s="1260"/>
      <c r="E297" s="1260"/>
      <c r="F297" s="1745"/>
    </row>
    <row r="298" spans="4:6" s="476" customFormat="1">
      <c r="D298" s="1260"/>
      <c r="E298" s="1260"/>
      <c r="F298" s="1745"/>
    </row>
    <row r="299" spans="4:6" s="476" customFormat="1">
      <c r="D299" s="1260"/>
      <c r="E299" s="1260"/>
      <c r="F299" s="1745"/>
    </row>
    <row r="300" spans="4:6" s="476" customFormat="1">
      <c r="D300" s="1260"/>
      <c r="E300" s="1260"/>
      <c r="F300" s="1745"/>
    </row>
    <row r="301" spans="4:6" s="476" customFormat="1">
      <c r="D301" s="1260"/>
      <c r="E301" s="1260"/>
      <c r="F301" s="1745"/>
    </row>
    <row r="302" spans="4:6" s="476" customFormat="1">
      <c r="D302" s="1260"/>
      <c r="E302" s="1260"/>
      <c r="F302" s="1745"/>
    </row>
    <row r="303" spans="4:6" s="476" customFormat="1">
      <c r="D303" s="1260"/>
      <c r="E303" s="1260"/>
      <c r="F303" s="1745"/>
    </row>
    <row r="304" spans="4:6" s="476" customFormat="1">
      <c r="D304" s="1260"/>
      <c r="E304" s="1260"/>
      <c r="F304" s="1745"/>
    </row>
    <row r="305" spans="4:6" s="476" customFormat="1">
      <c r="D305" s="1260"/>
      <c r="E305" s="1260"/>
      <c r="F305" s="1745"/>
    </row>
    <row r="306" spans="4:6" s="476" customFormat="1">
      <c r="D306" s="1260"/>
      <c r="E306" s="1260"/>
      <c r="F306" s="1745"/>
    </row>
    <row r="307" spans="4:6" s="476" customFormat="1">
      <c r="D307" s="1260"/>
      <c r="E307" s="1260"/>
      <c r="F307" s="1745"/>
    </row>
    <row r="308" spans="4:6" s="476" customFormat="1">
      <c r="D308" s="1260"/>
      <c r="E308" s="1260"/>
      <c r="F308" s="1745"/>
    </row>
    <row r="309" spans="4:6" s="476" customFormat="1">
      <c r="D309" s="1260"/>
      <c r="E309" s="1260"/>
      <c r="F309" s="1745"/>
    </row>
    <row r="310" spans="4:6" s="476" customFormat="1">
      <c r="D310" s="1260"/>
      <c r="E310" s="1260"/>
      <c r="F310" s="1745"/>
    </row>
    <row r="311" spans="4:6" s="476" customFormat="1">
      <c r="D311" s="1260"/>
      <c r="E311" s="1260"/>
      <c r="F311" s="1745"/>
    </row>
    <row r="312" spans="4:6" s="476" customFormat="1">
      <c r="D312" s="1260"/>
      <c r="E312" s="1260"/>
      <c r="F312" s="1745"/>
    </row>
    <row r="313" spans="4:6" s="476" customFormat="1">
      <c r="D313" s="1260"/>
      <c r="E313" s="1260"/>
      <c r="F313" s="1745"/>
    </row>
    <row r="314" spans="4:6" s="476" customFormat="1">
      <c r="D314" s="1260"/>
      <c r="E314" s="1260"/>
      <c r="F314" s="1745"/>
    </row>
    <row r="315" spans="4:6" s="476" customFormat="1">
      <c r="D315" s="1260"/>
      <c r="E315" s="1260"/>
      <c r="F315" s="1745"/>
    </row>
    <row r="316" spans="4:6" s="476" customFormat="1">
      <c r="D316" s="1260"/>
      <c r="E316" s="1260"/>
      <c r="F316" s="1745"/>
    </row>
    <row r="317" spans="4:6" s="476" customFormat="1">
      <c r="D317" s="1260"/>
      <c r="E317" s="1260"/>
      <c r="F317" s="1745"/>
    </row>
    <row r="318" spans="4:6" s="476" customFormat="1">
      <c r="D318" s="1260"/>
      <c r="E318" s="1260"/>
      <c r="F318" s="1745"/>
    </row>
    <row r="319" spans="4:6" s="476" customFormat="1">
      <c r="D319" s="1260"/>
      <c r="E319" s="1260"/>
      <c r="F319" s="1745"/>
    </row>
    <row r="320" spans="4:6" s="476" customFormat="1">
      <c r="D320" s="1260"/>
      <c r="E320" s="1260"/>
      <c r="F320" s="1745"/>
    </row>
    <row r="321" spans="4:6" s="476" customFormat="1">
      <c r="D321" s="1260"/>
      <c r="E321" s="1260"/>
      <c r="F321" s="1745"/>
    </row>
    <row r="322" spans="4:6" s="476" customFormat="1">
      <c r="D322" s="1260"/>
      <c r="E322" s="1260"/>
      <c r="F322" s="1745"/>
    </row>
    <row r="323" spans="4:6" s="476" customFormat="1">
      <c r="D323" s="1260"/>
      <c r="E323" s="1260"/>
      <c r="F323" s="1745"/>
    </row>
    <row r="324" spans="4:6" s="476" customFormat="1">
      <c r="D324" s="1260"/>
      <c r="E324" s="1260"/>
      <c r="F324" s="1745"/>
    </row>
    <row r="325" spans="4:6" s="476" customFormat="1">
      <c r="D325" s="1260"/>
      <c r="E325" s="1260"/>
      <c r="F325" s="1745"/>
    </row>
    <row r="326" spans="4:6" s="476" customFormat="1">
      <c r="D326" s="1260"/>
      <c r="E326" s="1260"/>
      <c r="F326" s="1745"/>
    </row>
    <row r="327" spans="4:6" s="476" customFormat="1">
      <c r="D327" s="1260"/>
      <c r="E327" s="1260"/>
      <c r="F327" s="1745"/>
    </row>
    <row r="328" spans="4:6" s="476" customFormat="1">
      <c r="D328" s="1260"/>
      <c r="E328" s="1260"/>
      <c r="F328" s="1745"/>
    </row>
    <row r="329" spans="4:6" s="476" customFormat="1">
      <c r="D329" s="1260"/>
      <c r="E329" s="1260"/>
      <c r="F329" s="1745"/>
    </row>
    <row r="330" spans="4:6" s="476" customFormat="1">
      <c r="D330" s="1260"/>
      <c r="E330" s="1260"/>
      <c r="F330" s="1745"/>
    </row>
    <row r="331" spans="4:6" s="476" customFormat="1">
      <c r="D331" s="1260"/>
      <c r="E331" s="1260"/>
      <c r="F331" s="1745"/>
    </row>
    <row r="332" spans="4:6" s="476" customFormat="1">
      <c r="D332" s="1260"/>
      <c r="E332" s="1260"/>
      <c r="F332" s="1745"/>
    </row>
    <row r="333" spans="4:6" s="476" customFormat="1">
      <c r="D333" s="1260"/>
      <c r="E333" s="1260"/>
      <c r="F333" s="1745"/>
    </row>
    <row r="334" spans="4:6" s="476" customFormat="1">
      <c r="D334" s="1260"/>
      <c r="E334" s="1260"/>
      <c r="F334" s="1745"/>
    </row>
    <row r="335" spans="4:6" s="476" customFormat="1">
      <c r="D335" s="1260"/>
      <c r="E335" s="1260"/>
      <c r="F335" s="1745"/>
    </row>
    <row r="336" spans="4:6" s="476" customFormat="1">
      <c r="D336" s="1260"/>
      <c r="E336" s="1260"/>
      <c r="F336" s="1745"/>
    </row>
    <row r="337" spans="4:6" s="476" customFormat="1">
      <c r="D337" s="1260"/>
      <c r="E337" s="1260"/>
      <c r="F337" s="1745"/>
    </row>
    <row r="338" spans="4:6" s="476" customFormat="1">
      <c r="D338" s="1260"/>
      <c r="E338" s="1260"/>
      <c r="F338" s="1745"/>
    </row>
    <row r="339" spans="4:6" s="476" customFormat="1">
      <c r="D339" s="1260"/>
      <c r="E339" s="1260"/>
      <c r="F339" s="1745"/>
    </row>
    <row r="340" spans="4:6" s="476" customFormat="1">
      <c r="D340" s="1260"/>
      <c r="E340" s="1260"/>
      <c r="F340" s="1745"/>
    </row>
    <row r="341" spans="4:6" s="476" customFormat="1">
      <c r="D341" s="1260"/>
      <c r="E341" s="1260"/>
      <c r="F341" s="1745"/>
    </row>
    <row r="342" spans="4:6" s="476" customFormat="1">
      <c r="D342" s="1260"/>
      <c r="E342" s="1260"/>
      <c r="F342" s="1745"/>
    </row>
    <row r="343" spans="4:6" s="476" customFormat="1">
      <c r="D343" s="1260"/>
      <c r="E343" s="1260"/>
      <c r="F343" s="1745"/>
    </row>
    <row r="344" spans="4:6" s="476" customFormat="1">
      <c r="D344" s="1260"/>
      <c r="E344" s="1260"/>
      <c r="F344" s="1745"/>
    </row>
    <row r="345" spans="4:6" s="476" customFormat="1">
      <c r="D345" s="1260"/>
      <c r="E345" s="1260"/>
      <c r="F345" s="1745"/>
    </row>
    <row r="346" spans="4:6" s="476" customFormat="1">
      <c r="D346" s="1260"/>
      <c r="E346" s="1260"/>
      <c r="F346" s="1745"/>
    </row>
    <row r="347" spans="4:6" s="476" customFormat="1">
      <c r="D347" s="1260"/>
      <c r="E347" s="1260"/>
      <c r="F347" s="1745"/>
    </row>
    <row r="348" spans="4:6" s="476" customFormat="1">
      <c r="D348" s="1260"/>
      <c r="E348" s="1260"/>
      <c r="F348" s="1745"/>
    </row>
    <row r="349" spans="4:6" s="476" customFormat="1">
      <c r="D349" s="1260"/>
      <c r="E349" s="1260"/>
      <c r="F349" s="1745"/>
    </row>
    <row r="350" spans="4:6" s="476" customFormat="1">
      <c r="D350" s="1260"/>
      <c r="E350" s="1260"/>
      <c r="F350" s="1745"/>
    </row>
    <row r="351" spans="4:6" s="476" customFormat="1">
      <c r="D351" s="1260"/>
      <c r="E351" s="1260"/>
      <c r="F351" s="1745"/>
    </row>
    <row r="352" spans="4:6" s="476" customFormat="1">
      <c r="D352" s="1260"/>
      <c r="E352" s="1260"/>
      <c r="F352" s="1745"/>
    </row>
    <row r="353" spans="4:6" s="476" customFormat="1">
      <c r="D353" s="1260"/>
      <c r="E353" s="1260"/>
      <c r="F353" s="1745"/>
    </row>
    <row r="354" spans="4:6" s="476" customFormat="1">
      <c r="D354" s="1260"/>
      <c r="E354" s="1260"/>
      <c r="F354" s="1745"/>
    </row>
    <row r="355" spans="4:6" s="476" customFormat="1">
      <c r="D355" s="1260"/>
      <c r="E355" s="1260"/>
      <c r="F355" s="1745"/>
    </row>
    <row r="356" spans="4:6" s="476" customFormat="1">
      <c r="D356" s="1260"/>
      <c r="E356" s="1260"/>
      <c r="F356" s="1745"/>
    </row>
    <row r="357" spans="4:6" s="476" customFormat="1">
      <c r="D357" s="1260"/>
      <c r="E357" s="1260"/>
      <c r="F357" s="1745"/>
    </row>
    <row r="358" spans="4:6" s="476" customFormat="1">
      <c r="D358" s="1260"/>
      <c r="E358" s="1260"/>
      <c r="F358" s="1745"/>
    </row>
    <row r="359" spans="4:6" s="476" customFormat="1">
      <c r="D359" s="1260"/>
      <c r="E359" s="1260"/>
      <c r="F359" s="1745"/>
    </row>
    <row r="360" spans="4:6" s="476" customFormat="1">
      <c r="D360" s="1260"/>
      <c r="E360" s="1260"/>
      <c r="F360" s="1745"/>
    </row>
    <row r="361" spans="4:6" s="476" customFormat="1">
      <c r="D361" s="1260"/>
      <c r="E361" s="1260"/>
      <c r="F361" s="1745"/>
    </row>
    <row r="362" spans="4:6" s="476" customFormat="1">
      <c r="D362" s="1260"/>
      <c r="E362" s="1260"/>
      <c r="F362" s="1745"/>
    </row>
    <row r="363" spans="4:6" s="476" customFormat="1">
      <c r="D363" s="1260"/>
      <c r="E363" s="1260"/>
      <c r="F363" s="1745"/>
    </row>
    <row r="364" spans="4:6" s="476" customFormat="1">
      <c r="D364" s="1260"/>
      <c r="E364" s="1260"/>
      <c r="F364" s="1745"/>
    </row>
    <row r="365" spans="4:6" s="476" customFormat="1">
      <c r="D365" s="1260"/>
      <c r="E365" s="1260"/>
      <c r="F365" s="1745"/>
    </row>
    <row r="366" spans="4:6" s="476" customFormat="1">
      <c r="D366" s="1260"/>
      <c r="E366" s="1260"/>
      <c r="F366" s="1745"/>
    </row>
    <row r="367" spans="4:6" s="476" customFormat="1">
      <c r="D367" s="1260"/>
      <c r="E367" s="1260"/>
      <c r="F367" s="1745"/>
    </row>
    <row r="368" spans="4:6" s="476" customFormat="1">
      <c r="D368" s="1260"/>
      <c r="E368" s="1260"/>
      <c r="F368" s="1745"/>
    </row>
    <row r="369" spans="4:6" s="476" customFormat="1">
      <c r="D369" s="1260"/>
      <c r="E369" s="1260"/>
      <c r="F369" s="1745"/>
    </row>
    <row r="370" spans="4:6" s="476" customFormat="1">
      <c r="D370" s="1260"/>
      <c r="E370" s="1260"/>
      <c r="F370" s="1745"/>
    </row>
    <row r="371" spans="4:6" s="476" customFormat="1">
      <c r="D371" s="1260"/>
      <c r="E371" s="1260"/>
      <c r="F371" s="1745"/>
    </row>
    <row r="372" spans="4:6" s="476" customFormat="1">
      <c r="D372" s="1260"/>
      <c r="E372" s="1260"/>
      <c r="F372" s="1745"/>
    </row>
    <row r="373" spans="4:6" s="476" customFormat="1">
      <c r="D373" s="1260"/>
      <c r="E373" s="1260"/>
      <c r="F373" s="1745"/>
    </row>
    <row r="374" spans="4:6" s="476" customFormat="1">
      <c r="D374" s="1260"/>
      <c r="E374" s="1260"/>
      <c r="F374" s="1745"/>
    </row>
    <row r="375" spans="4:6" s="476" customFormat="1">
      <c r="D375" s="1260"/>
      <c r="E375" s="1260"/>
      <c r="F375" s="1745"/>
    </row>
    <row r="376" spans="4:6" s="476" customFormat="1">
      <c r="D376" s="1260"/>
      <c r="E376" s="1260"/>
      <c r="F376" s="1745"/>
    </row>
    <row r="377" spans="4:6" s="476" customFormat="1">
      <c r="D377" s="1260"/>
      <c r="E377" s="1260"/>
      <c r="F377" s="1745"/>
    </row>
    <row r="378" spans="4:6" s="476" customFormat="1">
      <c r="D378" s="1260"/>
      <c r="E378" s="1260"/>
      <c r="F378" s="1745"/>
    </row>
    <row r="379" spans="4:6" s="476" customFormat="1">
      <c r="D379" s="1260"/>
      <c r="E379" s="1260"/>
      <c r="F379" s="1745"/>
    </row>
    <row r="380" spans="4:6" s="476" customFormat="1">
      <c r="D380" s="1260"/>
      <c r="E380" s="1260"/>
      <c r="F380" s="1745"/>
    </row>
    <row r="381" spans="4:6" s="476" customFormat="1">
      <c r="D381" s="1260"/>
      <c r="E381" s="1260"/>
      <c r="F381" s="1745"/>
    </row>
    <row r="382" spans="4:6" s="476" customFormat="1">
      <c r="D382" s="1260"/>
      <c r="E382" s="1260"/>
      <c r="F382" s="1745"/>
    </row>
    <row r="383" spans="4:6" s="476" customFormat="1">
      <c r="D383" s="1260"/>
      <c r="E383" s="1260"/>
      <c r="F383" s="1745"/>
    </row>
    <row r="384" spans="4:6" s="476" customFormat="1">
      <c r="D384" s="1260"/>
      <c r="E384" s="1260"/>
      <c r="F384" s="1745"/>
    </row>
    <row r="385" spans="4:6" s="476" customFormat="1">
      <c r="D385" s="1260"/>
      <c r="E385" s="1260"/>
      <c r="F385" s="1745"/>
    </row>
    <row r="386" spans="4:6" s="476" customFormat="1">
      <c r="D386" s="1260"/>
      <c r="E386" s="1260"/>
      <c r="F386" s="1745"/>
    </row>
    <row r="387" spans="4:6" s="476" customFormat="1">
      <c r="D387" s="1260"/>
      <c r="E387" s="1260"/>
      <c r="F387" s="1745"/>
    </row>
    <row r="388" spans="4:6" s="476" customFormat="1">
      <c r="D388" s="1260"/>
      <c r="E388" s="1260"/>
      <c r="F388" s="1745"/>
    </row>
    <row r="389" spans="4:6" s="476" customFormat="1">
      <c r="D389" s="1260"/>
      <c r="E389" s="1260"/>
      <c r="F389" s="1745"/>
    </row>
    <row r="390" spans="4:6" s="476" customFormat="1">
      <c r="D390" s="1260"/>
      <c r="E390" s="1260"/>
      <c r="F390" s="1745"/>
    </row>
    <row r="391" spans="4:6" s="476" customFormat="1">
      <c r="D391" s="1260"/>
      <c r="E391" s="1260"/>
      <c r="F391" s="1745"/>
    </row>
    <row r="392" spans="4:6" s="476" customFormat="1">
      <c r="D392" s="1260"/>
      <c r="E392" s="1260"/>
      <c r="F392" s="1745"/>
    </row>
    <row r="393" spans="4:6" s="476" customFormat="1">
      <c r="D393" s="1260"/>
      <c r="E393" s="1260"/>
      <c r="F393" s="1745"/>
    </row>
    <row r="394" spans="4:6" s="476" customFormat="1">
      <c r="D394" s="1260"/>
      <c r="E394" s="1260"/>
      <c r="F394" s="1745"/>
    </row>
    <row r="395" spans="4:6" s="476" customFormat="1">
      <c r="D395" s="1260"/>
      <c r="E395" s="1260"/>
      <c r="F395" s="1745"/>
    </row>
    <row r="396" spans="4:6" s="476" customFormat="1">
      <c r="D396" s="1260"/>
      <c r="E396" s="1260"/>
      <c r="F396" s="1745"/>
    </row>
    <row r="397" spans="4:6" s="476" customFormat="1">
      <c r="D397" s="1260"/>
      <c r="E397" s="1260"/>
      <c r="F397" s="1745"/>
    </row>
    <row r="398" spans="4:6" s="476" customFormat="1">
      <c r="D398" s="1260"/>
      <c r="E398" s="1260"/>
      <c r="F398" s="1745"/>
    </row>
    <row r="399" spans="4:6" s="476" customFormat="1">
      <c r="D399" s="1260"/>
      <c r="E399" s="1260"/>
      <c r="F399" s="1745"/>
    </row>
    <row r="400" spans="4:6" s="476" customFormat="1">
      <c r="D400" s="1260"/>
      <c r="E400" s="1260"/>
      <c r="F400" s="1745"/>
    </row>
    <row r="401" spans="4:6" s="476" customFormat="1">
      <c r="D401" s="1260"/>
      <c r="E401" s="1260"/>
      <c r="F401" s="1745"/>
    </row>
    <row r="402" spans="4:6" s="476" customFormat="1">
      <c r="D402" s="1260"/>
      <c r="E402" s="1260"/>
      <c r="F402" s="1745"/>
    </row>
    <row r="403" spans="4:6" s="476" customFormat="1">
      <c r="D403" s="1260"/>
      <c r="E403" s="1260"/>
      <c r="F403" s="1745"/>
    </row>
    <row r="404" spans="4:6" s="476" customFormat="1">
      <c r="D404" s="1260"/>
      <c r="E404" s="1260"/>
      <c r="F404" s="1745"/>
    </row>
    <row r="405" spans="4:6" s="476" customFormat="1">
      <c r="D405" s="1260"/>
      <c r="E405" s="1260"/>
      <c r="F405" s="1745"/>
    </row>
    <row r="406" spans="4:6" s="476" customFormat="1">
      <c r="D406" s="1260"/>
      <c r="E406" s="1260"/>
      <c r="F406" s="1745"/>
    </row>
    <row r="407" spans="4:6" s="476" customFormat="1">
      <c r="D407" s="1260"/>
      <c r="E407" s="1260"/>
      <c r="F407" s="1745"/>
    </row>
    <row r="408" spans="4:6" s="476" customFormat="1">
      <c r="D408" s="1260"/>
      <c r="E408" s="1260"/>
      <c r="F408" s="1745"/>
    </row>
    <row r="409" spans="4:6" s="476" customFormat="1">
      <c r="D409" s="1260"/>
      <c r="E409" s="1260"/>
      <c r="F409" s="1745"/>
    </row>
    <row r="410" spans="4:6" s="476" customFormat="1">
      <c r="D410" s="1260"/>
      <c r="E410" s="1260"/>
      <c r="F410" s="1745"/>
    </row>
    <row r="411" spans="4:6" s="476" customFormat="1">
      <c r="D411" s="1260"/>
      <c r="E411" s="1260"/>
      <c r="F411" s="1745"/>
    </row>
    <row r="412" spans="4:6" s="476" customFormat="1">
      <c r="D412" s="1260"/>
      <c r="E412" s="1260"/>
      <c r="F412" s="1745"/>
    </row>
    <row r="413" spans="4:6" s="476" customFormat="1">
      <c r="D413" s="1260"/>
      <c r="E413" s="1260"/>
      <c r="F413" s="1745"/>
    </row>
    <row r="414" spans="4:6" s="476" customFormat="1">
      <c r="D414" s="1260"/>
      <c r="E414" s="1260"/>
      <c r="F414" s="1745"/>
    </row>
    <row r="415" spans="4:6" s="476" customFormat="1">
      <c r="D415" s="1260"/>
      <c r="E415" s="1260"/>
      <c r="F415" s="1745"/>
    </row>
    <row r="416" spans="4:6" s="476" customFormat="1">
      <c r="D416" s="1260"/>
      <c r="E416" s="1260"/>
      <c r="F416" s="1745"/>
    </row>
    <row r="417" spans="4:6" s="476" customFormat="1">
      <c r="D417" s="1260"/>
      <c r="E417" s="1260"/>
      <c r="F417" s="1745"/>
    </row>
    <row r="418" spans="4:6" s="476" customFormat="1">
      <c r="D418" s="1260"/>
      <c r="E418" s="1260"/>
      <c r="F418" s="1745"/>
    </row>
    <row r="419" spans="4:6" s="476" customFormat="1">
      <c r="D419" s="1260"/>
      <c r="E419" s="1260"/>
      <c r="F419" s="1745"/>
    </row>
    <row r="420" spans="4:6" s="476" customFormat="1">
      <c r="D420" s="1260"/>
      <c r="E420" s="1260"/>
      <c r="F420" s="1745"/>
    </row>
    <row r="421" spans="4:6" s="476" customFormat="1">
      <c r="D421" s="1260"/>
      <c r="E421" s="1260"/>
      <c r="F421" s="1745"/>
    </row>
    <row r="422" spans="4:6" s="476" customFormat="1">
      <c r="D422" s="1260"/>
      <c r="E422" s="1260"/>
      <c r="F422" s="1745"/>
    </row>
    <row r="423" spans="4:6" s="476" customFormat="1">
      <c r="D423" s="1260"/>
      <c r="E423" s="1260"/>
      <c r="F423" s="1745"/>
    </row>
    <row r="424" spans="4:6" s="476" customFormat="1">
      <c r="D424" s="1260"/>
      <c r="E424" s="1260"/>
      <c r="F424" s="1745"/>
    </row>
    <row r="425" spans="4:6" s="476" customFormat="1">
      <c r="D425" s="1260"/>
      <c r="E425" s="1260"/>
      <c r="F425" s="1745"/>
    </row>
    <row r="426" spans="4:6" s="476" customFormat="1">
      <c r="D426" s="1260"/>
      <c r="E426" s="1260"/>
      <c r="F426" s="1745"/>
    </row>
    <row r="427" spans="4:6" s="476" customFormat="1">
      <c r="D427" s="1260"/>
      <c r="E427" s="1260"/>
      <c r="F427" s="1745"/>
    </row>
    <row r="428" spans="4:6" s="476" customFormat="1">
      <c r="D428" s="1260"/>
      <c r="E428" s="1260"/>
      <c r="F428" s="1745"/>
    </row>
    <row r="429" spans="4:6" s="476" customFormat="1">
      <c r="D429" s="1260"/>
      <c r="E429" s="1260"/>
      <c r="F429" s="1745"/>
    </row>
    <row r="430" spans="4:6" s="476" customFormat="1">
      <c r="D430" s="1260"/>
      <c r="E430" s="1260"/>
      <c r="F430" s="1745"/>
    </row>
    <row r="431" spans="4:6" s="476" customFormat="1">
      <c r="D431" s="1260"/>
      <c r="E431" s="1260"/>
      <c r="F431" s="1745"/>
    </row>
    <row r="432" spans="4:6" s="476" customFormat="1">
      <c r="D432" s="1260"/>
      <c r="E432" s="1260"/>
      <c r="F432" s="1745"/>
    </row>
    <row r="433" spans="4:6" s="476" customFormat="1">
      <c r="D433" s="1260"/>
      <c r="E433" s="1260"/>
      <c r="F433" s="1745"/>
    </row>
    <row r="434" spans="4:6" s="476" customFormat="1">
      <c r="D434" s="1260"/>
      <c r="E434" s="1260"/>
      <c r="F434" s="1745"/>
    </row>
    <row r="435" spans="4:6" s="476" customFormat="1">
      <c r="D435" s="1260"/>
      <c r="E435" s="1260"/>
      <c r="F435" s="1745"/>
    </row>
    <row r="436" spans="4:6" s="476" customFormat="1">
      <c r="D436" s="1260"/>
      <c r="E436" s="1260"/>
      <c r="F436" s="1745"/>
    </row>
    <row r="437" spans="4:6" s="476" customFormat="1">
      <c r="D437" s="1260"/>
      <c r="E437" s="1260"/>
      <c r="F437" s="1745"/>
    </row>
    <row r="438" spans="4:6" s="476" customFormat="1">
      <c r="D438" s="1260"/>
      <c r="E438" s="1260"/>
      <c r="F438" s="1745"/>
    </row>
    <row r="439" spans="4:6" s="476" customFormat="1">
      <c r="D439" s="1260"/>
      <c r="E439" s="1260"/>
      <c r="F439" s="1745"/>
    </row>
    <row r="440" spans="4:6" s="476" customFormat="1">
      <c r="D440" s="1260"/>
      <c r="E440" s="1260"/>
      <c r="F440" s="1745"/>
    </row>
    <row r="441" spans="4:6" s="476" customFormat="1">
      <c r="D441" s="1260"/>
      <c r="E441" s="1260"/>
      <c r="F441" s="1745"/>
    </row>
    <row r="442" spans="4:6" s="476" customFormat="1">
      <c r="D442" s="1260"/>
      <c r="E442" s="1260"/>
      <c r="F442" s="1745"/>
    </row>
    <row r="443" spans="4:6" s="476" customFormat="1">
      <c r="D443" s="1260"/>
      <c r="E443" s="1260"/>
      <c r="F443" s="1745"/>
    </row>
    <row r="444" spans="4:6" s="476" customFormat="1">
      <c r="D444" s="1260"/>
      <c r="E444" s="1260"/>
      <c r="F444" s="1745"/>
    </row>
    <row r="445" spans="4:6" s="476" customFormat="1">
      <c r="D445" s="1260"/>
      <c r="E445" s="1260"/>
      <c r="F445" s="1745"/>
    </row>
    <row r="446" spans="4:6" s="476" customFormat="1">
      <c r="D446" s="1260"/>
      <c r="E446" s="1260"/>
      <c r="F446" s="1745"/>
    </row>
    <row r="447" spans="4:6" s="476" customFormat="1">
      <c r="D447" s="1260"/>
      <c r="E447" s="1260"/>
      <c r="F447" s="1745"/>
    </row>
    <row r="448" spans="4:6" s="476" customFormat="1">
      <c r="D448" s="1260"/>
      <c r="E448" s="1260"/>
      <c r="F448" s="1745"/>
    </row>
    <row r="449" spans="4:6" s="476" customFormat="1">
      <c r="D449" s="1260"/>
      <c r="E449" s="1260"/>
      <c r="F449" s="1745"/>
    </row>
    <row r="450" spans="4:6" s="476" customFormat="1">
      <c r="D450" s="1260"/>
      <c r="E450" s="1260"/>
      <c r="F450" s="1745"/>
    </row>
    <row r="451" spans="4:6" s="476" customFormat="1">
      <c r="D451" s="1260"/>
      <c r="E451" s="1260"/>
      <c r="F451" s="1745"/>
    </row>
    <row r="452" spans="4:6" s="476" customFormat="1">
      <c r="D452" s="1260"/>
      <c r="E452" s="1260"/>
      <c r="F452" s="1745"/>
    </row>
    <row r="453" spans="4:6" s="476" customFormat="1">
      <c r="D453" s="1260"/>
      <c r="E453" s="1260"/>
      <c r="F453" s="1745"/>
    </row>
    <row r="454" spans="4:6" s="476" customFormat="1">
      <c r="D454" s="1260"/>
      <c r="E454" s="1260"/>
      <c r="F454" s="1745"/>
    </row>
    <row r="455" spans="4:6" s="476" customFormat="1">
      <c r="D455" s="1260"/>
      <c r="E455" s="1260"/>
      <c r="F455" s="1745"/>
    </row>
    <row r="456" spans="4:6" s="476" customFormat="1">
      <c r="D456" s="1260"/>
      <c r="E456" s="1260"/>
      <c r="F456" s="1745"/>
    </row>
    <row r="457" spans="4:6" s="476" customFormat="1">
      <c r="D457" s="1260"/>
      <c r="E457" s="1260"/>
      <c r="F457" s="1745"/>
    </row>
    <row r="458" spans="4:6" s="476" customFormat="1">
      <c r="D458" s="1260"/>
      <c r="E458" s="1260"/>
      <c r="F458" s="1745"/>
    </row>
    <row r="459" spans="4:6" s="476" customFormat="1">
      <c r="D459" s="1260"/>
      <c r="E459" s="1260"/>
      <c r="F459" s="1745"/>
    </row>
    <row r="460" spans="4:6" s="476" customFormat="1">
      <c r="D460" s="1260"/>
      <c r="E460" s="1260"/>
      <c r="F460" s="1745"/>
    </row>
    <row r="461" spans="4:6" s="476" customFormat="1">
      <c r="D461" s="1260"/>
      <c r="E461" s="1260"/>
      <c r="F461" s="1745"/>
    </row>
    <row r="462" spans="4:6" s="476" customFormat="1">
      <c r="D462" s="1260"/>
      <c r="E462" s="1260"/>
      <c r="F462" s="1745"/>
    </row>
    <row r="463" spans="4:6" s="476" customFormat="1">
      <c r="D463" s="1260"/>
      <c r="E463" s="1260"/>
      <c r="F463" s="1745"/>
    </row>
    <row r="464" spans="4:6" s="476" customFormat="1">
      <c r="D464" s="1260"/>
      <c r="E464" s="1260"/>
      <c r="F464" s="1745"/>
    </row>
    <row r="465" spans="4:6" s="476" customFormat="1">
      <c r="D465" s="1260"/>
      <c r="E465" s="1260"/>
      <c r="F465" s="1745"/>
    </row>
    <row r="466" spans="4:6" s="476" customFormat="1">
      <c r="D466" s="1260"/>
      <c r="E466" s="1260"/>
      <c r="F466" s="1745"/>
    </row>
    <row r="467" spans="4:6" s="476" customFormat="1">
      <c r="D467" s="1260"/>
      <c r="E467" s="1260"/>
      <c r="F467" s="1745"/>
    </row>
    <row r="468" spans="4:6" s="476" customFormat="1">
      <c r="D468" s="1260"/>
      <c r="E468" s="1260"/>
      <c r="F468" s="1745"/>
    </row>
    <row r="469" spans="4:6" s="476" customFormat="1">
      <c r="D469" s="1260"/>
      <c r="E469" s="1260"/>
      <c r="F469" s="1745"/>
    </row>
    <row r="470" spans="4:6" s="476" customFormat="1">
      <c r="D470" s="1260"/>
      <c r="E470" s="1260"/>
      <c r="F470" s="1745"/>
    </row>
    <row r="471" spans="4:6" s="476" customFormat="1">
      <c r="D471" s="1260"/>
      <c r="E471" s="1260"/>
      <c r="F471" s="1745"/>
    </row>
    <row r="472" spans="4:6" s="476" customFormat="1">
      <c r="D472" s="1260"/>
      <c r="E472" s="1260"/>
      <c r="F472" s="1745"/>
    </row>
    <row r="473" spans="4:6" s="476" customFormat="1">
      <c r="D473" s="1260"/>
      <c r="E473" s="1260"/>
      <c r="F473" s="1745"/>
    </row>
    <row r="474" spans="4:6" s="476" customFormat="1">
      <c r="D474" s="1260"/>
      <c r="E474" s="1260"/>
      <c r="F474" s="1745"/>
    </row>
    <row r="475" spans="4:6" s="476" customFormat="1">
      <c r="D475" s="1260"/>
      <c r="E475" s="1260"/>
      <c r="F475" s="1745"/>
    </row>
    <row r="476" spans="4:6" s="476" customFormat="1">
      <c r="D476" s="1260"/>
      <c r="E476" s="1260"/>
      <c r="F476" s="1745"/>
    </row>
    <row r="477" spans="4:6" s="476" customFormat="1">
      <c r="D477" s="1260"/>
      <c r="E477" s="1260"/>
      <c r="F477" s="1745"/>
    </row>
    <row r="478" spans="4:6" s="476" customFormat="1">
      <c r="D478" s="1260"/>
      <c r="E478" s="1260"/>
      <c r="F478" s="1745"/>
    </row>
    <row r="479" spans="4:6" s="476" customFormat="1">
      <c r="D479" s="1260"/>
      <c r="E479" s="1260"/>
      <c r="F479" s="1745"/>
    </row>
    <row r="480" spans="4:6" s="476" customFormat="1">
      <c r="D480" s="1260"/>
      <c r="E480" s="1260"/>
      <c r="F480" s="1745"/>
    </row>
    <row r="481" spans="4:6" s="476" customFormat="1">
      <c r="D481" s="1260"/>
      <c r="E481" s="1260"/>
      <c r="F481" s="1745"/>
    </row>
    <row r="482" spans="4:6" s="476" customFormat="1">
      <c r="D482" s="1260"/>
      <c r="E482" s="1260"/>
      <c r="F482" s="1745"/>
    </row>
    <row r="483" spans="4:6" s="476" customFormat="1">
      <c r="D483" s="1260"/>
      <c r="E483" s="1260"/>
      <c r="F483" s="1745"/>
    </row>
    <row r="484" spans="4:6" s="476" customFormat="1">
      <c r="D484" s="1260"/>
      <c r="E484" s="1260"/>
      <c r="F484" s="1745"/>
    </row>
    <row r="485" spans="4:6" s="476" customFormat="1">
      <c r="D485" s="1260"/>
      <c r="E485" s="1260"/>
      <c r="F485" s="1745"/>
    </row>
    <row r="486" spans="4:6" s="476" customFormat="1">
      <c r="D486" s="1260"/>
      <c r="E486" s="1260"/>
      <c r="F486" s="1745"/>
    </row>
    <row r="487" spans="4:6" s="476" customFormat="1">
      <c r="D487" s="1260"/>
      <c r="E487" s="1260"/>
      <c r="F487" s="1745"/>
    </row>
    <row r="488" spans="4:6" s="476" customFormat="1">
      <c r="D488" s="1260"/>
      <c r="E488" s="1260"/>
      <c r="F488" s="1745"/>
    </row>
    <row r="489" spans="4:6" s="476" customFormat="1">
      <c r="D489" s="1260"/>
      <c r="E489" s="1260"/>
      <c r="F489" s="1745"/>
    </row>
    <row r="490" spans="4:6" s="476" customFormat="1">
      <c r="D490" s="1260"/>
      <c r="E490" s="1260"/>
      <c r="F490" s="1745"/>
    </row>
    <row r="491" spans="4:6" s="476" customFormat="1">
      <c r="D491" s="1260"/>
      <c r="E491" s="1260"/>
      <c r="F491" s="1745"/>
    </row>
    <row r="492" spans="4:6" s="476" customFormat="1">
      <c r="D492" s="1260"/>
      <c r="E492" s="1260"/>
      <c r="F492" s="1745"/>
    </row>
    <row r="493" spans="4:6" s="476" customFormat="1">
      <c r="D493" s="1260"/>
      <c r="E493" s="1260"/>
      <c r="F493" s="1745"/>
    </row>
    <row r="494" spans="4:6" s="476" customFormat="1">
      <c r="D494" s="1260"/>
      <c r="E494" s="1260"/>
      <c r="F494" s="1745"/>
    </row>
    <row r="495" spans="4:6" s="476" customFormat="1">
      <c r="D495" s="1260"/>
      <c r="E495" s="1260"/>
      <c r="F495" s="1745"/>
    </row>
    <row r="496" spans="4:6" s="476" customFormat="1">
      <c r="D496" s="1260"/>
      <c r="E496" s="1260"/>
      <c r="F496" s="1745"/>
    </row>
    <row r="497" spans="4:6" s="476" customFormat="1">
      <c r="D497" s="1260"/>
      <c r="E497" s="1260"/>
      <c r="F497" s="1745"/>
    </row>
    <row r="498" spans="4:6" s="476" customFormat="1">
      <c r="D498" s="1260"/>
      <c r="E498" s="1260"/>
      <c r="F498" s="1745"/>
    </row>
    <row r="499" spans="4:6" s="476" customFormat="1">
      <c r="D499" s="1260"/>
      <c r="E499" s="1260"/>
      <c r="F499" s="1745"/>
    </row>
    <row r="500" spans="4:6" s="476" customFormat="1">
      <c r="D500" s="1260"/>
      <c r="E500" s="1260"/>
      <c r="F500" s="1745"/>
    </row>
    <row r="501" spans="4:6" s="476" customFormat="1">
      <c r="D501" s="1260"/>
      <c r="E501" s="1260"/>
      <c r="F501" s="1745"/>
    </row>
    <row r="502" spans="4:6" s="476" customFormat="1">
      <c r="D502" s="1260"/>
      <c r="E502" s="1260"/>
      <c r="F502" s="1745"/>
    </row>
    <row r="503" spans="4:6" s="476" customFormat="1">
      <c r="D503" s="1260"/>
      <c r="E503" s="1260"/>
      <c r="F503" s="1745"/>
    </row>
    <row r="504" spans="4:6" s="476" customFormat="1">
      <c r="D504" s="1260"/>
      <c r="E504" s="1260"/>
      <c r="F504" s="1745"/>
    </row>
    <row r="505" spans="4:6" s="476" customFormat="1">
      <c r="D505" s="1260"/>
      <c r="E505" s="1260"/>
      <c r="F505" s="1745"/>
    </row>
    <row r="506" spans="4:6" s="476" customFormat="1">
      <c r="D506" s="1260"/>
      <c r="E506" s="1260"/>
      <c r="F506" s="1745"/>
    </row>
    <row r="507" spans="4:6" s="476" customFormat="1">
      <c r="D507" s="1260"/>
      <c r="E507" s="1260"/>
      <c r="F507" s="1745"/>
    </row>
    <row r="508" spans="4:6" s="476" customFormat="1">
      <c r="D508" s="1260"/>
      <c r="E508" s="1260"/>
      <c r="F508" s="1745"/>
    </row>
    <row r="509" spans="4:6" s="476" customFormat="1">
      <c r="D509" s="1260"/>
      <c r="E509" s="1260"/>
      <c r="F509" s="1745"/>
    </row>
    <row r="510" spans="4:6" s="476" customFormat="1">
      <c r="D510" s="1260"/>
      <c r="E510" s="1260"/>
      <c r="F510" s="1745"/>
    </row>
    <row r="511" spans="4:6" s="476" customFormat="1">
      <c r="D511" s="1260"/>
      <c r="E511" s="1260"/>
      <c r="F511" s="1745"/>
    </row>
    <row r="512" spans="4:6" s="476" customFormat="1">
      <c r="D512" s="1260"/>
      <c r="E512" s="1260"/>
      <c r="F512" s="1745"/>
    </row>
    <row r="513" spans="4:6" s="476" customFormat="1">
      <c r="D513" s="1260"/>
      <c r="E513" s="1260"/>
      <c r="F513" s="1745"/>
    </row>
    <row r="514" spans="4:6" s="476" customFormat="1">
      <c r="D514" s="1260"/>
      <c r="E514" s="1260"/>
      <c r="F514" s="1745"/>
    </row>
    <row r="515" spans="4:6" s="476" customFormat="1">
      <c r="D515" s="1260"/>
      <c r="E515" s="1260"/>
      <c r="F515" s="1745"/>
    </row>
    <row r="516" spans="4:6" s="476" customFormat="1">
      <c r="D516" s="1260"/>
      <c r="E516" s="1260"/>
      <c r="F516" s="1745"/>
    </row>
    <row r="517" spans="4:6" s="476" customFormat="1">
      <c r="D517" s="1260"/>
      <c r="E517" s="1260"/>
      <c r="F517" s="1745"/>
    </row>
    <row r="518" spans="4:6" s="476" customFormat="1">
      <c r="D518" s="1260"/>
      <c r="E518" s="1260"/>
      <c r="F518" s="1745"/>
    </row>
    <row r="519" spans="4:6" s="476" customFormat="1">
      <c r="D519" s="1260"/>
      <c r="E519" s="1260"/>
      <c r="F519" s="1745"/>
    </row>
    <row r="520" spans="4:6" s="476" customFormat="1">
      <c r="D520" s="1260"/>
      <c r="E520" s="1260"/>
      <c r="F520" s="1745"/>
    </row>
    <row r="521" spans="4:6" s="476" customFormat="1">
      <c r="D521" s="1260"/>
      <c r="E521" s="1260"/>
      <c r="F521" s="1745"/>
    </row>
    <row r="522" spans="4:6" s="476" customFormat="1">
      <c r="D522" s="1260"/>
      <c r="E522" s="1260"/>
      <c r="F522" s="1745"/>
    </row>
    <row r="523" spans="4:6" s="476" customFormat="1">
      <c r="D523" s="1260"/>
      <c r="E523" s="1260"/>
      <c r="F523" s="1745"/>
    </row>
    <row r="524" spans="4:6" s="476" customFormat="1">
      <c r="D524" s="1260"/>
      <c r="E524" s="1260"/>
      <c r="F524" s="1745"/>
    </row>
    <row r="525" spans="4:6" s="476" customFormat="1">
      <c r="D525" s="1260"/>
      <c r="E525" s="1260"/>
      <c r="F525" s="1745"/>
    </row>
    <row r="526" spans="4:6" s="476" customFormat="1">
      <c r="D526" s="1260"/>
      <c r="E526" s="1260"/>
      <c r="F526" s="1745"/>
    </row>
    <row r="527" spans="4:6" s="476" customFormat="1">
      <c r="D527" s="1260"/>
      <c r="E527" s="1260"/>
      <c r="F527" s="1745"/>
    </row>
    <row r="528" spans="4:6" s="476" customFormat="1">
      <c r="D528" s="1260"/>
      <c r="E528" s="1260"/>
      <c r="F528" s="1745"/>
    </row>
    <row r="529" spans="4:6" s="476" customFormat="1">
      <c r="D529" s="1260"/>
      <c r="E529" s="1260"/>
      <c r="F529" s="1745"/>
    </row>
    <row r="530" spans="4:6" s="476" customFormat="1">
      <c r="D530" s="1260"/>
      <c r="E530" s="1260"/>
      <c r="F530" s="1745"/>
    </row>
    <row r="531" spans="4:6" s="476" customFormat="1">
      <c r="D531" s="1260"/>
      <c r="E531" s="1260"/>
      <c r="F531" s="1745"/>
    </row>
    <row r="532" spans="4:6" s="476" customFormat="1">
      <c r="D532" s="1260"/>
      <c r="E532" s="1260"/>
      <c r="F532" s="1745"/>
    </row>
    <row r="533" spans="4:6" s="476" customFormat="1">
      <c r="D533" s="1260"/>
      <c r="E533" s="1260"/>
      <c r="F533" s="1745"/>
    </row>
    <row r="534" spans="4:6" s="476" customFormat="1">
      <c r="D534" s="1260"/>
      <c r="E534" s="1260"/>
      <c r="F534" s="1745"/>
    </row>
    <row r="535" spans="4:6" s="476" customFormat="1">
      <c r="D535" s="1260"/>
      <c r="E535" s="1260"/>
      <c r="F535" s="1745"/>
    </row>
    <row r="536" spans="4:6" s="476" customFormat="1">
      <c r="D536" s="1260"/>
      <c r="E536" s="1260"/>
      <c r="F536" s="1745"/>
    </row>
    <row r="537" spans="4:6" s="476" customFormat="1">
      <c r="D537" s="1260"/>
      <c r="E537" s="1260"/>
      <c r="F537" s="1745"/>
    </row>
    <row r="538" spans="4:6" s="476" customFormat="1">
      <c r="D538" s="1260"/>
      <c r="E538" s="1260"/>
      <c r="F538" s="1745"/>
    </row>
    <row r="539" spans="4:6" s="476" customFormat="1">
      <c r="D539" s="1260"/>
      <c r="E539" s="1260"/>
      <c r="F539" s="1745"/>
    </row>
    <row r="540" spans="4:6" s="476" customFormat="1">
      <c r="D540" s="1260"/>
      <c r="E540" s="1260"/>
      <c r="F540" s="1745"/>
    </row>
    <row r="541" spans="4:6" s="476" customFormat="1">
      <c r="D541" s="1260"/>
      <c r="E541" s="1260"/>
      <c r="F541" s="1745"/>
    </row>
    <row r="542" spans="4:6" s="476" customFormat="1">
      <c r="D542" s="1260"/>
      <c r="E542" s="1260"/>
      <c r="F542" s="1745"/>
    </row>
    <row r="543" spans="4:6" s="476" customFormat="1">
      <c r="D543" s="1260"/>
      <c r="E543" s="1260"/>
      <c r="F543" s="1745"/>
    </row>
    <row r="544" spans="4:6" s="476" customFormat="1">
      <c r="D544" s="1260"/>
      <c r="E544" s="1260"/>
      <c r="F544" s="1745"/>
    </row>
    <row r="545" spans="4:6" s="476" customFormat="1">
      <c r="D545" s="1260"/>
      <c r="E545" s="1260"/>
      <c r="F545" s="1745"/>
    </row>
    <row r="546" spans="4:6" s="476" customFormat="1">
      <c r="D546" s="1260"/>
      <c r="E546" s="1260"/>
      <c r="F546" s="1745"/>
    </row>
    <row r="547" spans="4:6" s="476" customFormat="1">
      <c r="D547" s="1260"/>
      <c r="E547" s="1260"/>
      <c r="F547" s="1745"/>
    </row>
    <row r="548" spans="4:6" s="476" customFormat="1">
      <c r="D548" s="1260"/>
      <c r="E548" s="1260"/>
      <c r="F548" s="1745"/>
    </row>
    <row r="549" spans="4:6" s="476" customFormat="1">
      <c r="D549" s="1260"/>
      <c r="E549" s="1260"/>
      <c r="F549" s="1745"/>
    </row>
    <row r="550" spans="4:6" s="476" customFormat="1">
      <c r="D550" s="1260"/>
      <c r="E550" s="1260"/>
      <c r="F550" s="1745"/>
    </row>
    <row r="551" spans="4:6" s="476" customFormat="1">
      <c r="D551" s="1260"/>
      <c r="E551" s="1260"/>
      <c r="F551" s="1745"/>
    </row>
    <row r="552" spans="4:6" s="476" customFormat="1">
      <c r="D552" s="1260"/>
      <c r="E552" s="1260"/>
      <c r="F552" s="1745"/>
    </row>
    <row r="553" spans="4:6" s="476" customFormat="1">
      <c r="D553" s="1260"/>
      <c r="E553" s="1260"/>
      <c r="F553" s="1745"/>
    </row>
    <row r="554" spans="4:6" s="476" customFormat="1">
      <c r="D554" s="1260"/>
      <c r="E554" s="1260"/>
      <c r="F554" s="1745"/>
    </row>
    <row r="555" spans="4:6" s="476" customFormat="1">
      <c r="D555" s="1260"/>
      <c r="E555" s="1260"/>
      <c r="F555" s="1745"/>
    </row>
    <row r="556" spans="4:6" s="476" customFormat="1">
      <c r="D556" s="1260"/>
      <c r="E556" s="1260"/>
      <c r="F556" s="1745"/>
    </row>
    <row r="557" spans="4:6" s="476" customFormat="1">
      <c r="D557" s="1260"/>
      <c r="E557" s="1260"/>
      <c r="F557" s="1745"/>
    </row>
    <row r="558" spans="4:6" s="476" customFormat="1">
      <c r="D558" s="1260"/>
      <c r="E558" s="1260"/>
      <c r="F558" s="1745"/>
    </row>
    <row r="559" spans="4:6" s="476" customFormat="1">
      <c r="D559" s="1260"/>
      <c r="E559" s="1260"/>
      <c r="F559" s="1745"/>
    </row>
    <row r="560" spans="4:6" s="476" customFormat="1">
      <c r="D560" s="1260"/>
      <c r="E560" s="1260"/>
      <c r="F560" s="1745"/>
    </row>
    <row r="561" spans="4:6" s="476" customFormat="1">
      <c r="D561" s="1260"/>
      <c r="E561" s="1260"/>
      <c r="F561" s="1745"/>
    </row>
    <row r="562" spans="4:6" s="476" customFormat="1">
      <c r="D562" s="1260"/>
      <c r="E562" s="1260"/>
      <c r="F562" s="1745"/>
    </row>
    <row r="563" spans="4:6" s="476" customFormat="1">
      <c r="D563" s="1260"/>
      <c r="E563" s="1260"/>
      <c r="F563" s="1745"/>
    </row>
    <row r="564" spans="4:6" s="476" customFormat="1">
      <c r="D564" s="1260"/>
      <c r="E564" s="1260"/>
      <c r="F564" s="1745"/>
    </row>
    <row r="565" spans="4:6" s="476" customFormat="1">
      <c r="D565" s="1260"/>
      <c r="E565" s="1260"/>
      <c r="F565" s="1745"/>
    </row>
    <row r="566" spans="4:6" s="476" customFormat="1">
      <c r="D566" s="1260"/>
      <c r="E566" s="1260"/>
      <c r="F566" s="1745"/>
    </row>
    <row r="567" spans="4:6" s="476" customFormat="1">
      <c r="D567" s="1260"/>
      <c r="E567" s="1260"/>
      <c r="F567" s="1745"/>
    </row>
    <row r="568" spans="4:6" s="476" customFormat="1">
      <c r="D568" s="1260"/>
      <c r="E568" s="1260"/>
      <c r="F568" s="1745"/>
    </row>
    <row r="569" spans="4:6" s="476" customFormat="1">
      <c r="D569" s="1260"/>
      <c r="E569" s="1260"/>
      <c r="F569" s="1745"/>
    </row>
    <row r="570" spans="4:6" s="476" customFormat="1">
      <c r="D570" s="1260"/>
      <c r="E570" s="1260"/>
      <c r="F570" s="1745"/>
    </row>
    <row r="571" spans="4:6" s="476" customFormat="1">
      <c r="D571" s="1260"/>
      <c r="E571" s="1260"/>
      <c r="F571" s="1745"/>
    </row>
    <row r="572" spans="4:6" s="476" customFormat="1">
      <c r="D572" s="1260"/>
      <c r="E572" s="1260"/>
      <c r="F572" s="1745"/>
    </row>
    <row r="573" spans="4:6" s="476" customFormat="1">
      <c r="D573" s="1260"/>
      <c r="E573" s="1260"/>
      <c r="F573" s="1745"/>
    </row>
    <row r="574" spans="4:6" s="476" customFormat="1">
      <c r="D574" s="1260"/>
      <c r="E574" s="1260"/>
      <c r="F574" s="1745"/>
    </row>
    <row r="575" spans="4:6" s="476" customFormat="1">
      <c r="D575" s="1260"/>
      <c r="E575" s="1260"/>
      <c r="F575" s="1745"/>
    </row>
    <row r="576" spans="4:6" s="476" customFormat="1">
      <c r="D576" s="1260"/>
      <c r="E576" s="1260"/>
      <c r="F576" s="1745"/>
    </row>
    <row r="577" spans="4:6" s="476" customFormat="1">
      <c r="D577" s="1260"/>
      <c r="E577" s="1260"/>
      <c r="F577" s="1745"/>
    </row>
    <row r="578" spans="4:6" s="476" customFormat="1">
      <c r="D578" s="1260"/>
      <c r="E578" s="1260"/>
      <c r="F578" s="1745"/>
    </row>
    <row r="579" spans="4:6" s="476" customFormat="1">
      <c r="D579" s="1260"/>
      <c r="E579" s="1260"/>
      <c r="F579" s="1745"/>
    </row>
    <row r="580" spans="4:6" s="476" customFormat="1">
      <c r="D580" s="1260"/>
      <c r="E580" s="1260"/>
      <c r="F580" s="1745"/>
    </row>
    <row r="581" spans="4:6" s="476" customFormat="1">
      <c r="D581" s="1260"/>
      <c r="E581" s="1260"/>
      <c r="F581" s="1745"/>
    </row>
    <row r="582" spans="4:6" s="476" customFormat="1">
      <c r="D582" s="1260"/>
      <c r="E582" s="1260"/>
      <c r="F582" s="1745"/>
    </row>
    <row r="583" spans="4:6" s="476" customFormat="1">
      <c r="D583" s="1260"/>
      <c r="E583" s="1260"/>
      <c r="F583" s="1745"/>
    </row>
    <row r="584" spans="4:6" s="476" customFormat="1">
      <c r="D584" s="1260"/>
      <c r="E584" s="1260"/>
      <c r="F584" s="1745"/>
    </row>
    <row r="585" spans="4:6" s="476" customFormat="1">
      <c r="D585" s="1260"/>
      <c r="E585" s="1260"/>
      <c r="F585" s="1745"/>
    </row>
    <row r="586" spans="4:6" s="476" customFormat="1">
      <c r="D586" s="1260"/>
      <c r="E586" s="1260"/>
      <c r="F586" s="1745"/>
    </row>
    <row r="587" spans="4:6" s="476" customFormat="1">
      <c r="D587" s="1260"/>
      <c r="E587" s="1260"/>
      <c r="F587" s="1745"/>
    </row>
    <row r="588" spans="4:6" s="476" customFormat="1">
      <c r="D588" s="1260"/>
      <c r="E588" s="1260"/>
      <c r="F588" s="1745"/>
    </row>
    <row r="589" spans="4:6" s="476" customFormat="1">
      <c r="D589" s="1260"/>
      <c r="E589" s="1260"/>
      <c r="F589" s="1745"/>
    </row>
    <row r="590" spans="4:6" s="476" customFormat="1">
      <c r="D590" s="1260"/>
      <c r="E590" s="1260"/>
      <c r="F590" s="1745"/>
    </row>
    <row r="591" spans="4:6" s="476" customFormat="1">
      <c r="D591" s="1260"/>
      <c r="E591" s="1260"/>
      <c r="F591" s="1745"/>
    </row>
    <row r="592" spans="4:6" s="476" customFormat="1">
      <c r="D592" s="1260"/>
      <c r="E592" s="1260"/>
      <c r="F592" s="1745"/>
    </row>
    <row r="593" spans="4:6" s="476" customFormat="1">
      <c r="D593" s="1260"/>
      <c r="E593" s="1260"/>
      <c r="F593" s="1745"/>
    </row>
    <row r="594" spans="4:6" s="476" customFormat="1">
      <c r="D594" s="1260"/>
      <c r="E594" s="1260"/>
      <c r="F594" s="1745"/>
    </row>
    <row r="595" spans="4:6" s="476" customFormat="1">
      <c r="D595" s="1260"/>
      <c r="E595" s="1260"/>
      <c r="F595" s="1745"/>
    </row>
    <row r="596" spans="4:6" s="476" customFormat="1">
      <c r="D596" s="1260"/>
      <c r="E596" s="1260"/>
      <c r="F596" s="1745"/>
    </row>
    <row r="597" spans="4:6" s="476" customFormat="1">
      <c r="D597" s="1260"/>
      <c r="E597" s="1260"/>
      <c r="F597" s="1745"/>
    </row>
    <row r="598" spans="4:6" s="476" customFormat="1">
      <c r="D598" s="1260"/>
      <c r="E598" s="1260"/>
      <c r="F598" s="1745"/>
    </row>
    <row r="599" spans="4:6" s="476" customFormat="1">
      <c r="D599" s="1260"/>
      <c r="E599" s="1260"/>
      <c r="F599" s="1745"/>
    </row>
    <row r="600" spans="4:6" s="476" customFormat="1">
      <c r="D600" s="1260"/>
      <c r="E600" s="1260"/>
      <c r="F600" s="1745"/>
    </row>
    <row r="601" spans="4:6" s="476" customFormat="1">
      <c r="D601" s="1260"/>
      <c r="E601" s="1260"/>
      <c r="F601" s="1745"/>
    </row>
    <row r="602" spans="4:6" s="476" customFormat="1">
      <c r="D602" s="1260"/>
      <c r="E602" s="1260"/>
      <c r="F602" s="1745"/>
    </row>
    <row r="603" spans="4:6" s="476" customFormat="1">
      <c r="D603" s="1260"/>
      <c r="E603" s="1260"/>
      <c r="F603" s="1745"/>
    </row>
    <row r="604" spans="4:6" s="476" customFormat="1">
      <c r="D604" s="1260"/>
      <c r="E604" s="1260"/>
      <c r="F604" s="1745"/>
    </row>
    <row r="605" spans="4:6" s="476" customFormat="1">
      <c r="D605" s="1260"/>
      <c r="E605" s="1260"/>
      <c r="F605" s="1745"/>
    </row>
    <row r="606" spans="4:6" s="476" customFormat="1">
      <c r="D606" s="1260"/>
      <c r="E606" s="1260"/>
      <c r="F606" s="1745"/>
    </row>
    <row r="607" spans="4:6" s="476" customFormat="1">
      <c r="D607" s="1260"/>
      <c r="E607" s="1260"/>
      <c r="F607" s="1745"/>
    </row>
    <row r="608" spans="4:6" s="476" customFormat="1">
      <c r="D608" s="1260"/>
      <c r="E608" s="1260"/>
      <c r="F608" s="1745"/>
    </row>
    <row r="609" spans="4:6" s="476" customFormat="1">
      <c r="D609" s="1260"/>
      <c r="E609" s="1260"/>
      <c r="F609" s="1745"/>
    </row>
    <row r="610" spans="4:6" s="476" customFormat="1">
      <c r="D610" s="1260"/>
      <c r="E610" s="1260"/>
      <c r="F610" s="1745"/>
    </row>
    <row r="611" spans="4:6" s="476" customFormat="1">
      <c r="D611" s="1260"/>
      <c r="E611" s="1260"/>
      <c r="F611" s="1745"/>
    </row>
    <row r="612" spans="4:6" s="476" customFormat="1">
      <c r="D612" s="1260"/>
      <c r="E612" s="1260"/>
      <c r="F612" s="1745"/>
    </row>
    <row r="613" spans="4:6" s="476" customFormat="1">
      <c r="D613" s="1260"/>
      <c r="E613" s="1260"/>
      <c r="F613" s="1745"/>
    </row>
    <row r="614" spans="4:6" s="476" customFormat="1">
      <c r="D614" s="1260"/>
      <c r="E614" s="1260"/>
      <c r="F614" s="1745"/>
    </row>
    <row r="615" spans="4:6" s="476" customFormat="1">
      <c r="D615" s="1260"/>
      <c r="E615" s="1260"/>
      <c r="F615" s="1745"/>
    </row>
    <row r="616" spans="4:6" s="476" customFormat="1">
      <c r="D616" s="1260"/>
      <c r="E616" s="1260"/>
      <c r="F616" s="1745"/>
    </row>
    <row r="617" spans="4:6" s="476" customFormat="1">
      <c r="D617" s="1260"/>
      <c r="E617" s="1260"/>
      <c r="F617" s="1745"/>
    </row>
    <row r="618" spans="4:6" s="476" customFormat="1">
      <c r="D618" s="1260"/>
      <c r="E618" s="1260"/>
      <c r="F618" s="1745"/>
    </row>
    <row r="619" spans="4:6" s="476" customFormat="1">
      <c r="D619" s="1260"/>
      <c r="E619" s="1260"/>
      <c r="F619" s="1745"/>
    </row>
    <row r="620" spans="4:6" s="476" customFormat="1">
      <c r="D620" s="1260"/>
      <c r="E620" s="1260"/>
      <c r="F620" s="1745"/>
    </row>
    <row r="621" spans="4:6" s="476" customFormat="1">
      <c r="D621" s="1260"/>
      <c r="E621" s="1260"/>
      <c r="F621" s="1745"/>
    </row>
    <row r="622" spans="4:6" s="476" customFormat="1">
      <c r="D622" s="1260"/>
      <c r="E622" s="1260"/>
      <c r="F622" s="1745"/>
    </row>
    <row r="623" spans="4:6" s="476" customFormat="1">
      <c r="D623" s="1260"/>
      <c r="E623" s="1260"/>
      <c r="F623" s="1745"/>
    </row>
    <row r="624" spans="4:6" s="476" customFormat="1">
      <c r="D624" s="1260"/>
      <c r="E624" s="1260"/>
      <c r="F624" s="1745"/>
    </row>
    <row r="625" spans="4:6" s="476" customFormat="1">
      <c r="D625" s="1260"/>
      <c r="E625" s="1260"/>
      <c r="F625" s="1745"/>
    </row>
    <row r="626" spans="4:6" s="476" customFormat="1">
      <c r="D626" s="1260"/>
      <c r="E626" s="1260"/>
      <c r="F626" s="1745"/>
    </row>
    <row r="627" spans="4:6" s="476" customFormat="1">
      <c r="D627" s="1260"/>
      <c r="E627" s="1260"/>
      <c r="F627" s="1745"/>
    </row>
    <row r="628" spans="4:6" s="476" customFormat="1">
      <c r="D628" s="1260"/>
      <c r="E628" s="1260"/>
      <c r="F628" s="1745"/>
    </row>
    <row r="629" spans="4:6" s="476" customFormat="1">
      <c r="D629" s="1260"/>
      <c r="E629" s="1260"/>
      <c r="F629" s="1745"/>
    </row>
    <row r="630" spans="4:6" s="476" customFormat="1">
      <c r="D630" s="1260"/>
      <c r="E630" s="1260"/>
      <c r="F630" s="1745"/>
    </row>
    <row r="631" spans="4:6" s="476" customFormat="1">
      <c r="D631" s="1260"/>
      <c r="E631" s="1260"/>
      <c r="F631" s="1745"/>
    </row>
    <row r="632" spans="4:6" s="476" customFormat="1">
      <c r="D632" s="1260"/>
      <c r="E632" s="1260"/>
      <c r="F632" s="1745"/>
    </row>
    <row r="633" spans="4:6" s="476" customFormat="1">
      <c r="D633" s="1260"/>
      <c r="E633" s="1260"/>
      <c r="F633" s="1745"/>
    </row>
    <row r="634" spans="4:6" s="476" customFormat="1">
      <c r="D634" s="1260"/>
      <c r="E634" s="1260"/>
      <c r="F634" s="1745"/>
    </row>
    <row r="635" spans="4:6" s="476" customFormat="1">
      <c r="D635" s="1260"/>
      <c r="E635" s="1260"/>
      <c r="F635" s="1745"/>
    </row>
    <row r="636" spans="4:6" s="476" customFormat="1">
      <c r="D636" s="1260"/>
      <c r="E636" s="1260"/>
      <c r="F636" s="1745"/>
    </row>
    <row r="637" spans="4:6" s="476" customFormat="1">
      <c r="D637" s="1260"/>
      <c r="E637" s="1260"/>
      <c r="F637" s="1745"/>
    </row>
    <row r="638" spans="4:6" s="476" customFormat="1">
      <c r="D638" s="1260"/>
      <c r="E638" s="1260"/>
      <c r="F638" s="1745"/>
    </row>
    <row r="639" spans="4:6" s="476" customFormat="1">
      <c r="D639" s="1260"/>
      <c r="E639" s="1260"/>
      <c r="F639" s="1745"/>
    </row>
    <row r="640" spans="4:6" s="476" customFormat="1">
      <c r="D640" s="1260"/>
      <c r="E640" s="1260"/>
      <c r="F640" s="1745"/>
    </row>
    <row r="641" spans="4:6" s="476" customFormat="1">
      <c r="D641" s="1260"/>
      <c r="E641" s="1260"/>
      <c r="F641" s="1745"/>
    </row>
    <row r="642" spans="4:6" s="476" customFormat="1">
      <c r="D642" s="1260"/>
      <c r="E642" s="1260"/>
      <c r="F642" s="1745"/>
    </row>
    <row r="643" spans="4:6" s="476" customFormat="1">
      <c r="D643" s="1260"/>
      <c r="E643" s="1260"/>
      <c r="F643" s="1745"/>
    </row>
    <row r="644" spans="4:6" s="476" customFormat="1">
      <c r="D644" s="1260"/>
      <c r="E644" s="1260"/>
      <c r="F644" s="1745"/>
    </row>
    <row r="645" spans="4:6" s="476" customFormat="1">
      <c r="D645" s="1260"/>
      <c r="E645" s="1260"/>
      <c r="F645" s="1745"/>
    </row>
    <row r="646" spans="4:6" s="476" customFormat="1">
      <c r="D646" s="1260"/>
      <c r="E646" s="1260"/>
      <c r="F646" s="1745"/>
    </row>
    <row r="647" spans="4:6" s="476" customFormat="1">
      <c r="D647" s="1260"/>
      <c r="E647" s="1260"/>
      <c r="F647" s="1745"/>
    </row>
    <row r="648" spans="4:6" s="476" customFormat="1">
      <c r="D648" s="1260"/>
      <c r="E648" s="1260"/>
      <c r="F648" s="1745"/>
    </row>
    <row r="649" spans="4:6" s="476" customFormat="1">
      <c r="D649" s="1260"/>
      <c r="E649" s="1260"/>
      <c r="F649" s="1745"/>
    </row>
    <row r="650" spans="4:6" s="476" customFormat="1">
      <c r="D650" s="1260"/>
      <c r="E650" s="1260"/>
      <c r="F650" s="1745"/>
    </row>
    <row r="651" spans="4:6" s="476" customFormat="1">
      <c r="D651" s="1260"/>
      <c r="E651" s="1260"/>
      <c r="F651" s="1745"/>
    </row>
    <row r="652" spans="4:6" s="476" customFormat="1">
      <c r="D652" s="1260"/>
      <c r="E652" s="1260"/>
      <c r="F652" s="1745"/>
    </row>
    <row r="653" spans="4:6" s="476" customFormat="1">
      <c r="D653" s="1260"/>
      <c r="E653" s="1260"/>
      <c r="F653" s="1745"/>
    </row>
    <row r="654" spans="4:6" s="476" customFormat="1">
      <c r="D654" s="1260"/>
      <c r="E654" s="1260"/>
      <c r="F654" s="1745"/>
    </row>
    <row r="655" spans="4:6" s="476" customFormat="1">
      <c r="D655" s="1260"/>
      <c r="E655" s="1260"/>
      <c r="F655" s="1745"/>
    </row>
    <row r="656" spans="4:6" s="476" customFormat="1">
      <c r="D656" s="1260"/>
      <c r="E656" s="1260"/>
      <c r="F656" s="1745"/>
    </row>
    <row r="657" spans="4:6" s="476" customFormat="1">
      <c r="D657" s="1260"/>
      <c r="E657" s="1260"/>
      <c r="F657" s="1745"/>
    </row>
    <row r="658" spans="4:6" s="476" customFormat="1">
      <c r="D658" s="1260"/>
      <c r="E658" s="1260"/>
      <c r="F658" s="1745"/>
    </row>
    <row r="659" spans="4:6" s="476" customFormat="1">
      <c r="D659" s="1260"/>
      <c r="E659" s="1260"/>
      <c r="F659" s="1745"/>
    </row>
    <row r="660" spans="4:6" s="476" customFormat="1">
      <c r="D660" s="1260"/>
      <c r="E660" s="1260"/>
      <c r="F660" s="1745"/>
    </row>
    <row r="661" spans="4:6" s="476" customFormat="1">
      <c r="D661" s="1260"/>
      <c r="E661" s="1260"/>
      <c r="F661" s="1745"/>
    </row>
    <row r="662" spans="4:6" s="476" customFormat="1">
      <c r="D662" s="1260"/>
      <c r="E662" s="1260"/>
      <c r="F662" s="1745"/>
    </row>
    <row r="663" spans="4:6" s="476" customFormat="1">
      <c r="D663" s="1260"/>
      <c r="E663" s="1260"/>
      <c r="F663" s="1745"/>
    </row>
    <row r="664" spans="4:6" s="476" customFormat="1">
      <c r="D664" s="1260"/>
      <c r="E664" s="1260"/>
      <c r="F664" s="1745"/>
    </row>
    <row r="665" spans="4:6" s="476" customFormat="1">
      <c r="D665" s="1260"/>
      <c r="E665" s="1260"/>
      <c r="F665" s="1745"/>
    </row>
    <row r="666" spans="4:6" s="476" customFormat="1">
      <c r="D666" s="1260"/>
      <c r="E666" s="1260"/>
      <c r="F666" s="1745"/>
    </row>
    <row r="667" spans="4:6" s="476" customFormat="1">
      <c r="D667" s="1260"/>
      <c r="E667" s="1260"/>
      <c r="F667" s="1745"/>
    </row>
    <row r="668" spans="4:6" s="476" customFormat="1">
      <c r="D668" s="1260"/>
      <c r="E668" s="1260"/>
      <c r="F668" s="1745"/>
    </row>
    <row r="669" spans="4:6" s="476" customFormat="1">
      <c r="D669" s="1260"/>
      <c r="E669" s="1260"/>
      <c r="F669" s="1745"/>
    </row>
    <row r="670" spans="4:6" s="476" customFormat="1">
      <c r="D670" s="1260"/>
      <c r="E670" s="1260"/>
      <c r="F670" s="1745"/>
    </row>
    <row r="671" spans="4:6" s="476" customFormat="1">
      <c r="D671" s="1260"/>
      <c r="E671" s="1260"/>
      <c r="F671" s="1745"/>
    </row>
    <row r="672" spans="4:6" s="476" customFormat="1">
      <c r="D672" s="1260"/>
      <c r="E672" s="1260"/>
      <c r="F672" s="1745"/>
    </row>
    <row r="673" spans="4:6" s="476" customFormat="1">
      <c r="D673" s="1260"/>
      <c r="E673" s="1260"/>
      <c r="F673" s="1745"/>
    </row>
    <row r="674" spans="4:6" s="476" customFormat="1">
      <c r="D674" s="1260"/>
      <c r="E674" s="1260"/>
      <c r="F674" s="1745"/>
    </row>
    <row r="675" spans="4:6" s="476" customFormat="1">
      <c r="D675" s="1260"/>
      <c r="E675" s="1260"/>
      <c r="F675" s="1745"/>
    </row>
    <row r="676" spans="4:6" s="476" customFormat="1">
      <c r="D676" s="1260"/>
      <c r="E676" s="1260"/>
      <c r="F676" s="1745"/>
    </row>
    <row r="677" spans="4:6" s="476" customFormat="1">
      <c r="D677" s="1260"/>
      <c r="E677" s="1260"/>
      <c r="F677" s="1745"/>
    </row>
    <row r="678" spans="4:6" s="476" customFormat="1">
      <c r="D678" s="1260"/>
      <c r="E678" s="1260"/>
      <c r="F678" s="1745"/>
    </row>
    <row r="679" spans="4:6" s="476" customFormat="1">
      <c r="D679" s="1260"/>
      <c r="E679" s="1260"/>
      <c r="F679" s="1745"/>
    </row>
    <row r="680" spans="4:6" s="476" customFormat="1">
      <c r="D680" s="1260"/>
      <c r="E680" s="1260"/>
      <c r="F680" s="1745"/>
    </row>
    <row r="681" spans="4:6" s="476" customFormat="1">
      <c r="D681" s="1260"/>
      <c r="E681" s="1260"/>
      <c r="F681" s="1745"/>
    </row>
    <row r="682" spans="4:6" s="476" customFormat="1">
      <c r="D682" s="1260"/>
      <c r="E682" s="1260"/>
      <c r="F682" s="1745"/>
    </row>
    <row r="683" spans="4:6" s="476" customFormat="1">
      <c r="D683" s="1260"/>
      <c r="E683" s="1260"/>
      <c r="F683" s="1745"/>
    </row>
    <row r="684" spans="4:6" s="476" customFormat="1">
      <c r="D684" s="1260"/>
      <c r="E684" s="1260"/>
      <c r="F684" s="1745"/>
    </row>
    <row r="685" spans="4:6" s="476" customFormat="1">
      <c r="D685" s="1260"/>
      <c r="E685" s="1260"/>
      <c r="F685" s="1745"/>
    </row>
    <row r="686" spans="4:6" s="476" customFormat="1">
      <c r="D686" s="1260"/>
      <c r="E686" s="1260"/>
      <c r="F686" s="1745"/>
    </row>
    <row r="687" spans="4:6" s="476" customFormat="1">
      <c r="D687" s="1260"/>
      <c r="E687" s="1260"/>
      <c r="F687" s="1745"/>
    </row>
    <row r="688" spans="4:6" s="476" customFormat="1">
      <c r="D688" s="1260"/>
      <c r="E688" s="1260"/>
      <c r="F688" s="1745"/>
    </row>
    <row r="689" spans="4:6" s="476" customFormat="1">
      <c r="D689" s="1260"/>
      <c r="E689" s="1260"/>
      <c r="F689" s="1745"/>
    </row>
    <row r="690" spans="4:6" s="476" customFormat="1">
      <c r="D690" s="1260"/>
      <c r="E690" s="1260"/>
      <c r="F690" s="1745"/>
    </row>
    <row r="691" spans="4:6" s="476" customFormat="1">
      <c r="D691" s="1260"/>
      <c r="E691" s="1260"/>
      <c r="F691" s="1745"/>
    </row>
    <row r="692" spans="4:6" s="476" customFormat="1">
      <c r="D692" s="1260"/>
      <c r="E692" s="1260"/>
      <c r="F692" s="1745"/>
    </row>
    <row r="693" spans="4:6" s="476" customFormat="1">
      <c r="D693" s="1260"/>
      <c r="E693" s="1260"/>
      <c r="F693" s="1745"/>
    </row>
    <row r="694" spans="4:6" s="476" customFormat="1">
      <c r="D694" s="1260"/>
      <c r="E694" s="1260"/>
      <c r="F694" s="1745"/>
    </row>
    <row r="695" spans="4:6" s="476" customFormat="1">
      <c r="D695" s="1260"/>
      <c r="E695" s="1260"/>
      <c r="F695" s="1745"/>
    </row>
    <row r="696" spans="4:6" s="476" customFormat="1">
      <c r="D696" s="1260"/>
      <c r="E696" s="1260"/>
      <c r="F696" s="1745"/>
    </row>
    <row r="697" spans="4:6" s="476" customFormat="1">
      <c r="D697" s="1260"/>
      <c r="E697" s="1260"/>
      <c r="F697" s="1745"/>
    </row>
    <row r="698" spans="4:6" s="476" customFormat="1">
      <c r="D698" s="1260"/>
      <c r="E698" s="1260"/>
      <c r="F698" s="1745"/>
    </row>
    <row r="699" spans="4:6" s="476" customFormat="1">
      <c r="D699" s="1260"/>
      <c r="E699" s="1260"/>
      <c r="F699" s="1745"/>
    </row>
    <row r="700" spans="4:6" s="476" customFormat="1">
      <c r="D700" s="1260"/>
      <c r="E700" s="1260"/>
      <c r="F700" s="1745"/>
    </row>
    <row r="701" spans="4:6" s="476" customFormat="1">
      <c r="D701" s="1260"/>
      <c r="E701" s="1260"/>
      <c r="F701" s="1745"/>
    </row>
    <row r="702" spans="4:6" s="476" customFormat="1">
      <c r="D702" s="1260"/>
      <c r="E702" s="1260"/>
      <c r="F702" s="1745"/>
    </row>
    <row r="703" spans="4:6" s="476" customFormat="1">
      <c r="D703" s="1260"/>
      <c r="E703" s="1260"/>
      <c r="F703" s="1745"/>
    </row>
    <row r="704" spans="4:6" s="476" customFormat="1">
      <c r="D704" s="1260"/>
      <c r="E704" s="1260"/>
      <c r="F704" s="1745"/>
    </row>
    <row r="705" spans="4:6" s="476" customFormat="1">
      <c r="D705" s="1260"/>
      <c r="E705" s="1260"/>
      <c r="F705" s="1745"/>
    </row>
    <row r="706" spans="4:6" s="476" customFormat="1">
      <c r="D706" s="1260"/>
      <c r="E706" s="1260"/>
      <c r="F706" s="1745"/>
    </row>
    <row r="707" spans="4:6" s="476" customFormat="1">
      <c r="D707" s="1260"/>
      <c r="E707" s="1260"/>
      <c r="F707" s="1745"/>
    </row>
    <row r="708" spans="4:6" s="476" customFormat="1">
      <c r="D708" s="1260"/>
      <c r="E708" s="1260"/>
      <c r="F708" s="1745"/>
    </row>
    <row r="709" spans="4:6" s="476" customFormat="1">
      <c r="D709" s="1260"/>
      <c r="E709" s="1260"/>
      <c r="F709" s="1745"/>
    </row>
    <row r="710" spans="4:6" s="476" customFormat="1">
      <c r="D710" s="1260"/>
      <c r="E710" s="1260"/>
      <c r="F710" s="1745"/>
    </row>
    <row r="711" spans="4:6" s="476" customFormat="1">
      <c r="D711" s="1260"/>
      <c r="E711" s="1260"/>
      <c r="F711" s="1745"/>
    </row>
    <row r="712" spans="4:6" s="476" customFormat="1">
      <c r="D712" s="1260"/>
      <c r="E712" s="1260"/>
      <c r="F712" s="1745"/>
    </row>
    <row r="713" spans="4:6" s="476" customFormat="1">
      <c r="D713" s="1260"/>
      <c r="E713" s="1260"/>
      <c r="F713" s="1745"/>
    </row>
    <row r="714" spans="4:6" s="476" customFormat="1">
      <c r="D714" s="1260"/>
      <c r="E714" s="1260"/>
      <c r="F714" s="1745"/>
    </row>
    <row r="715" spans="4:6" s="476" customFormat="1">
      <c r="D715" s="1260"/>
      <c r="E715" s="1260"/>
      <c r="F715" s="1745"/>
    </row>
    <row r="716" spans="4:6" s="476" customFormat="1">
      <c r="D716" s="1260"/>
      <c r="E716" s="1260"/>
      <c r="F716" s="1745"/>
    </row>
    <row r="717" spans="4:6" s="476" customFormat="1">
      <c r="D717" s="1260"/>
      <c r="E717" s="1260"/>
      <c r="F717" s="1745"/>
    </row>
    <row r="718" spans="4:6" s="476" customFormat="1">
      <c r="D718" s="1260"/>
      <c r="E718" s="1260"/>
      <c r="F718" s="1745"/>
    </row>
    <row r="719" spans="4:6" s="476" customFormat="1">
      <c r="D719" s="1260"/>
      <c r="E719" s="1260"/>
      <c r="F719" s="1745"/>
    </row>
    <row r="720" spans="4:6" s="476" customFormat="1">
      <c r="D720" s="1260"/>
      <c r="E720" s="1260"/>
      <c r="F720" s="1745"/>
    </row>
    <row r="721" spans="4:6" s="476" customFormat="1">
      <c r="D721" s="1260"/>
      <c r="E721" s="1260"/>
      <c r="F721" s="1745"/>
    </row>
    <row r="722" spans="4:6" s="476" customFormat="1">
      <c r="D722" s="1260"/>
      <c r="E722" s="1260"/>
      <c r="F722" s="1745"/>
    </row>
    <row r="723" spans="4:6" s="476" customFormat="1">
      <c r="D723" s="1260"/>
      <c r="E723" s="1260"/>
      <c r="F723" s="1745"/>
    </row>
    <row r="724" spans="4:6" s="476" customFormat="1">
      <c r="D724" s="1260"/>
      <c r="E724" s="1260"/>
      <c r="F724" s="1745"/>
    </row>
    <row r="725" spans="4:6" s="476" customFormat="1">
      <c r="D725" s="1260"/>
      <c r="E725" s="1260"/>
      <c r="F725" s="1745"/>
    </row>
    <row r="726" spans="4:6" s="476" customFormat="1">
      <c r="D726" s="1260"/>
      <c r="E726" s="1260"/>
      <c r="F726" s="1745"/>
    </row>
    <row r="727" spans="4:6" s="476" customFormat="1">
      <c r="D727" s="1260"/>
      <c r="E727" s="1260"/>
      <c r="F727" s="1745"/>
    </row>
    <row r="728" spans="4:6" s="476" customFormat="1">
      <c r="D728" s="1260"/>
      <c r="E728" s="1260"/>
      <c r="F728" s="1745"/>
    </row>
    <row r="729" spans="4:6" s="476" customFormat="1">
      <c r="D729" s="1260"/>
      <c r="E729" s="1260"/>
      <c r="F729" s="1745"/>
    </row>
    <row r="730" spans="4:6" s="476" customFormat="1">
      <c r="D730" s="1260"/>
      <c r="E730" s="1260"/>
      <c r="F730" s="1745"/>
    </row>
    <row r="731" spans="4:6" s="476" customFormat="1">
      <c r="D731" s="1260"/>
      <c r="E731" s="1260"/>
      <c r="F731" s="1745"/>
    </row>
    <row r="732" spans="4:6" s="476" customFormat="1">
      <c r="D732" s="1260"/>
      <c r="E732" s="1260"/>
      <c r="F732" s="1745"/>
    </row>
    <row r="733" spans="4:6" s="476" customFormat="1">
      <c r="D733" s="1260"/>
      <c r="E733" s="1260"/>
      <c r="F733" s="1745"/>
    </row>
    <row r="734" spans="4:6" s="476" customFormat="1">
      <c r="D734" s="1260"/>
      <c r="E734" s="1260"/>
      <c r="F734" s="1745"/>
    </row>
    <row r="735" spans="4:6" s="476" customFormat="1">
      <c r="D735" s="1260"/>
      <c r="E735" s="1260"/>
      <c r="F735" s="1745"/>
    </row>
    <row r="736" spans="4:6" s="476" customFormat="1">
      <c r="D736" s="1260"/>
      <c r="E736" s="1260"/>
      <c r="F736" s="1745"/>
    </row>
    <row r="737" spans="4:6" s="476" customFormat="1">
      <c r="D737" s="1260"/>
      <c r="E737" s="1260"/>
      <c r="F737" s="1745"/>
    </row>
    <row r="738" spans="4:6" s="476" customFormat="1">
      <c r="D738" s="1260"/>
      <c r="E738" s="1260"/>
      <c r="F738" s="1745"/>
    </row>
    <row r="739" spans="4:6" s="476" customFormat="1">
      <c r="D739" s="1260"/>
      <c r="E739" s="1260"/>
      <c r="F739" s="1745"/>
    </row>
    <row r="740" spans="4:6" s="476" customFormat="1">
      <c r="D740" s="1260"/>
      <c r="E740" s="1260"/>
      <c r="F740" s="1745"/>
    </row>
    <row r="741" spans="4:6" s="476" customFormat="1">
      <c r="D741" s="1260"/>
      <c r="E741" s="1260"/>
      <c r="F741" s="1745"/>
    </row>
    <row r="742" spans="4:6" s="476" customFormat="1">
      <c r="D742" s="1260"/>
      <c r="E742" s="1260"/>
      <c r="F742" s="1745"/>
    </row>
    <row r="743" spans="4:6" s="476" customFormat="1">
      <c r="D743" s="1260"/>
      <c r="E743" s="1260"/>
      <c r="F743" s="1745"/>
    </row>
    <row r="744" spans="4:6" s="476" customFormat="1">
      <c r="D744" s="1260"/>
      <c r="E744" s="1260"/>
      <c r="F744" s="1745"/>
    </row>
    <row r="745" spans="4:6" s="476" customFormat="1">
      <c r="D745" s="1260"/>
      <c r="E745" s="1260"/>
      <c r="F745" s="1745"/>
    </row>
    <row r="746" spans="4:6" s="476" customFormat="1">
      <c r="D746" s="1260"/>
      <c r="E746" s="1260"/>
      <c r="F746" s="1745"/>
    </row>
    <row r="747" spans="4:6" s="476" customFormat="1">
      <c r="D747" s="1260"/>
      <c r="E747" s="1260"/>
      <c r="F747" s="1745"/>
    </row>
    <row r="748" spans="4:6" s="476" customFormat="1">
      <c r="D748" s="1260"/>
      <c r="E748" s="1260"/>
      <c r="F748" s="1745"/>
    </row>
    <row r="749" spans="4:6" s="476" customFormat="1">
      <c r="D749" s="1260"/>
      <c r="E749" s="1260"/>
      <c r="F749" s="1745"/>
    </row>
    <row r="750" spans="4:6" s="476" customFormat="1">
      <c r="D750" s="1260"/>
      <c r="E750" s="1260"/>
      <c r="F750" s="1745"/>
    </row>
    <row r="751" spans="4:6" s="476" customFormat="1">
      <c r="D751" s="1260"/>
      <c r="E751" s="1260"/>
      <c r="F751" s="1745"/>
    </row>
    <row r="752" spans="4:6" s="476" customFormat="1">
      <c r="D752" s="1260"/>
      <c r="E752" s="1260"/>
      <c r="F752" s="1745"/>
    </row>
    <row r="753" spans="1:6" s="476" customFormat="1">
      <c r="D753" s="1260"/>
      <c r="E753" s="1260"/>
      <c r="F753" s="1745"/>
    </row>
    <row r="754" spans="1:6" s="476" customFormat="1">
      <c r="D754" s="1260"/>
      <c r="E754" s="1260"/>
      <c r="F754" s="1745"/>
    </row>
    <row r="755" spans="1:6" s="476" customFormat="1">
      <c r="D755" s="1260"/>
      <c r="E755" s="1260"/>
      <c r="F755" s="1745"/>
    </row>
    <row r="756" spans="1:6" s="476" customFormat="1">
      <c r="D756" s="1260"/>
      <c r="E756" s="1260"/>
      <c r="F756" s="1745"/>
    </row>
    <row r="757" spans="1:6" s="476" customFormat="1">
      <c r="D757" s="1260"/>
      <c r="E757" s="1260"/>
      <c r="F757" s="1745"/>
    </row>
    <row r="758" spans="1:6" s="476" customFormat="1">
      <c r="D758" s="1260"/>
      <c r="E758" s="1260"/>
      <c r="F758" s="1745"/>
    </row>
    <row r="759" spans="1:6" s="476" customFormat="1">
      <c r="D759" s="1260"/>
      <c r="E759" s="1260"/>
      <c r="F759" s="1745"/>
    </row>
    <row r="760" spans="1:6" s="476" customFormat="1">
      <c r="D760" s="1260"/>
      <c r="E760" s="1260"/>
      <c r="F760" s="1745"/>
    </row>
    <row r="761" spans="1:6" s="476" customFormat="1">
      <c r="D761" s="1260"/>
      <c r="E761" s="1260"/>
      <c r="F761" s="1745"/>
    </row>
    <row r="762" spans="1:6" s="476" customFormat="1">
      <c r="D762" s="1260"/>
      <c r="E762" s="1260"/>
      <c r="F762" s="1745"/>
    </row>
    <row r="763" spans="1:6" s="476" customFormat="1">
      <c r="D763" s="1260"/>
      <c r="E763" s="1260"/>
      <c r="F763" s="1745"/>
    </row>
    <row r="764" spans="1:6" s="476" customFormat="1">
      <c r="A764" s="1260"/>
      <c r="C764" s="1260"/>
      <c r="D764" s="1261"/>
      <c r="E764" s="1261"/>
      <c r="F764" s="1746"/>
    </row>
    <row r="765" spans="1:6" s="476" customFormat="1">
      <c r="A765" s="1260"/>
      <c r="C765" s="1260"/>
      <c r="D765" s="1261"/>
      <c r="E765" s="1261"/>
      <c r="F765" s="1746"/>
    </row>
    <row r="766" spans="1:6" s="476" customFormat="1">
      <c r="A766" s="1260"/>
      <c r="C766" s="1260"/>
      <c r="D766" s="1261"/>
      <c r="E766" s="1261"/>
      <c r="F766" s="1746"/>
    </row>
    <row r="767" spans="1:6" s="476" customFormat="1">
      <c r="A767" s="1260"/>
      <c r="C767" s="1260"/>
      <c r="D767" s="1261"/>
      <c r="E767" s="1261"/>
      <c r="F767" s="1746"/>
    </row>
    <row r="768" spans="1:6" s="476" customFormat="1">
      <c r="A768" s="1260"/>
      <c r="C768" s="1260"/>
      <c r="D768" s="1261"/>
      <c r="E768" s="1261"/>
      <c r="F768" s="1746"/>
    </row>
    <row r="769" spans="1:6" s="476" customFormat="1">
      <c r="A769" s="1260"/>
      <c r="C769" s="1260"/>
      <c r="D769" s="1261"/>
      <c r="E769" s="1261"/>
      <c r="F769" s="1746"/>
    </row>
    <row r="770" spans="1:6" s="476" customFormat="1">
      <c r="A770" s="1260"/>
      <c r="C770" s="1260"/>
      <c r="D770" s="1261"/>
      <c r="E770" s="1261"/>
      <c r="F770" s="1746"/>
    </row>
    <row r="771" spans="1:6" s="476" customFormat="1">
      <c r="A771" s="1260"/>
      <c r="C771" s="1260"/>
      <c r="D771" s="1261"/>
      <c r="E771" s="1261"/>
      <c r="F771" s="1746"/>
    </row>
    <row r="772" spans="1:6" s="476" customFormat="1">
      <c r="A772" s="1260"/>
      <c r="C772" s="1260"/>
      <c r="D772" s="1261"/>
      <c r="E772" s="1261"/>
      <c r="F772" s="1746"/>
    </row>
    <row r="773" spans="1:6" s="476" customFormat="1">
      <c r="A773" s="1260"/>
      <c r="C773" s="1260"/>
      <c r="D773" s="1261"/>
      <c r="E773" s="1261"/>
      <c r="F773" s="1746"/>
    </row>
    <row r="774" spans="1:6" s="476" customFormat="1">
      <c r="A774" s="1260"/>
      <c r="C774" s="1260"/>
      <c r="D774" s="1261"/>
      <c r="E774" s="1261"/>
      <c r="F774" s="1746"/>
    </row>
    <row r="775" spans="1:6" s="476" customFormat="1">
      <c r="A775" s="1260"/>
      <c r="C775" s="1260"/>
      <c r="D775" s="1261"/>
      <c r="E775" s="1261"/>
      <c r="F775" s="1746"/>
    </row>
    <row r="776" spans="1:6" s="476" customFormat="1">
      <c r="A776" s="1260"/>
      <c r="C776" s="1260"/>
      <c r="D776" s="1261"/>
      <c r="E776" s="1261"/>
      <c r="F776" s="1746"/>
    </row>
    <row r="777" spans="1:6" s="476" customFormat="1">
      <c r="A777" s="1260"/>
      <c r="C777" s="1260"/>
      <c r="D777" s="1261"/>
      <c r="E777" s="1261"/>
      <c r="F777" s="1746"/>
    </row>
    <row r="778" spans="1:6" s="476" customFormat="1">
      <c r="A778" s="1260"/>
      <c r="C778" s="1260"/>
      <c r="D778" s="1261"/>
      <c r="E778" s="1261"/>
      <c r="F778" s="1746"/>
    </row>
    <row r="779" spans="1:6" s="476" customFormat="1">
      <c r="A779" s="1260"/>
      <c r="C779" s="1260"/>
      <c r="D779" s="1261"/>
      <c r="E779" s="1261"/>
      <c r="F779" s="1746"/>
    </row>
  </sheetData>
  <mergeCells count="9">
    <mergeCell ref="A128:E128"/>
    <mergeCell ref="A1:C1"/>
    <mergeCell ref="A2:F2"/>
    <mergeCell ref="A3:F3"/>
    <mergeCell ref="A5:F5"/>
    <mergeCell ref="A7:A8"/>
    <mergeCell ref="B7:B8"/>
    <mergeCell ref="C7:C8"/>
    <mergeCell ref="D7:D8"/>
  </mergeCells>
  <printOptions horizontalCentered="1"/>
  <pageMargins left="0.70866141732283472" right="0.70866141732283472" top="0.74803149606299213" bottom="0.74803149606299213" header="0.31496062992125984" footer="0.31496062992125984"/>
  <pageSetup paperSize="9" scale="58" orientation="portrait" r:id="rId1"/>
  <rowBreaks count="3" manualBreakCount="3">
    <brk id="34" max="7" man="1"/>
    <brk id="129" max="5" man="1"/>
    <brk id="145"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view="pageBreakPreview" topLeftCell="A10" zoomScaleNormal="100" zoomScaleSheetLayoutView="100" workbookViewId="0">
      <selection activeCell="B20" sqref="B20"/>
    </sheetView>
  </sheetViews>
  <sheetFormatPr defaultColWidth="9.36328125" defaultRowHeight="10"/>
  <cols>
    <col min="1" max="1" width="9.08984375" style="85" customWidth="1"/>
    <col min="2" max="2" width="35.453125" style="314" customWidth="1"/>
    <col min="3" max="3" width="6.6328125" style="85" customWidth="1"/>
    <col min="4" max="4" width="12.6328125" style="315" bestFit="1" customWidth="1"/>
    <col min="5" max="5" width="9.36328125" style="315" customWidth="1"/>
    <col min="6" max="6" width="14.08984375" style="1274" customWidth="1"/>
    <col min="7" max="10" width="9.36328125" style="85"/>
    <col min="11" max="11" width="5.08984375" style="85" customWidth="1"/>
    <col min="12" max="16384" width="9.36328125" style="85"/>
  </cols>
  <sheetData>
    <row r="1" spans="1:10">
      <c r="F1" s="140"/>
    </row>
    <row r="2" spans="1:10">
      <c r="F2" s="140"/>
    </row>
    <row r="3" spans="1:10" ht="10.5">
      <c r="A3" s="2102" t="str">
        <f>'5.11 Treatment Plant Siteworks'!A2:F2</f>
        <v>MINISTRY OF WATER AND ENVIRONMENT</v>
      </c>
      <c r="B3" s="2102"/>
      <c r="C3" s="2102"/>
      <c r="D3" s="2102"/>
      <c r="E3" s="2102"/>
      <c r="F3" s="2102"/>
      <c r="H3" s="1275"/>
      <c r="J3" s="1276"/>
    </row>
    <row r="4" spans="1:10" s="297" customFormat="1" ht="10.5">
      <c r="A4" s="2103" t="str">
        <f>'5.11 Treatment Plant Siteworks'!A3:F3</f>
        <v>NYAMUGASANI WATER SUPPLY &amp; SANITATION SYSTEM</v>
      </c>
      <c r="B4" s="2104"/>
      <c r="C4" s="2104"/>
      <c r="D4" s="2104"/>
      <c r="E4" s="2104"/>
      <c r="F4" s="2104"/>
      <c r="H4" s="1262"/>
      <c r="J4" s="1262"/>
    </row>
    <row r="5" spans="1:10" s="297" customFormat="1" ht="10.5">
      <c r="A5" s="15"/>
      <c r="B5" s="315"/>
      <c r="C5" s="315"/>
      <c r="D5" s="315"/>
      <c r="E5" s="315"/>
      <c r="F5" s="315"/>
      <c r="J5" s="1263"/>
    </row>
    <row r="6" spans="1:10" ht="11" thickBot="1">
      <c r="A6" s="2024" t="s">
        <v>1602</v>
      </c>
      <c r="B6" s="2024"/>
      <c r="C6" s="2024"/>
      <c r="D6" s="2024"/>
      <c r="E6" s="2024"/>
      <c r="F6" s="2024"/>
    </row>
    <row r="7" spans="1:10" s="316" customFormat="1" ht="11" thickBot="1">
      <c r="F7" s="1277"/>
    </row>
    <row r="8" spans="1:10" ht="10.5" thickTop="1">
      <c r="A8" s="2081" t="s">
        <v>1192</v>
      </c>
      <c r="B8" s="2081" t="s">
        <v>1601</v>
      </c>
      <c r="C8" s="2081" t="s">
        <v>1600</v>
      </c>
      <c r="D8" s="2081" t="s">
        <v>1599</v>
      </c>
      <c r="E8" s="2107" t="s">
        <v>1206</v>
      </c>
      <c r="F8" s="2109" t="s">
        <v>1189</v>
      </c>
    </row>
    <row r="9" spans="1:10">
      <c r="A9" s="2105"/>
      <c r="B9" s="2105"/>
      <c r="C9" s="2105"/>
      <c r="D9" s="2105"/>
      <c r="E9" s="2108"/>
      <c r="F9" s="2110"/>
    </row>
    <row r="10" spans="1:10" ht="11" thickBot="1">
      <c r="A10" s="2106"/>
      <c r="B10" s="2106"/>
      <c r="C10" s="2106"/>
      <c r="D10" s="2106"/>
      <c r="E10" s="90" t="s">
        <v>733</v>
      </c>
      <c r="F10" s="90" t="s">
        <v>1188</v>
      </c>
    </row>
    <row r="11" spans="1:10" ht="10.5">
      <c r="A11" s="1278"/>
      <c r="B11" s="1264"/>
      <c r="C11" s="1265"/>
      <c r="D11" s="1266"/>
      <c r="E11" s="1267"/>
      <c r="F11" s="1268"/>
    </row>
    <row r="12" spans="1:10" ht="10.5">
      <c r="A12" s="1279"/>
      <c r="B12" s="54" t="s">
        <v>596</v>
      </c>
      <c r="C12" s="1269"/>
      <c r="D12" s="1270"/>
      <c r="E12" s="1271"/>
      <c r="F12" s="1272"/>
    </row>
    <row r="13" spans="1:10" ht="20">
      <c r="A13" s="1279"/>
      <c r="B13" s="53" t="s">
        <v>1598</v>
      </c>
      <c r="C13" s="1269"/>
      <c r="D13" s="1270"/>
      <c r="E13" s="1271"/>
      <c r="F13" s="1272"/>
    </row>
    <row r="14" spans="1:10" ht="10.5">
      <c r="A14" s="1280"/>
      <c r="B14" s="1281"/>
      <c r="C14" s="136"/>
      <c r="D14" s="135"/>
      <c r="E14" s="134"/>
      <c r="F14" s="133"/>
    </row>
    <row r="15" spans="1:10" ht="10.5">
      <c r="A15" s="1280"/>
      <c r="B15" s="1281" t="s">
        <v>594</v>
      </c>
      <c r="C15" s="136"/>
      <c r="D15" s="135"/>
      <c r="E15" s="134"/>
      <c r="F15" s="133"/>
    </row>
    <row r="16" spans="1:10" ht="12">
      <c r="A16" s="1280" t="s">
        <v>1597</v>
      </c>
      <c r="B16" s="1282" t="s">
        <v>592</v>
      </c>
      <c r="C16" s="136" t="s">
        <v>679</v>
      </c>
      <c r="D16" s="135">
        <v>12</v>
      </c>
      <c r="E16" s="139"/>
      <c r="F16" s="133">
        <f>D16*E16</f>
        <v>0</v>
      </c>
    </row>
    <row r="17" spans="1:6">
      <c r="A17" s="1280"/>
      <c r="B17" s="1282"/>
      <c r="C17" s="136"/>
      <c r="D17" s="135"/>
      <c r="E17" s="134"/>
      <c r="F17" s="133"/>
    </row>
    <row r="18" spans="1:6">
      <c r="A18" s="1280"/>
      <c r="B18" s="1282"/>
      <c r="C18" s="136"/>
      <c r="D18" s="135"/>
      <c r="E18" s="134"/>
      <c r="F18" s="133"/>
    </row>
    <row r="19" spans="1:6" ht="21">
      <c r="A19" s="1280"/>
      <c r="B19" s="1281" t="s">
        <v>566</v>
      </c>
      <c r="C19" s="136"/>
      <c r="D19" s="135"/>
      <c r="E19" s="134"/>
      <c r="F19" s="133"/>
    </row>
    <row r="20" spans="1:6" ht="60">
      <c r="A20" s="1280" t="s">
        <v>1596</v>
      </c>
      <c r="B20" s="1282" t="s">
        <v>1595</v>
      </c>
      <c r="C20" s="136" t="s">
        <v>513</v>
      </c>
      <c r="D20" s="135">
        <v>30</v>
      </c>
      <c r="E20" s="139"/>
      <c r="F20" s="133">
        <f>D20*E20</f>
        <v>0</v>
      </c>
    </row>
    <row r="21" spans="1:6">
      <c r="A21" s="1280"/>
      <c r="B21" s="1282"/>
      <c r="C21" s="136"/>
      <c r="D21" s="135"/>
      <c r="E21" s="134"/>
      <c r="F21" s="133"/>
    </row>
    <row r="22" spans="1:6">
      <c r="A22" s="1280"/>
      <c r="B22" s="1282"/>
      <c r="C22" s="136"/>
      <c r="D22" s="135"/>
      <c r="E22" s="134"/>
      <c r="F22" s="133"/>
    </row>
    <row r="23" spans="1:6" ht="21">
      <c r="A23" s="1280"/>
      <c r="B23" s="1281" t="s">
        <v>523</v>
      </c>
      <c r="C23" s="136"/>
      <c r="D23" s="135"/>
      <c r="E23" s="134"/>
      <c r="F23" s="133"/>
    </row>
    <row r="24" spans="1:6" ht="30">
      <c r="A24" s="1280"/>
      <c r="B24" s="1282" t="s">
        <v>522</v>
      </c>
      <c r="C24" s="136"/>
      <c r="D24" s="135"/>
      <c r="E24" s="134"/>
      <c r="F24" s="133"/>
    </row>
    <row r="25" spans="1:6" ht="90">
      <c r="A25" s="1280"/>
      <c r="B25" s="1282" t="s">
        <v>521</v>
      </c>
      <c r="C25" s="136"/>
      <c r="D25" s="135"/>
      <c r="E25" s="134"/>
      <c r="F25" s="133"/>
    </row>
    <row r="26" spans="1:6" ht="10.5">
      <c r="A26" s="1280"/>
      <c r="B26" s="1281" t="s">
        <v>1594</v>
      </c>
      <c r="C26" s="136"/>
      <c r="D26" s="135"/>
      <c r="E26" s="134"/>
      <c r="F26" s="133"/>
    </row>
    <row r="27" spans="1:6" ht="50">
      <c r="A27" s="1280" t="s">
        <v>1593</v>
      </c>
      <c r="B27" s="1282" t="s">
        <v>1592</v>
      </c>
      <c r="C27" s="136" t="s">
        <v>337</v>
      </c>
      <c r="D27" s="138">
        <v>3</v>
      </c>
      <c r="E27" s="137"/>
      <c r="F27" s="133">
        <f>D27*E27</f>
        <v>0</v>
      </c>
    </row>
    <row r="28" spans="1:6" ht="50">
      <c r="A28" s="1280" t="s">
        <v>1591</v>
      </c>
      <c r="B28" s="1282" t="s">
        <v>1590</v>
      </c>
      <c r="C28" s="136" t="s">
        <v>337</v>
      </c>
      <c r="D28" s="138">
        <v>1</v>
      </c>
      <c r="E28" s="137"/>
      <c r="F28" s="133">
        <f>D28*E28</f>
        <v>0</v>
      </c>
    </row>
    <row r="29" spans="1:6" ht="50">
      <c r="A29" s="1280" t="s">
        <v>1589</v>
      </c>
      <c r="B29" s="1282" t="s">
        <v>1588</v>
      </c>
      <c r="C29" s="136" t="s">
        <v>337</v>
      </c>
      <c r="D29" s="138">
        <v>1</v>
      </c>
      <c r="E29" s="137"/>
      <c r="F29" s="133">
        <f>D29*E29</f>
        <v>0</v>
      </c>
    </row>
    <row r="30" spans="1:6" ht="10.5">
      <c r="A30" s="1280"/>
      <c r="B30" s="1281" t="s">
        <v>1587</v>
      </c>
      <c r="C30" s="136"/>
      <c r="D30" s="135"/>
      <c r="E30" s="134"/>
      <c r="F30" s="133"/>
    </row>
    <row r="31" spans="1:6" ht="20">
      <c r="A31" s="1280" t="s">
        <v>1586</v>
      </c>
      <c r="B31" s="1282" t="s">
        <v>1585</v>
      </c>
      <c r="C31" s="136" t="s">
        <v>337</v>
      </c>
      <c r="D31" s="138">
        <v>1</v>
      </c>
      <c r="E31" s="137"/>
      <c r="F31" s="133">
        <f>D31*E31</f>
        <v>0</v>
      </c>
    </row>
    <row r="32" spans="1:6" ht="10.5">
      <c r="A32" s="1280"/>
      <c r="B32" s="1282" t="s">
        <v>1584</v>
      </c>
      <c r="C32" s="136"/>
      <c r="D32" s="135"/>
      <c r="E32" s="134"/>
      <c r="F32" s="133"/>
    </row>
    <row r="33" spans="1:6">
      <c r="A33" s="1280"/>
      <c r="B33" s="1282"/>
      <c r="C33" s="136"/>
      <c r="D33" s="135"/>
      <c r="E33" s="134"/>
      <c r="F33" s="133"/>
    </row>
    <row r="34" spans="1:6" ht="31.5">
      <c r="A34" s="1280"/>
      <c r="B34" s="1281" t="s">
        <v>1583</v>
      </c>
      <c r="C34" s="136"/>
      <c r="D34" s="135"/>
      <c r="E34" s="134"/>
      <c r="F34" s="133"/>
    </row>
    <row r="35" spans="1:6" ht="21">
      <c r="A35" s="1280"/>
      <c r="B35" s="1281" t="s">
        <v>1582</v>
      </c>
      <c r="C35" s="136"/>
      <c r="D35" s="135"/>
      <c r="E35" s="134"/>
      <c r="F35" s="133"/>
    </row>
    <row r="36" spans="1:6">
      <c r="A36" s="1280" t="s">
        <v>1581</v>
      </c>
      <c r="B36" s="1282" t="s">
        <v>1580</v>
      </c>
      <c r="C36" s="136" t="s">
        <v>438</v>
      </c>
      <c r="D36" s="135">
        <v>6</v>
      </c>
      <c r="E36" s="137"/>
      <c r="F36" s="133">
        <f t="shared" ref="F36:F41" si="0">D36*E36</f>
        <v>0</v>
      </c>
    </row>
    <row r="37" spans="1:6">
      <c r="A37" s="1280" t="s">
        <v>1579</v>
      </c>
      <c r="B37" s="1282" t="s">
        <v>1578</v>
      </c>
      <c r="C37" s="136" t="s">
        <v>438</v>
      </c>
      <c r="D37" s="135">
        <v>3.5999999999999996</v>
      </c>
      <c r="E37" s="137"/>
      <c r="F37" s="133">
        <f t="shared" si="0"/>
        <v>0</v>
      </c>
    </row>
    <row r="38" spans="1:6">
      <c r="A38" s="1280" t="s">
        <v>1577</v>
      </c>
      <c r="B38" s="1282" t="s">
        <v>1576</v>
      </c>
      <c r="C38" s="136" t="s">
        <v>438</v>
      </c>
      <c r="D38" s="135">
        <v>2.4000000000000004</v>
      </c>
      <c r="E38" s="137"/>
      <c r="F38" s="133">
        <f t="shared" si="0"/>
        <v>0</v>
      </c>
    </row>
    <row r="39" spans="1:6">
      <c r="A39" s="1280" t="s">
        <v>1575</v>
      </c>
      <c r="B39" s="1282" t="s">
        <v>1574</v>
      </c>
      <c r="C39" s="136" t="s">
        <v>438</v>
      </c>
      <c r="D39" s="135">
        <v>0.66</v>
      </c>
      <c r="E39" s="137"/>
      <c r="F39" s="133">
        <f t="shared" si="0"/>
        <v>0</v>
      </c>
    </row>
    <row r="40" spans="1:6">
      <c r="A40" s="1280" t="s">
        <v>1573</v>
      </c>
      <c r="B40" s="1282" t="s">
        <v>1572</v>
      </c>
      <c r="C40" s="136" t="s">
        <v>438</v>
      </c>
      <c r="D40" s="135">
        <v>0.39600000000000002</v>
      </c>
      <c r="E40" s="137"/>
      <c r="F40" s="133">
        <f t="shared" si="0"/>
        <v>0</v>
      </c>
    </row>
    <row r="41" spans="1:6">
      <c r="A41" s="1280" t="s">
        <v>1571</v>
      </c>
      <c r="B41" s="1282" t="s">
        <v>1570</v>
      </c>
      <c r="C41" s="136" t="s">
        <v>438</v>
      </c>
      <c r="D41" s="135">
        <v>0.26400000000000001</v>
      </c>
      <c r="E41" s="137"/>
      <c r="F41" s="133">
        <f t="shared" si="0"/>
        <v>0</v>
      </c>
    </row>
    <row r="42" spans="1:6" ht="42">
      <c r="A42" s="1280"/>
      <c r="B42" s="1281" t="s">
        <v>1569</v>
      </c>
      <c r="C42" s="136"/>
      <c r="D42" s="135"/>
      <c r="E42" s="134"/>
      <c r="F42" s="133"/>
    </row>
    <row r="43" spans="1:6">
      <c r="A43" s="1280" t="s">
        <v>1568</v>
      </c>
      <c r="B43" s="1282" t="s">
        <v>1567</v>
      </c>
      <c r="C43" s="136" t="s">
        <v>337</v>
      </c>
      <c r="D43" s="135">
        <v>1</v>
      </c>
      <c r="E43" s="137"/>
      <c r="F43" s="133">
        <f>D43*E43</f>
        <v>0</v>
      </c>
    </row>
    <row r="44" spans="1:6">
      <c r="A44" s="1280" t="s">
        <v>1566</v>
      </c>
      <c r="B44" s="1282" t="s">
        <v>1565</v>
      </c>
      <c r="C44" s="136" t="s">
        <v>337</v>
      </c>
      <c r="D44" s="135">
        <v>2</v>
      </c>
      <c r="E44" s="137"/>
      <c r="F44" s="133">
        <f>D44*E44</f>
        <v>0</v>
      </c>
    </row>
    <row r="45" spans="1:6">
      <c r="A45" s="1280" t="s">
        <v>1564</v>
      </c>
      <c r="B45" s="1282" t="s">
        <v>1563</v>
      </c>
      <c r="C45" s="136" t="s">
        <v>337</v>
      </c>
      <c r="D45" s="135">
        <v>1</v>
      </c>
      <c r="E45" s="137"/>
      <c r="F45" s="133">
        <f>D45*E45</f>
        <v>0</v>
      </c>
    </row>
    <row r="46" spans="1:6">
      <c r="A46" s="1280" t="s">
        <v>1562</v>
      </c>
      <c r="B46" s="1282" t="s">
        <v>1561</v>
      </c>
      <c r="C46" s="136" t="s">
        <v>337</v>
      </c>
      <c r="D46" s="135">
        <v>1</v>
      </c>
      <c r="E46" s="137"/>
      <c r="F46" s="133">
        <f>D46*E46</f>
        <v>0</v>
      </c>
    </row>
    <row r="47" spans="1:6" ht="10.5">
      <c r="A47" s="1280"/>
      <c r="B47" s="1281" t="s">
        <v>1560</v>
      </c>
      <c r="C47" s="136"/>
      <c r="D47" s="135"/>
      <c r="E47" s="134"/>
      <c r="F47" s="133"/>
    </row>
    <row r="48" spans="1:6" ht="30">
      <c r="A48" s="1283"/>
      <c r="B48" s="1284" t="s">
        <v>1559</v>
      </c>
      <c r="C48" s="132"/>
      <c r="D48" s="131"/>
      <c r="E48" s="130"/>
      <c r="F48" s="129"/>
    </row>
    <row r="49" spans="1:6">
      <c r="A49" s="1285" t="s">
        <v>1558</v>
      </c>
      <c r="B49" s="1286" t="s">
        <v>1557</v>
      </c>
      <c r="C49" s="127" t="s">
        <v>337</v>
      </c>
      <c r="D49" s="126">
        <v>1</v>
      </c>
      <c r="E49" s="128"/>
      <c r="F49" s="124">
        <f>D49*E49</f>
        <v>0</v>
      </c>
    </row>
    <row r="50" spans="1:6">
      <c r="A50" s="1285" t="s">
        <v>1556</v>
      </c>
      <c r="B50" s="1286" t="s">
        <v>1555</v>
      </c>
      <c r="C50" s="127" t="s">
        <v>337</v>
      </c>
      <c r="D50" s="126">
        <v>1</v>
      </c>
      <c r="E50" s="128"/>
      <c r="F50" s="124">
        <f>D50*E50</f>
        <v>0</v>
      </c>
    </row>
    <row r="51" spans="1:6" ht="20">
      <c r="A51" s="1285" t="s">
        <v>1554</v>
      </c>
      <c r="B51" s="1286" t="s">
        <v>1553</v>
      </c>
      <c r="C51" s="127" t="s">
        <v>337</v>
      </c>
      <c r="D51" s="126">
        <v>1</v>
      </c>
      <c r="E51" s="128"/>
      <c r="F51" s="124">
        <f>D51*E51</f>
        <v>0</v>
      </c>
    </row>
    <row r="52" spans="1:6">
      <c r="A52" s="1285"/>
      <c r="B52" s="1286"/>
      <c r="C52" s="127"/>
      <c r="D52" s="126"/>
      <c r="E52" s="125"/>
      <c r="F52" s="124"/>
    </row>
    <row r="53" spans="1:6">
      <c r="A53" s="1285"/>
      <c r="B53" s="1286"/>
      <c r="C53" s="127"/>
      <c r="D53" s="126"/>
      <c r="E53" s="125"/>
      <c r="F53" s="124"/>
    </row>
    <row r="54" spans="1:6" ht="10.5" thickBot="1">
      <c r="A54" s="1285"/>
      <c r="B54" s="1286"/>
      <c r="C54" s="127"/>
      <c r="D54" s="126"/>
      <c r="E54" s="125"/>
      <c r="F54" s="124"/>
    </row>
    <row r="55" spans="1:6" s="335" customFormat="1" ht="11.5" thickTop="1" thickBot="1">
      <c r="A55" s="1747"/>
      <c r="B55" s="2101" t="s">
        <v>1552</v>
      </c>
      <c r="C55" s="2101"/>
      <c r="D55" s="2101"/>
      <c r="E55" s="2101"/>
      <c r="F55" s="1748">
        <f>SUM(F16:F54)</f>
        <v>0</v>
      </c>
    </row>
    <row r="56" spans="1:6" ht="10.5">
      <c r="A56" s="17"/>
      <c r="B56" s="16"/>
      <c r="C56" s="15"/>
      <c r="D56" s="14"/>
      <c r="E56" s="14"/>
      <c r="F56" s="1273"/>
    </row>
  </sheetData>
  <mergeCells count="10">
    <mergeCell ref="B55:E55"/>
    <mergeCell ref="A3:F3"/>
    <mergeCell ref="A4:F4"/>
    <mergeCell ref="A6:F6"/>
    <mergeCell ref="A8:A10"/>
    <mergeCell ref="B8:B10"/>
    <mergeCell ref="C8:C10"/>
    <mergeCell ref="D8:D10"/>
    <mergeCell ref="E8:E9"/>
    <mergeCell ref="F8:F9"/>
  </mergeCells>
  <printOptions horizontalCentered="1"/>
  <pageMargins left="0.70866141732283472" right="0.70866141732283472" top="0.74803149606299213" bottom="0.74803149606299213" header="0.31496062992125984" footer="0.31496062992125984"/>
  <pageSetup scale="52" orientation="portrait" r:id="rId1"/>
  <rowBreaks count="1" manualBreakCount="1">
    <brk id="22"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9"/>
  <sheetViews>
    <sheetView view="pageBreakPreview" topLeftCell="A426" zoomScale="90" zoomScaleNormal="100" zoomScaleSheetLayoutView="90" workbookViewId="0">
      <selection activeCell="B442" sqref="B442"/>
    </sheetView>
  </sheetViews>
  <sheetFormatPr defaultRowHeight="12.5"/>
  <cols>
    <col min="1" max="1" width="8.08984375" style="1956" customWidth="1"/>
    <col min="2" max="2" width="32" style="1889" customWidth="1"/>
    <col min="3" max="3" width="6.453125" style="1889" customWidth="1"/>
    <col min="4" max="4" width="9.54296875" style="1889" customWidth="1"/>
    <col min="5" max="5" width="11.90625" style="1926" customWidth="1"/>
    <col min="6" max="6" width="18.36328125" style="1926" customWidth="1"/>
    <col min="7" max="7" width="8.81640625" style="1889"/>
    <col min="8" max="8" width="12.36328125" style="1889" customWidth="1"/>
    <col min="9" max="9" width="12.81640625" style="1889" customWidth="1"/>
    <col min="10" max="256" width="8.81640625" style="1889"/>
    <col min="257" max="257" width="8.08984375" style="1889" customWidth="1"/>
    <col min="258" max="258" width="32" style="1889" customWidth="1"/>
    <col min="259" max="259" width="6.453125" style="1889" customWidth="1"/>
    <col min="260" max="260" width="9.54296875" style="1889" customWidth="1"/>
    <col min="261" max="261" width="11.90625" style="1889" customWidth="1"/>
    <col min="262" max="262" width="18.36328125" style="1889" customWidth="1"/>
    <col min="263" max="512" width="8.81640625" style="1889"/>
    <col min="513" max="513" width="8.08984375" style="1889" customWidth="1"/>
    <col min="514" max="514" width="32" style="1889" customWidth="1"/>
    <col min="515" max="515" width="6.453125" style="1889" customWidth="1"/>
    <col min="516" max="516" width="9.54296875" style="1889" customWidth="1"/>
    <col min="517" max="517" width="11.90625" style="1889" customWidth="1"/>
    <col min="518" max="518" width="18.36328125" style="1889" customWidth="1"/>
    <col min="519" max="768" width="8.81640625" style="1889"/>
    <col min="769" max="769" width="8.08984375" style="1889" customWidth="1"/>
    <col min="770" max="770" width="32" style="1889" customWidth="1"/>
    <col min="771" max="771" width="6.453125" style="1889" customWidth="1"/>
    <col min="772" max="772" width="9.54296875" style="1889" customWidth="1"/>
    <col min="773" max="773" width="11.90625" style="1889" customWidth="1"/>
    <col min="774" max="774" width="18.36328125" style="1889" customWidth="1"/>
    <col min="775" max="1024" width="8.81640625" style="1889"/>
    <col min="1025" max="1025" width="8.08984375" style="1889" customWidth="1"/>
    <col min="1026" max="1026" width="32" style="1889" customWidth="1"/>
    <col min="1027" max="1027" width="6.453125" style="1889" customWidth="1"/>
    <col min="1028" max="1028" width="9.54296875" style="1889" customWidth="1"/>
    <col min="1029" max="1029" width="11.90625" style="1889" customWidth="1"/>
    <col min="1030" max="1030" width="18.36328125" style="1889" customWidth="1"/>
    <col min="1031" max="1280" width="8.81640625" style="1889"/>
    <col min="1281" max="1281" width="8.08984375" style="1889" customWidth="1"/>
    <col min="1282" max="1282" width="32" style="1889" customWidth="1"/>
    <col min="1283" max="1283" width="6.453125" style="1889" customWidth="1"/>
    <col min="1284" max="1284" width="9.54296875" style="1889" customWidth="1"/>
    <col min="1285" max="1285" width="11.90625" style="1889" customWidth="1"/>
    <col min="1286" max="1286" width="18.36328125" style="1889" customWidth="1"/>
    <col min="1287" max="1536" width="8.81640625" style="1889"/>
    <col min="1537" max="1537" width="8.08984375" style="1889" customWidth="1"/>
    <col min="1538" max="1538" width="32" style="1889" customWidth="1"/>
    <col min="1539" max="1539" width="6.453125" style="1889" customWidth="1"/>
    <col min="1540" max="1540" width="9.54296875" style="1889" customWidth="1"/>
    <col min="1541" max="1541" width="11.90625" style="1889" customWidth="1"/>
    <col min="1542" max="1542" width="18.36328125" style="1889" customWidth="1"/>
    <col min="1543" max="1792" width="8.81640625" style="1889"/>
    <col min="1793" max="1793" width="8.08984375" style="1889" customWidth="1"/>
    <col min="1794" max="1794" width="32" style="1889" customWidth="1"/>
    <col min="1795" max="1795" width="6.453125" style="1889" customWidth="1"/>
    <col min="1796" max="1796" width="9.54296875" style="1889" customWidth="1"/>
    <col min="1797" max="1797" width="11.90625" style="1889" customWidth="1"/>
    <col min="1798" max="1798" width="18.36328125" style="1889" customWidth="1"/>
    <col min="1799" max="2048" width="8.81640625" style="1889"/>
    <col min="2049" max="2049" width="8.08984375" style="1889" customWidth="1"/>
    <col min="2050" max="2050" width="32" style="1889" customWidth="1"/>
    <col min="2051" max="2051" width="6.453125" style="1889" customWidth="1"/>
    <col min="2052" max="2052" width="9.54296875" style="1889" customWidth="1"/>
    <col min="2053" max="2053" width="11.90625" style="1889" customWidth="1"/>
    <col min="2054" max="2054" width="18.36328125" style="1889" customWidth="1"/>
    <col min="2055" max="2304" width="8.81640625" style="1889"/>
    <col min="2305" max="2305" width="8.08984375" style="1889" customWidth="1"/>
    <col min="2306" max="2306" width="32" style="1889" customWidth="1"/>
    <col min="2307" max="2307" width="6.453125" style="1889" customWidth="1"/>
    <col min="2308" max="2308" width="9.54296875" style="1889" customWidth="1"/>
    <col min="2309" max="2309" width="11.90625" style="1889" customWidth="1"/>
    <col min="2310" max="2310" width="18.36328125" style="1889" customWidth="1"/>
    <col min="2311" max="2560" width="8.81640625" style="1889"/>
    <col min="2561" max="2561" width="8.08984375" style="1889" customWidth="1"/>
    <col min="2562" max="2562" width="32" style="1889" customWidth="1"/>
    <col min="2563" max="2563" width="6.453125" style="1889" customWidth="1"/>
    <col min="2564" max="2564" width="9.54296875" style="1889" customWidth="1"/>
    <col min="2565" max="2565" width="11.90625" style="1889" customWidth="1"/>
    <col min="2566" max="2566" width="18.36328125" style="1889" customWidth="1"/>
    <col min="2567" max="2816" width="8.81640625" style="1889"/>
    <col min="2817" max="2817" width="8.08984375" style="1889" customWidth="1"/>
    <col min="2818" max="2818" width="32" style="1889" customWidth="1"/>
    <col min="2819" max="2819" width="6.453125" style="1889" customWidth="1"/>
    <col min="2820" max="2820" width="9.54296875" style="1889" customWidth="1"/>
    <col min="2821" max="2821" width="11.90625" style="1889" customWidth="1"/>
    <col min="2822" max="2822" width="18.36328125" style="1889" customWidth="1"/>
    <col min="2823" max="3072" width="8.81640625" style="1889"/>
    <col min="3073" max="3073" width="8.08984375" style="1889" customWidth="1"/>
    <col min="3074" max="3074" width="32" style="1889" customWidth="1"/>
    <col min="3075" max="3075" width="6.453125" style="1889" customWidth="1"/>
    <col min="3076" max="3076" width="9.54296875" style="1889" customWidth="1"/>
    <col min="3077" max="3077" width="11.90625" style="1889" customWidth="1"/>
    <col min="3078" max="3078" width="18.36328125" style="1889" customWidth="1"/>
    <col min="3079" max="3328" width="8.81640625" style="1889"/>
    <col min="3329" max="3329" width="8.08984375" style="1889" customWidth="1"/>
    <col min="3330" max="3330" width="32" style="1889" customWidth="1"/>
    <col min="3331" max="3331" width="6.453125" style="1889" customWidth="1"/>
    <col min="3332" max="3332" width="9.54296875" style="1889" customWidth="1"/>
    <col min="3333" max="3333" width="11.90625" style="1889" customWidth="1"/>
    <col min="3334" max="3334" width="18.36328125" style="1889" customWidth="1"/>
    <col min="3335" max="3584" width="8.81640625" style="1889"/>
    <col min="3585" max="3585" width="8.08984375" style="1889" customWidth="1"/>
    <col min="3586" max="3586" width="32" style="1889" customWidth="1"/>
    <col min="3587" max="3587" width="6.453125" style="1889" customWidth="1"/>
    <col min="3588" max="3588" width="9.54296875" style="1889" customWidth="1"/>
    <col min="3589" max="3589" width="11.90625" style="1889" customWidth="1"/>
    <col min="3590" max="3590" width="18.36328125" style="1889" customWidth="1"/>
    <col min="3591" max="3840" width="8.81640625" style="1889"/>
    <col min="3841" max="3841" width="8.08984375" style="1889" customWidth="1"/>
    <col min="3842" max="3842" width="32" style="1889" customWidth="1"/>
    <col min="3843" max="3843" width="6.453125" style="1889" customWidth="1"/>
    <col min="3844" max="3844" width="9.54296875" style="1889" customWidth="1"/>
    <col min="3845" max="3845" width="11.90625" style="1889" customWidth="1"/>
    <col min="3846" max="3846" width="18.36328125" style="1889" customWidth="1"/>
    <col min="3847" max="4096" width="8.81640625" style="1889"/>
    <col min="4097" max="4097" width="8.08984375" style="1889" customWidth="1"/>
    <col min="4098" max="4098" width="32" style="1889" customWidth="1"/>
    <col min="4099" max="4099" width="6.453125" style="1889" customWidth="1"/>
    <col min="4100" max="4100" width="9.54296875" style="1889" customWidth="1"/>
    <col min="4101" max="4101" width="11.90625" style="1889" customWidth="1"/>
    <col min="4102" max="4102" width="18.36328125" style="1889" customWidth="1"/>
    <col min="4103" max="4352" width="8.81640625" style="1889"/>
    <col min="4353" max="4353" width="8.08984375" style="1889" customWidth="1"/>
    <col min="4354" max="4354" width="32" style="1889" customWidth="1"/>
    <col min="4355" max="4355" width="6.453125" style="1889" customWidth="1"/>
    <col min="4356" max="4356" width="9.54296875" style="1889" customWidth="1"/>
    <col min="4357" max="4357" width="11.90625" style="1889" customWidth="1"/>
    <col min="4358" max="4358" width="18.36328125" style="1889" customWidth="1"/>
    <col min="4359" max="4608" width="8.81640625" style="1889"/>
    <col min="4609" max="4609" width="8.08984375" style="1889" customWidth="1"/>
    <col min="4610" max="4610" width="32" style="1889" customWidth="1"/>
    <col min="4611" max="4611" width="6.453125" style="1889" customWidth="1"/>
    <col min="4612" max="4612" width="9.54296875" style="1889" customWidth="1"/>
    <col min="4613" max="4613" width="11.90625" style="1889" customWidth="1"/>
    <col min="4614" max="4614" width="18.36328125" style="1889" customWidth="1"/>
    <col min="4615" max="4864" width="8.81640625" style="1889"/>
    <col min="4865" max="4865" width="8.08984375" style="1889" customWidth="1"/>
    <col min="4866" max="4866" width="32" style="1889" customWidth="1"/>
    <col min="4867" max="4867" width="6.453125" style="1889" customWidth="1"/>
    <col min="4868" max="4868" width="9.54296875" style="1889" customWidth="1"/>
    <col min="4869" max="4869" width="11.90625" style="1889" customWidth="1"/>
    <col min="4870" max="4870" width="18.36328125" style="1889" customWidth="1"/>
    <col min="4871" max="5120" width="8.81640625" style="1889"/>
    <col min="5121" max="5121" width="8.08984375" style="1889" customWidth="1"/>
    <col min="5122" max="5122" width="32" style="1889" customWidth="1"/>
    <col min="5123" max="5123" width="6.453125" style="1889" customWidth="1"/>
    <col min="5124" max="5124" width="9.54296875" style="1889" customWidth="1"/>
    <col min="5125" max="5125" width="11.90625" style="1889" customWidth="1"/>
    <col min="5126" max="5126" width="18.36328125" style="1889" customWidth="1"/>
    <col min="5127" max="5376" width="8.81640625" style="1889"/>
    <col min="5377" max="5377" width="8.08984375" style="1889" customWidth="1"/>
    <col min="5378" max="5378" width="32" style="1889" customWidth="1"/>
    <col min="5379" max="5379" width="6.453125" style="1889" customWidth="1"/>
    <col min="5380" max="5380" width="9.54296875" style="1889" customWidth="1"/>
    <col min="5381" max="5381" width="11.90625" style="1889" customWidth="1"/>
    <col min="5382" max="5382" width="18.36328125" style="1889" customWidth="1"/>
    <col min="5383" max="5632" width="8.81640625" style="1889"/>
    <col min="5633" max="5633" width="8.08984375" style="1889" customWidth="1"/>
    <col min="5634" max="5634" width="32" style="1889" customWidth="1"/>
    <col min="5635" max="5635" width="6.453125" style="1889" customWidth="1"/>
    <col min="5636" max="5636" width="9.54296875" style="1889" customWidth="1"/>
    <col min="5637" max="5637" width="11.90625" style="1889" customWidth="1"/>
    <col min="5638" max="5638" width="18.36328125" style="1889" customWidth="1"/>
    <col min="5639" max="5888" width="8.81640625" style="1889"/>
    <col min="5889" max="5889" width="8.08984375" style="1889" customWidth="1"/>
    <col min="5890" max="5890" width="32" style="1889" customWidth="1"/>
    <col min="5891" max="5891" width="6.453125" style="1889" customWidth="1"/>
    <col min="5892" max="5892" width="9.54296875" style="1889" customWidth="1"/>
    <col min="5893" max="5893" width="11.90625" style="1889" customWidth="1"/>
    <col min="5894" max="5894" width="18.36328125" style="1889" customWidth="1"/>
    <col min="5895" max="6144" width="8.81640625" style="1889"/>
    <col min="6145" max="6145" width="8.08984375" style="1889" customWidth="1"/>
    <col min="6146" max="6146" width="32" style="1889" customWidth="1"/>
    <col min="6147" max="6147" width="6.453125" style="1889" customWidth="1"/>
    <col min="6148" max="6148" width="9.54296875" style="1889" customWidth="1"/>
    <col min="6149" max="6149" width="11.90625" style="1889" customWidth="1"/>
    <col min="6150" max="6150" width="18.36328125" style="1889" customWidth="1"/>
    <col min="6151" max="6400" width="8.81640625" style="1889"/>
    <col min="6401" max="6401" width="8.08984375" style="1889" customWidth="1"/>
    <col min="6402" max="6402" width="32" style="1889" customWidth="1"/>
    <col min="6403" max="6403" width="6.453125" style="1889" customWidth="1"/>
    <col min="6404" max="6404" width="9.54296875" style="1889" customWidth="1"/>
    <col min="6405" max="6405" width="11.90625" style="1889" customWidth="1"/>
    <col min="6406" max="6406" width="18.36328125" style="1889" customWidth="1"/>
    <col min="6407" max="6656" width="8.81640625" style="1889"/>
    <col min="6657" max="6657" width="8.08984375" style="1889" customWidth="1"/>
    <col min="6658" max="6658" width="32" style="1889" customWidth="1"/>
    <col min="6659" max="6659" width="6.453125" style="1889" customWidth="1"/>
    <col min="6660" max="6660" width="9.54296875" style="1889" customWidth="1"/>
    <col min="6661" max="6661" width="11.90625" style="1889" customWidth="1"/>
    <col min="6662" max="6662" width="18.36328125" style="1889" customWidth="1"/>
    <col min="6663" max="6912" width="8.81640625" style="1889"/>
    <col min="6913" max="6913" width="8.08984375" style="1889" customWidth="1"/>
    <col min="6914" max="6914" width="32" style="1889" customWidth="1"/>
    <col min="6915" max="6915" width="6.453125" style="1889" customWidth="1"/>
    <col min="6916" max="6916" width="9.54296875" style="1889" customWidth="1"/>
    <col min="6917" max="6917" width="11.90625" style="1889" customWidth="1"/>
    <col min="6918" max="6918" width="18.36328125" style="1889" customWidth="1"/>
    <col min="6919" max="7168" width="8.81640625" style="1889"/>
    <col min="7169" max="7169" width="8.08984375" style="1889" customWidth="1"/>
    <col min="7170" max="7170" width="32" style="1889" customWidth="1"/>
    <col min="7171" max="7171" width="6.453125" style="1889" customWidth="1"/>
    <col min="7172" max="7172" width="9.54296875" style="1889" customWidth="1"/>
    <col min="7173" max="7173" width="11.90625" style="1889" customWidth="1"/>
    <col min="7174" max="7174" width="18.36328125" style="1889" customWidth="1"/>
    <col min="7175" max="7424" width="8.81640625" style="1889"/>
    <col min="7425" max="7425" width="8.08984375" style="1889" customWidth="1"/>
    <col min="7426" max="7426" width="32" style="1889" customWidth="1"/>
    <col min="7427" max="7427" width="6.453125" style="1889" customWidth="1"/>
    <col min="7428" max="7428" width="9.54296875" style="1889" customWidth="1"/>
    <col min="7429" max="7429" width="11.90625" style="1889" customWidth="1"/>
    <col min="7430" max="7430" width="18.36328125" style="1889" customWidth="1"/>
    <col min="7431" max="7680" width="8.81640625" style="1889"/>
    <col min="7681" max="7681" width="8.08984375" style="1889" customWidth="1"/>
    <col min="7682" max="7682" width="32" style="1889" customWidth="1"/>
    <col min="7683" max="7683" width="6.453125" style="1889" customWidth="1"/>
    <col min="7684" max="7684" width="9.54296875" style="1889" customWidth="1"/>
    <col min="7685" max="7685" width="11.90625" style="1889" customWidth="1"/>
    <col min="7686" max="7686" width="18.36328125" style="1889" customWidth="1"/>
    <col min="7687" max="7936" width="8.81640625" style="1889"/>
    <col min="7937" max="7937" width="8.08984375" style="1889" customWidth="1"/>
    <col min="7938" max="7938" width="32" style="1889" customWidth="1"/>
    <col min="7939" max="7939" width="6.453125" style="1889" customWidth="1"/>
    <col min="7940" max="7940" width="9.54296875" style="1889" customWidth="1"/>
    <col min="7941" max="7941" width="11.90625" style="1889" customWidth="1"/>
    <col min="7942" max="7942" width="18.36328125" style="1889" customWidth="1"/>
    <col min="7943" max="8192" width="8.81640625" style="1889"/>
    <col min="8193" max="8193" width="8.08984375" style="1889" customWidth="1"/>
    <col min="8194" max="8194" width="32" style="1889" customWidth="1"/>
    <col min="8195" max="8195" width="6.453125" style="1889" customWidth="1"/>
    <col min="8196" max="8196" width="9.54296875" style="1889" customWidth="1"/>
    <col min="8197" max="8197" width="11.90625" style="1889" customWidth="1"/>
    <col min="8198" max="8198" width="18.36328125" style="1889" customWidth="1"/>
    <col min="8199" max="8448" width="8.81640625" style="1889"/>
    <col min="8449" max="8449" width="8.08984375" style="1889" customWidth="1"/>
    <col min="8450" max="8450" width="32" style="1889" customWidth="1"/>
    <col min="8451" max="8451" width="6.453125" style="1889" customWidth="1"/>
    <col min="8452" max="8452" width="9.54296875" style="1889" customWidth="1"/>
    <col min="8453" max="8453" width="11.90625" style="1889" customWidth="1"/>
    <col min="8454" max="8454" width="18.36328125" style="1889" customWidth="1"/>
    <col min="8455" max="8704" width="8.81640625" style="1889"/>
    <col min="8705" max="8705" width="8.08984375" style="1889" customWidth="1"/>
    <col min="8706" max="8706" width="32" style="1889" customWidth="1"/>
    <col min="8707" max="8707" width="6.453125" style="1889" customWidth="1"/>
    <col min="8708" max="8708" width="9.54296875" style="1889" customWidth="1"/>
    <col min="8709" max="8709" width="11.90625" style="1889" customWidth="1"/>
    <col min="8710" max="8710" width="18.36328125" style="1889" customWidth="1"/>
    <col min="8711" max="8960" width="8.81640625" style="1889"/>
    <col min="8961" max="8961" width="8.08984375" style="1889" customWidth="1"/>
    <col min="8962" max="8962" width="32" style="1889" customWidth="1"/>
    <col min="8963" max="8963" width="6.453125" style="1889" customWidth="1"/>
    <col min="8964" max="8964" width="9.54296875" style="1889" customWidth="1"/>
    <col min="8965" max="8965" width="11.90625" style="1889" customWidth="1"/>
    <col min="8966" max="8966" width="18.36328125" style="1889" customWidth="1"/>
    <col min="8967" max="9216" width="8.81640625" style="1889"/>
    <col min="9217" max="9217" width="8.08984375" style="1889" customWidth="1"/>
    <col min="9218" max="9218" width="32" style="1889" customWidth="1"/>
    <col min="9219" max="9219" width="6.453125" style="1889" customWidth="1"/>
    <col min="9220" max="9220" width="9.54296875" style="1889" customWidth="1"/>
    <col min="9221" max="9221" width="11.90625" style="1889" customWidth="1"/>
    <col min="9222" max="9222" width="18.36328125" style="1889" customWidth="1"/>
    <col min="9223" max="9472" width="8.81640625" style="1889"/>
    <col min="9473" max="9473" width="8.08984375" style="1889" customWidth="1"/>
    <col min="9474" max="9474" width="32" style="1889" customWidth="1"/>
    <col min="9475" max="9475" width="6.453125" style="1889" customWidth="1"/>
    <col min="9476" max="9476" width="9.54296875" style="1889" customWidth="1"/>
    <col min="9477" max="9477" width="11.90625" style="1889" customWidth="1"/>
    <col min="9478" max="9478" width="18.36328125" style="1889" customWidth="1"/>
    <col min="9479" max="9728" width="8.81640625" style="1889"/>
    <col min="9729" max="9729" width="8.08984375" style="1889" customWidth="1"/>
    <col min="9730" max="9730" width="32" style="1889" customWidth="1"/>
    <col min="9731" max="9731" width="6.453125" style="1889" customWidth="1"/>
    <col min="9732" max="9732" width="9.54296875" style="1889" customWidth="1"/>
    <col min="9733" max="9733" width="11.90625" style="1889" customWidth="1"/>
    <col min="9734" max="9734" width="18.36328125" style="1889" customWidth="1"/>
    <col min="9735" max="9984" width="8.81640625" style="1889"/>
    <col min="9985" max="9985" width="8.08984375" style="1889" customWidth="1"/>
    <col min="9986" max="9986" width="32" style="1889" customWidth="1"/>
    <col min="9987" max="9987" width="6.453125" style="1889" customWidth="1"/>
    <col min="9988" max="9988" width="9.54296875" style="1889" customWidth="1"/>
    <col min="9989" max="9989" width="11.90625" style="1889" customWidth="1"/>
    <col min="9990" max="9990" width="18.36328125" style="1889" customWidth="1"/>
    <col min="9991" max="10240" width="8.81640625" style="1889"/>
    <col min="10241" max="10241" width="8.08984375" style="1889" customWidth="1"/>
    <col min="10242" max="10242" width="32" style="1889" customWidth="1"/>
    <col min="10243" max="10243" width="6.453125" style="1889" customWidth="1"/>
    <col min="10244" max="10244" width="9.54296875" style="1889" customWidth="1"/>
    <col min="10245" max="10245" width="11.90625" style="1889" customWidth="1"/>
    <col min="10246" max="10246" width="18.36328125" style="1889" customWidth="1"/>
    <col min="10247" max="10496" width="8.81640625" style="1889"/>
    <col min="10497" max="10497" width="8.08984375" style="1889" customWidth="1"/>
    <col min="10498" max="10498" width="32" style="1889" customWidth="1"/>
    <col min="10499" max="10499" width="6.453125" style="1889" customWidth="1"/>
    <col min="10500" max="10500" width="9.54296875" style="1889" customWidth="1"/>
    <col min="10501" max="10501" width="11.90625" style="1889" customWidth="1"/>
    <col min="10502" max="10502" width="18.36328125" style="1889" customWidth="1"/>
    <col min="10503" max="10752" width="8.81640625" style="1889"/>
    <col min="10753" max="10753" width="8.08984375" style="1889" customWidth="1"/>
    <col min="10754" max="10754" width="32" style="1889" customWidth="1"/>
    <col min="10755" max="10755" width="6.453125" style="1889" customWidth="1"/>
    <col min="10756" max="10756" width="9.54296875" style="1889" customWidth="1"/>
    <col min="10757" max="10757" width="11.90625" style="1889" customWidth="1"/>
    <col min="10758" max="10758" width="18.36328125" style="1889" customWidth="1"/>
    <col min="10759" max="11008" width="8.81640625" style="1889"/>
    <col min="11009" max="11009" width="8.08984375" style="1889" customWidth="1"/>
    <col min="11010" max="11010" width="32" style="1889" customWidth="1"/>
    <col min="11011" max="11011" width="6.453125" style="1889" customWidth="1"/>
    <col min="11012" max="11012" width="9.54296875" style="1889" customWidth="1"/>
    <col min="11013" max="11013" width="11.90625" style="1889" customWidth="1"/>
    <col min="11014" max="11014" width="18.36328125" style="1889" customWidth="1"/>
    <col min="11015" max="11264" width="8.81640625" style="1889"/>
    <col min="11265" max="11265" width="8.08984375" style="1889" customWidth="1"/>
    <col min="11266" max="11266" width="32" style="1889" customWidth="1"/>
    <col min="11267" max="11267" width="6.453125" style="1889" customWidth="1"/>
    <col min="11268" max="11268" width="9.54296875" style="1889" customWidth="1"/>
    <col min="11269" max="11269" width="11.90625" style="1889" customWidth="1"/>
    <col min="11270" max="11270" width="18.36328125" style="1889" customWidth="1"/>
    <col min="11271" max="11520" width="8.81640625" style="1889"/>
    <col min="11521" max="11521" width="8.08984375" style="1889" customWidth="1"/>
    <col min="11522" max="11522" width="32" style="1889" customWidth="1"/>
    <col min="11523" max="11523" width="6.453125" style="1889" customWidth="1"/>
    <col min="11524" max="11524" width="9.54296875" style="1889" customWidth="1"/>
    <col min="11525" max="11525" width="11.90625" style="1889" customWidth="1"/>
    <col min="11526" max="11526" width="18.36328125" style="1889" customWidth="1"/>
    <col min="11527" max="11776" width="8.81640625" style="1889"/>
    <col min="11777" max="11777" width="8.08984375" style="1889" customWidth="1"/>
    <col min="11778" max="11778" width="32" style="1889" customWidth="1"/>
    <col min="11779" max="11779" width="6.453125" style="1889" customWidth="1"/>
    <col min="11780" max="11780" width="9.54296875" style="1889" customWidth="1"/>
    <col min="11781" max="11781" width="11.90625" style="1889" customWidth="1"/>
    <col min="11782" max="11782" width="18.36328125" style="1889" customWidth="1"/>
    <col min="11783" max="12032" width="8.81640625" style="1889"/>
    <col min="12033" max="12033" width="8.08984375" style="1889" customWidth="1"/>
    <col min="12034" max="12034" width="32" style="1889" customWidth="1"/>
    <col min="12035" max="12035" width="6.453125" style="1889" customWidth="1"/>
    <col min="12036" max="12036" width="9.54296875" style="1889" customWidth="1"/>
    <col min="12037" max="12037" width="11.90625" style="1889" customWidth="1"/>
    <col min="12038" max="12038" width="18.36328125" style="1889" customWidth="1"/>
    <col min="12039" max="12288" width="8.81640625" style="1889"/>
    <col min="12289" max="12289" width="8.08984375" style="1889" customWidth="1"/>
    <col min="12290" max="12290" width="32" style="1889" customWidth="1"/>
    <col min="12291" max="12291" width="6.453125" style="1889" customWidth="1"/>
    <col min="12292" max="12292" width="9.54296875" style="1889" customWidth="1"/>
    <col min="12293" max="12293" width="11.90625" style="1889" customWidth="1"/>
    <col min="12294" max="12294" width="18.36328125" style="1889" customWidth="1"/>
    <col min="12295" max="12544" width="8.81640625" style="1889"/>
    <col min="12545" max="12545" width="8.08984375" style="1889" customWidth="1"/>
    <col min="12546" max="12546" width="32" style="1889" customWidth="1"/>
    <col min="12547" max="12547" width="6.453125" style="1889" customWidth="1"/>
    <col min="12548" max="12548" width="9.54296875" style="1889" customWidth="1"/>
    <col min="12549" max="12549" width="11.90625" style="1889" customWidth="1"/>
    <col min="12550" max="12550" width="18.36328125" style="1889" customWidth="1"/>
    <col min="12551" max="12800" width="8.81640625" style="1889"/>
    <col min="12801" max="12801" width="8.08984375" style="1889" customWidth="1"/>
    <col min="12802" max="12802" width="32" style="1889" customWidth="1"/>
    <col min="12803" max="12803" width="6.453125" style="1889" customWidth="1"/>
    <col min="12804" max="12804" width="9.54296875" style="1889" customWidth="1"/>
    <col min="12805" max="12805" width="11.90625" style="1889" customWidth="1"/>
    <col min="12806" max="12806" width="18.36328125" style="1889" customWidth="1"/>
    <col min="12807" max="13056" width="8.81640625" style="1889"/>
    <col min="13057" max="13057" width="8.08984375" style="1889" customWidth="1"/>
    <col min="13058" max="13058" width="32" style="1889" customWidth="1"/>
    <col min="13059" max="13059" width="6.453125" style="1889" customWidth="1"/>
    <col min="13060" max="13060" width="9.54296875" style="1889" customWidth="1"/>
    <col min="13061" max="13061" width="11.90625" style="1889" customWidth="1"/>
    <col min="13062" max="13062" width="18.36328125" style="1889" customWidth="1"/>
    <col min="13063" max="13312" width="8.81640625" style="1889"/>
    <col min="13313" max="13313" width="8.08984375" style="1889" customWidth="1"/>
    <col min="13314" max="13314" width="32" style="1889" customWidth="1"/>
    <col min="13315" max="13315" width="6.453125" style="1889" customWidth="1"/>
    <col min="13316" max="13316" width="9.54296875" style="1889" customWidth="1"/>
    <col min="13317" max="13317" width="11.90625" style="1889" customWidth="1"/>
    <col min="13318" max="13318" width="18.36328125" style="1889" customWidth="1"/>
    <col min="13319" max="13568" width="8.81640625" style="1889"/>
    <col min="13569" max="13569" width="8.08984375" style="1889" customWidth="1"/>
    <col min="13570" max="13570" width="32" style="1889" customWidth="1"/>
    <col min="13571" max="13571" width="6.453125" style="1889" customWidth="1"/>
    <col min="13572" max="13572" width="9.54296875" style="1889" customWidth="1"/>
    <col min="13573" max="13573" width="11.90625" style="1889" customWidth="1"/>
    <col min="13574" max="13574" width="18.36328125" style="1889" customWidth="1"/>
    <col min="13575" max="13824" width="8.81640625" style="1889"/>
    <col min="13825" max="13825" width="8.08984375" style="1889" customWidth="1"/>
    <col min="13826" max="13826" width="32" style="1889" customWidth="1"/>
    <col min="13827" max="13827" width="6.453125" style="1889" customWidth="1"/>
    <col min="13828" max="13828" width="9.54296875" style="1889" customWidth="1"/>
    <col min="13829" max="13829" width="11.90625" style="1889" customWidth="1"/>
    <col min="13830" max="13830" width="18.36328125" style="1889" customWidth="1"/>
    <col min="13831" max="14080" width="8.81640625" style="1889"/>
    <col min="14081" max="14081" width="8.08984375" style="1889" customWidth="1"/>
    <col min="14082" max="14082" width="32" style="1889" customWidth="1"/>
    <col min="14083" max="14083" width="6.453125" style="1889" customWidth="1"/>
    <col min="14084" max="14084" width="9.54296875" style="1889" customWidth="1"/>
    <col min="14085" max="14085" width="11.90625" style="1889" customWidth="1"/>
    <col min="14086" max="14086" width="18.36328125" style="1889" customWidth="1"/>
    <col min="14087" max="14336" width="8.81640625" style="1889"/>
    <col min="14337" max="14337" width="8.08984375" style="1889" customWidth="1"/>
    <col min="14338" max="14338" width="32" style="1889" customWidth="1"/>
    <col min="14339" max="14339" width="6.453125" style="1889" customWidth="1"/>
    <col min="14340" max="14340" width="9.54296875" style="1889" customWidth="1"/>
    <col min="14341" max="14341" width="11.90625" style="1889" customWidth="1"/>
    <col min="14342" max="14342" width="18.36328125" style="1889" customWidth="1"/>
    <col min="14343" max="14592" width="8.81640625" style="1889"/>
    <col min="14593" max="14593" width="8.08984375" style="1889" customWidth="1"/>
    <col min="14594" max="14594" width="32" style="1889" customWidth="1"/>
    <col min="14595" max="14595" width="6.453125" style="1889" customWidth="1"/>
    <col min="14596" max="14596" width="9.54296875" style="1889" customWidth="1"/>
    <col min="14597" max="14597" width="11.90625" style="1889" customWidth="1"/>
    <col min="14598" max="14598" width="18.36328125" style="1889" customWidth="1"/>
    <col min="14599" max="14848" width="8.81640625" style="1889"/>
    <col min="14849" max="14849" width="8.08984375" style="1889" customWidth="1"/>
    <col min="14850" max="14850" width="32" style="1889" customWidth="1"/>
    <col min="14851" max="14851" width="6.453125" style="1889" customWidth="1"/>
    <col min="14852" max="14852" width="9.54296875" style="1889" customWidth="1"/>
    <col min="14853" max="14853" width="11.90625" style="1889" customWidth="1"/>
    <col min="14854" max="14854" width="18.36328125" style="1889" customWidth="1"/>
    <col min="14855" max="15104" width="8.81640625" style="1889"/>
    <col min="15105" max="15105" width="8.08984375" style="1889" customWidth="1"/>
    <col min="15106" max="15106" width="32" style="1889" customWidth="1"/>
    <col min="15107" max="15107" width="6.453125" style="1889" customWidth="1"/>
    <col min="15108" max="15108" width="9.54296875" style="1889" customWidth="1"/>
    <col min="15109" max="15109" width="11.90625" style="1889" customWidth="1"/>
    <col min="15110" max="15110" width="18.36328125" style="1889" customWidth="1"/>
    <col min="15111" max="15360" width="8.81640625" style="1889"/>
    <col min="15361" max="15361" width="8.08984375" style="1889" customWidth="1"/>
    <col min="15362" max="15362" width="32" style="1889" customWidth="1"/>
    <col min="15363" max="15363" width="6.453125" style="1889" customWidth="1"/>
    <col min="15364" max="15364" width="9.54296875" style="1889" customWidth="1"/>
    <col min="15365" max="15365" width="11.90625" style="1889" customWidth="1"/>
    <col min="15366" max="15366" width="18.36328125" style="1889" customWidth="1"/>
    <col min="15367" max="15616" width="8.81640625" style="1889"/>
    <col min="15617" max="15617" width="8.08984375" style="1889" customWidth="1"/>
    <col min="15618" max="15618" width="32" style="1889" customWidth="1"/>
    <col min="15619" max="15619" width="6.453125" style="1889" customWidth="1"/>
    <col min="15620" max="15620" width="9.54296875" style="1889" customWidth="1"/>
    <col min="15621" max="15621" width="11.90625" style="1889" customWidth="1"/>
    <col min="15622" max="15622" width="18.36328125" style="1889" customWidth="1"/>
    <col min="15623" max="15872" width="8.81640625" style="1889"/>
    <col min="15873" max="15873" width="8.08984375" style="1889" customWidth="1"/>
    <col min="15874" max="15874" width="32" style="1889" customWidth="1"/>
    <col min="15875" max="15875" width="6.453125" style="1889" customWidth="1"/>
    <col min="15876" max="15876" width="9.54296875" style="1889" customWidth="1"/>
    <col min="15877" max="15877" width="11.90625" style="1889" customWidth="1"/>
    <col min="15878" max="15878" width="18.36328125" style="1889" customWidth="1"/>
    <col min="15879" max="16128" width="8.81640625" style="1889"/>
    <col min="16129" max="16129" width="8.08984375" style="1889" customWidth="1"/>
    <col min="16130" max="16130" width="32" style="1889" customWidth="1"/>
    <col min="16131" max="16131" width="6.453125" style="1889" customWidth="1"/>
    <col min="16132" max="16132" width="9.54296875" style="1889" customWidth="1"/>
    <col min="16133" max="16133" width="11.90625" style="1889" customWidth="1"/>
    <col min="16134" max="16134" width="18.36328125" style="1889" customWidth="1"/>
    <col min="16135" max="16384" width="8.81640625" style="1889"/>
  </cols>
  <sheetData>
    <row r="1" spans="1:9">
      <c r="A1" s="2111" t="s">
        <v>324</v>
      </c>
      <c r="B1" s="2112"/>
      <c r="C1" s="2112"/>
      <c r="D1" s="2112"/>
      <c r="E1" s="2112"/>
      <c r="F1" s="2112"/>
    </row>
    <row r="2" spans="1:9">
      <c r="A2" s="2111" t="s">
        <v>323</v>
      </c>
      <c r="B2" s="2112"/>
      <c r="C2" s="2112"/>
      <c r="D2" s="2112"/>
      <c r="E2" s="2112"/>
      <c r="F2" s="2112"/>
    </row>
    <row r="3" spans="1:9">
      <c r="A3" s="1890" t="s">
        <v>2437</v>
      </c>
      <c r="B3" s="1891"/>
      <c r="C3" s="1892"/>
      <c r="D3" s="1892"/>
      <c r="E3" s="1889"/>
      <c r="F3" s="1889"/>
    </row>
    <row r="4" spans="1:9">
      <c r="A4" s="1890"/>
      <c r="B4" s="1891"/>
      <c r="C4" s="1892"/>
      <c r="D4" s="1892"/>
      <c r="E4" s="1889"/>
      <c r="F4" s="1889"/>
    </row>
    <row r="5" spans="1:9">
      <c r="A5" s="1890" t="s">
        <v>2438</v>
      </c>
      <c r="B5" s="1891"/>
      <c r="C5" s="1892"/>
      <c r="D5" s="1892"/>
      <c r="E5" s="1889"/>
      <c r="F5" s="1889"/>
    </row>
    <row r="6" spans="1:9" ht="13.5" thickBot="1">
      <c r="A6" s="1893"/>
      <c r="C6" s="1894"/>
      <c r="D6" s="1894"/>
      <c r="E6" s="1889"/>
      <c r="F6" s="1889"/>
    </row>
    <row r="7" spans="1:9">
      <c r="A7" s="1895" t="s">
        <v>320</v>
      </c>
      <c r="B7" s="1896" t="s">
        <v>161</v>
      </c>
      <c r="C7" s="1896" t="s">
        <v>319</v>
      </c>
      <c r="D7" s="1896" t="s">
        <v>318</v>
      </c>
      <c r="E7" s="1896" t="s">
        <v>552</v>
      </c>
      <c r="F7" s="1897" t="s">
        <v>551</v>
      </c>
    </row>
    <row r="8" spans="1:9">
      <c r="A8" s="1898"/>
      <c r="B8" s="1899" t="s">
        <v>596</v>
      </c>
      <c r="C8" s="1900"/>
      <c r="D8" s="1900"/>
      <c r="E8" s="1901"/>
      <c r="F8" s="1902"/>
    </row>
    <row r="9" spans="1:9" ht="30.5">
      <c r="A9" s="1898"/>
      <c r="B9" s="1903" t="s">
        <v>2439</v>
      </c>
      <c r="C9" s="1900"/>
      <c r="D9" s="1900"/>
      <c r="E9" s="1904"/>
      <c r="F9" s="1905"/>
      <c r="H9" s="1906"/>
      <c r="I9" s="1907"/>
    </row>
    <row r="10" spans="1:9">
      <c r="A10" s="1898"/>
      <c r="B10" s="1901"/>
      <c r="C10" s="1900"/>
      <c r="D10" s="1900"/>
      <c r="E10" s="1904"/>
      <c r="F10" s="1905"/>
      <c r="H10" s="1906"/>
      <c r="I10" s="1907"/>
    </row>
    <row r="11" spans="1:9">
      <c r="A11" s="1898"/>
      <c r="B11" s="1908" t="s">
        <v>651</v>
      </c>
      <c r="C11" s="1909"/>
      <c r="D11" s="1904"/>
      <c r="E11" s="1904"/>
      <c r="F11" s="1905"/>
      <c r="H11" s="1906"/>
      <c r="I11" s="1907"/>
    </row>
    <row r="12" spans="1:9">
      <c r="A12" s="1898" t="s">
        <v>593</v>
      </c>
      <c r="B12" s="1901"/>
      <c r="C12" s="1910" t="s">
        <v>650</v>
      </c>
      <c r="D12" s="1911">
        <v>2.67</v>
      </c>
      <c r="E12" s="1904"/>
      <c r="F12" s="1905">
        <f>D12*E12</f>
        <v>0</v>
      </c>
      <c r="H12" s="1906"/>
      <c r="I12" s="1907"/>
    </row>
    <row r="13" spans="1:9">
      <c r="A13" s="1898"/>
      <c r="B13" s="1908" t="s">
        <v>649</v>
      </c>
      <c r="C13" s="1909"/>
      <c r="D13" s="1904"/>
      <c r="E13" s="1904"/>
      <c r="F13" s="1905">
        <f t="shared" ref="F13:F38" si="0">D13*E13</f>
        <v>0</v>
      </c>
      <c r="H13" s="1906"/>
      <c r="I13" s="1907"/>
    </row>
    <row r="14" spans="1:9">
      <c r="A14" s="1898"/>
      <c r="B14" s="1901"/>
      <c r="C14" s="1909"/>
      <c r="D14" s="1904"/>
      <c r="E14" s="1904"/>
      <c r="F14" s="1905">
        <f t="shared" si="0"/>
        <v>0</v>
      </c>
      <c r="H14" s="1906"/>
      <c r="I14" s="1907"/>
    </row>
    <row r="15" spans="1:9" ht="30.5">
      <c r="A15" s="1898"/>
      <c r="B15" s="1903" t="s">
        <v>648</v>
      </c>
      <c r="C15" s="1909"/>
      <c r="D15" s="1904"/>
      <c r="E15" s="1904"/>
      <c r="F15" s="1905">
        <f t="shared" si="0"/>
        <v>0</v>
      </c>
      <c r="H15" s="1906"/>
      <c r="I15" s="1907"/>
    </row>
    <row r="16" spans="1:9">
      <c r="A16" s="1898"/>
      <c r="B16" s="1901"/>
      <c r="C16" s="1909"/>
      <c r="D16" s="1904"/>
      <c r="E16" s="1904"/>
      <c r="F16" s="1905">
        <f t="shared" si="0"/>
        <v>0</v>
      </c>
    </row>
    <row r="17" spans="1:9">
      <c r="A17" s="1898" t="s">
        <v>647</v>
      </c>
      <c r="B17" s="1901" t="s">
        <v>646</v>
      </c>
      <c r="C17" s="1910" t="s">
        <v>337</v>
      </c>
      <c r="D17" s="1904">
        <v>12</v>
      </c>
      <c r="E17" s="1904"/>
      <c r="F17" s="1905">
        <f t="shared" si="0"/>
        <v>0</v>
      </c>
      <c r="H17" s="1906"/>
      <c r="I17" s="1907"/>
    </row>
    <row r="18" spans="1:9">
      <c r="A18" s="1898"/>
      <c r="B18" s="1901"/>
      <c r="C18" s="1910"/>
      <c r="D18" s="1904"/>
      <c r="E18" s="1904"/>
      <c r="F18" s="1905">
        <f t="shared" si="0"/>
        <v>0</v>
      </c>
    </row>
    <row r="19" spans="1:9">
      <c r="A19" s="1898"/>
      <c r="B19" s="1908" t="s">
        <v>645</v>
      </c>
      <c r="C19" s="1910"/>
      <c r="D19" s="1904"/>
      <c r="E19" s="1904"/>
      <c r="F19" s="1905">
        <f t="shared" si="0"/>
        <v>0</v>
      </c>
    </row>
    <row r="20" spans="1:9">
      <c r="A20" s="1898"/>
      <c r="B20" s="1901"/>
      <c r="C20" s="1910"/>
      <c r="D20" s="1904"/>
      <c r="E20" s="1904"/>
      <c r="F20" s="1905">
        <f t="shared" si="0"/>
        <v>0</v>
      </c>
    </row>
    <row r="21" spans="1:9" ht="30.5">
      <c r="A21" s="1898"/>
      <c r="B21" s="1912" t="s">
        <v>644</v>
      </c>
      <c r="C21" s="1910"/>
      <c r="D21" s="1904"/>
      <c r="E21" s="1904"/>
      <c r="F21" s="1905">
        <f t="shared" si="0"/>
        <v>0</v>
      </c>
    </row>
    <row r="22" spans="1:9">
      <c r="A22" s="1898"/>
      <c r="B22" s="1901"/>
      <c r="C22" s="1910"/>
      <c r="D22" s="1904"/>
      <c r="E22" s="1904"/>
      <c r="F22" s="1905">
        <f t="shared" si="0"/>
        <v>0</v>
      </c>
    </row>
    <row r="23" spans="1:9">
      <c r="A23" s="1898" t="s">
        <v>643</v>
      </c>
      <c r="B23" s="1901" t="s">
        <v>642</v>
      </c>
      <c r="C23" s="1910" t="s">
        <v>337</v>
      </c>
      <c r="D23" s="1904">
        <v>20</v>
      </c>
      <c r="E23" s="1904"/>
      <c r="F23" s="1905">
        <f t="shared" si="0"/>
        <v>0</v>
      </c>
    </row>
    <row r="24" spans="1:9">
      <c r="A24" s="1898" t="s">
        <v>641</v>
      </c>
      <c r="B24" s="1901" t="s">
        <v>640</v>
      </c>
      <c r="C24" s="1910" t="s">
        <v>337</v>
      </c>
      <c r="D24" s="1904">
        <v>10</v>
      </c>
      <c r="E24" s="1904"/>
      <c r="F24" s="1905">
        <f t="shared" si="0"/>
        <v>0</v>
      </c>
    </row>
    <row r="25" spans="1:9">
      <c r="A25" s="1898"/>
      <c r="B25" s="1901"/>
      <c r="C25" s="1910"/>
      <c r="D25" s="1904"/>
      <c r="E25" s="1904"/>
      <c r="F25" s="1905">
        <f t="shared" si="0"/>
        <v>0</v>
      </c>
    </row>
    <row r="26" spans="1:9">
      <c r="A26" s="1898"/>
      <c r="B26" s="1913" t="s">
        <v>1761</v>
      </c>
      <c r="C26" s="1910"/>
      <c r="D26" s="1904"/>
      <c r="E26" s="1904"/>
      <c r="F26" s="1905">
        <f t="shared" si="0"/>
        <v>0</v>
      </c>
    </row>
    <row r="27" spans="1:9">
      <c r="A27" s="1898"/>
      <c r="B27" s="1901"/>
      <c r="C27" s="1910"/>
      <c r="D27" s="1904"/>
      <c r="E27" s="1904"/>
      <c r="F27" s="1905">
        <f t="shared" si="0"/>
        <v>0</v>
      </c>
    </row>
    <row r="28" spans="1:9" ht="20.5">
      <c r="A28" s="1898"/>
      <c r="B28" s="1912" t="s">
        <v>1760</v>
      </c>
      <c r="C28" s="1910"/>
      <c r="D28" s="1904"/>
      <c r="E28" s="1904"/>
      <c r="F28" s="1905">
        <f t="shared" si="0"/>
        <v>0</v>
      </c>
    </row>
    <row r="29" spans="1:9">
      <c r="A29" s="1898"/>
      <c r="B29" s="1901"/>
      <c r="C29" s="1910"/>
      <c r="D29" s="1904"/>
      <c r="E29" s="1904"/>
      <c r="F29" s="1905">
        <f t="shared" si="0"/>
        <v>0</v>
      </c>
    </row>
    <row r="30" spans="1:9">
      <c r="A30" s="1898" t="s">
        <v>1759</v>
      </c>
      <c r="B30" s="1903" t="s">
        <v>615</v>
      </c>
      <c r="C30" s="1910" t="s">
        <v>513</v>
      </c>
      <c r="D30" s="1904">
        <v>10</v>
      </c>
      <c r="E30" s="1904"/>
      <c r="F30" s="1905">
        <f t="shared" si="0"/>
        <v>0</v>
      </c>
    </row>
    <row r="31" spans="1:9">
      <c r="A31" s="1898"/>
      <c r="B31" s="1903"/>
      <c r="C31" s="1910"/>
      <c r="D31" s="1904"/>
      <c r="E31" s="1904"/>
      <c r="F31" s="1905">
        <f t="shared" si="0"/>
        <v>0</v>
      </c>
    </row>
    <row r="32" spans="1:9" ht="20.5">
      <c r="A32" s="1898"/>
      <c r="B32" s="1912" t="s">
        <v>1758</v>
      </c>
      <c r="C32" s="1910"/>
      <c r="D32" s="1904"/>
      <c r="E32" s="1904"/>
      <c r="F32" s="1905">
        <f t="shared" si="0"/>
        <v>0</v>
      </c>
    </row>
    <row r="33" spans="1:6">
      <c r="A33" s="1898"/>
      <c r="B33" s="1901"/>
      <c r="C33" s="1910"/>
      <c r="D33" s="1904"/>
      <c r="E33" s="1904"/>
      <c r="F33" s="1905">
        <f t="shared" si="0"/>
        <v>0</v>
      </c>
    </row>
    <row r="34" spans="1:6">
      <c r="A34" s="1898" t="s">
        <v>1757</v>
      </c>
      <c r="B34" s="1903" t="s">
        <v>615</v>
      </c>
      <c r="C34" s="1910" t="s">
        <v>513</v>
      </c>
      <c r="D34" s="1904">
        <v>20</v>
      </c>
      <c r="E34" s="1904"/>
      <c r="F34" s="1905">
        <f t="shared" si="0"/>
        <v>0</v>
      </c>
    </row>
    <row r="35" spans="1:6">
      <c r="A35" s="1898"/>
      <c r="B35" s="1903"/>
      <c r="C35" s="1910"/>
      <c r="D35" s="1904"/>
      <c r="E35" s="1904"/>
      <c r="F35" s="1905">
        <f t="shared" si="0"/>
        <v>0</v>
      </c>
    </row>
    <row r="36" spans="1:6" ht="20.5">
      <c r="A36" s="1898"/>
      <c r="B36" s="1912" t="s">
        <v>1756</v>
      </c>
      <c r="C36" s="1910"/>
      <c r="D36" s="1904"/>
      <c r="E36" s="1904"/>
      <c r="F36" s="1905">
        <f t="shared" si="0"/>
        <v>0</v>
      </c>
    </row>
    <row r="37" spans="1:6">
      <c r="A37" s="1898"/>
      <c r="B37" s="1901"/>
      <c r="C37" s="1910"/>
      <c r="D37" s="1904"/>
      <c r="E37" s="1904"/>
      <c r="F37" s="1905">
        <f t="shared" si="0"/>
        <v>0</v>
      </c>
    </row>
    <row r="38" spans="1:6">
      <c r="A38" s="1898" t="s">
        <v>1755</v>
      </c>
      <c r="B38" s="1903" t="s">
        <v>615</v>
      </c>
      <c r="C38" s="1910" t="s">
        <v>513</v>
      </c>
      <c r="D38" s="1904">
        <v>50</v>
      </c>
      <c r="E38" s="1904"/>
      <c r="F38" s="1905">
        <f t="shared" si="0"/>
        <v>0</v>
      </c>
    </row>
    <row r="39" spans="1:6">
      <c r="A39" s="1898"/>
      <c r="B39" s="1903"/>
      <c r="C39" s="1910"/>
      <c r="D39" s="1904"/>
      <c r="E39" s="1904"/>
      <c r="F39" s="1905"/>
    </row>
    <row r="40" spans="1:6">
      <c r="A40" s="1898"/>
      <c r="B40" s="1913"/>
      <c r="C40" s="1910"/>
      <c r="D40" s="1904"/>
      <c r="E40" s="1904"/>
      <c r="F40" s="1905"/>
    </row>
    <row r="41" spans="1:6">
      <c r="A41" s="1898"/>
      <c r="B41" s="1901"/>
      <c r="C41" s="1910"/>
      <c r="D41" s="1904"/>
      <c r="E41" s="1904"/>
      <c r="F41" s="1905"/>
    </row>
    <row r="42" spans="1:6">
      <c r="A42" s="1898"/>
      <c r="B42" s="1914"/>
      <c r="C42" s="1910"/>
      <c r="D42" s="1904"/>
      <c r="E42" s="1904"/>
      <c r="F42" s="1905"/>
    </row>
    <row r="43" spans="1:6">
      <c r="A43" s="1898"/>
      <c r="B43" s="1915"/>
      <c r="C43" s="1910"/>
      <c r="D43" s="1904"/>
      <c r="E43" s="1904"/>
      <c r="F43" s="1905"/>
    </row>
    <row r="44" spans="1:6">
      <c r="A44" s="1898"/>
      <c r="B44" s="1903"/>
      <c r="C44" s="1910"/>
      <c r="D44" s="1904"/>
      <c r="E44" s="1904"/>
      <c r="F44" s="1905"/>
    </row>
    <row r="45" spans="1:6">
      <c r="A45" s="1898"/>
      <c r="B45" s="1903"/>
      <c r="C45" s="1910"/>
      <c r="D45" s="1904"/>
      <c r="E45" s="1904"/>
      <c r="F45" s="1905"/>
    </row>
    <row r="46" spans="1:6">
      <c r="A46" s="1898"/>
      <c r="B46" s="1914"/>
      <c r="C46" s="1910"/>
      <c r="D46" s="1904"/>
      <c r="E46" s="1904"/>
      <c r="F46" s="1905"/>
    </row>
    <row r="47" spans="1:6">
      <c r="A47" s="1898"/>
      <c r="B47" s="1903"/>
      <c r="C47" s="1910"/>
      <c r="D47" s="1904"/>
      <c r="E47" s="1904"/>
      <c r="F47" s="1905"/>
    </row>
    <row r="48" spans="1:6" ht="13" thickBot="1">
      <c r="A48" s="1916"/>
      <c r="B48" s="1917"/>
      <c r="C48" s="1918"/>
      <c r="D48" s="1918" t="s">
        <v>1613</v>
      </c>
      <c r="E48" s="1919"/>
      <c r="F48" s="1920">
        <f>SUM(F8:F47)</f>
        <v>0</v>
      </c>
    </row>
    <row r="49" spans="1:8">
      <c r="A49" s="1921"/>
      <c r="B49" s="1891"/>
      <c r="C49" s="1892"/>
      <c r="D49" s="1892"/>
      <c r="E49" s="1922"/>
      <c r="F49" s="1922"/>
    </row>
    <row r="50" spans="1:8">
      <c r="A50" s="1921"/>
      <c r="B50" s="1891"/>
      <c r="C50" s="1892"/>
      <c r="D50" s="1892"/>
      <c r="E50" s="1922"/>
      <c r="F50" s="1922"/>
    </row>
    <row r="51" spans="1:8">
      <c r="A51" s="2111" t="s">
        <v>324</v>
      </c>
      <c r="B51" s="2112"/>
      <c r="C51" s="2112"/>
      <c r="D51" s="2112"/>
      <c r="E51" s="2112"/>
      <c r="F51" s="2112"/>
    </row>
    <row r="52" spans="1:8">
      <c r="A52" s="2111" t="s">
        <v>323</v>
      </c>
      <c r="B52" s="2112"/>
      <c r="C52" s="2112"/>
      <c r="D52" s="2112"/>
      <c r="E52" s="2112"/>
      <c r="F52" s="2112"/>
    </row>
    <row r="53" spans="1:8">
      <c r="A53" s="1890" t="s">
        <v>2437</v>
      </c>
      <c r="B53" s="1891"/>
      <c r="C53" s="1892"/>
      <c r="D53" s="1892"/>
      <c r="E53" s="1889"/>
      <c r="F53" s="1889"/>
    </row>
    <row r="54" spans="1:8">
      <c r="A54" s="1890"/>
      <c r="B54" s="1891"/>
      <c r="C54" s="1892"/>
      <c r="D54" s="1892"/>
      <c r="E54" s="1889"/>
      <c r="F54" s="1889"/>
    </row>
    <row r="55" spans="1:8">
      <c r="A55" s="1890" t="s">
        <v>2438</v>
      </c>
      <c r="B55" s="1891"/>
      <c r="C55" s="1892"/>
      <c r="D55" s="1892"/>
      <c r="E55" s="1889"/>
      <c r="F55" s="1889"/>
    </row>
    <row r="56" spans="1:8" ht="13.5" thickBot="1">
      <c r="A56" s="1893"/>
      <c r="C56" s="1894"/>
      <c r="D56" s="1894"/>
      <c r="E56" s="1889"/>
      <c r="F56" s="1889"/>
    </row>
    <row r="57" spans="1:8">
      <c r="A57" s="1895" t="s">
        <v>320</v>
      </c>
      <c r="B57" s="1896" t="s">
        <v>161</v>
      </c>
      <c r="C57" s="1896" t="s">
        <v>319</v>
      </c>
      <c r="D57" s="1896" t="s">
        <v>318</v>
      </c>
      <c r="E57" s="1896" t="s">
        <v>552</v>
      </c>
      <c r="F57" s="1897" t="s">
        <v>551</v>
      </c>
    </row>
    <row r="58" spans="1:8">
      <c r="A58" s="1923"/>
      <c r="B58" s="1924"/>
      <c r="C58" s="1924"/>
      <c r="D58" s="1924"/>
      <c r="E58" s="1924"/>
      <c r="F58" s="1925"/>
    </row>
    <row r="59" spans="1:8">
      <c r="A59" s="1898"/>
      <c r="B59" s="1913" t="s">
        <v>639</v>
      </c>
      <c r="C59" s="1910"/>
      <c r="D59" s="1904"/>
      <c r="E59" s="1904"/>
      <c r="F59" s="1905"/>
    </row>
    <row r="60" spans="1:8">
      <c r="A60" s="1898"/>
      <c r="B60" s="1915"/>
      <c r="C60" s="1910"/>
      <c r="D60" s="1904"/>
      <c r="E60" s="1904"/>
      <c r="F60" s="1905"/>
    </row>
    <row r="61" spans="1:8" ht="30">
      <c r="A61" s="1898"/>
      <c r="B61" s="1914" t="s">
        <v>2440</v>
      </c>
      <c r="C61" s="1910"/>
      <c r="D61" s="1904"/>
      <c r="E61" s="1904"/>
      <c r="F61" s="1905"/>
    </row>
    <row r="62" spans="1:8">
      <c r="A62" s="1898"/>
      <c r="B62" s="1915"/>
      <c r="C62" s="1910"/>
      <c r="D62" s="1904"/>
      <c r="E62" s="1904"/>
      <c r="F62" s="1905"/>
    </row>
    <row r="63" spans="1:8">
      <c r="A63" s="1898" t="s">
        <v>1754</v>
      </c>
      <c r="B63" s="1903" t="s">
        <v>634</v>
      </c>
      <c r="C63" s="1910" t="s">
        <v>513</v>
      </c>
      <c r="D63" s="1904">
        <v>1064</v>
      </c>
      <c r="E63" s="1904"/>
      <c r="F63" s="1905">
        <f t="shared" ref="F63:F77" si="1">D63*E63</f>
        <v>0</v>
      </c>
      <c r="H63" s="1926"/>
    </row>
    <row r="64" spans="1:8">
      <c r="A64" s="1898" t="s">
        <v>1753</v>
      </c>
      <c r="B64" s="1903" t="s">
        <v>615</v>
      </c>
      <c r="C64" s="1910" t="s">
        <v>513</v>
      </c>
      <c r="D64" s="1904">
        <v>224</v>
      </c>
      <c r="E64" s="1904"/>
      <c r="F64" s="1905">
        <f t="shared" si="1"/>
        <v>0</v>
      </c>
    </row>
    <row r="65" spans="1:8">
      <c r="A65" s="1898" t="s">
        <v>1752</v>
      </c>
      <c r="B65" s="1903" t="s">
        <v>1737</v>
      </c>
      <c r="C65" s="1910" t="s">
        <v>513</v>
      </c>
      <c r="D65" s="1904">
        <v>112</v>
      </c>
      <c r="E65" s="1904"/>
      <c r="F65" s="1905">
        <f t="shared" si="1"/>
        <v>0</v>
      </c>
    </row>
    <row r="66" spans="1:8">
      <c r="A66" s="1898"/>
      <c r="B66" s="1913"/>
      <c r="C66" s="1910"/>
      <c r="D66" s="1904"/>
      <c r="E66" s="1904"/>
      <c r="F66" s="1905">
        <f t="shared" si="1"/>
        <v>0</v>
      </c>
    </row>
    <row r="67" spans="1:8" ht="30">
      <c r="A67" s="1898"/>
      <c r="B67" s="1914" t="s">
        <v>2441</v>
      </c>
      <c r="C67" s="1910"/>
      <c r="D67" s="1904"/>
      <c r="E67" s="1904"/>
      <c r="F67" s="1905">
        <f t="shared" si="1"/>
        <v>0</v>
      </c>
    </row>
    <row r="68" spans="1:8">
      <c r="A68" s="1898"/>
      <c r="B68" s="1915"/>
      <c r="C68" s="1910"/>
      <c r="D68" s="1904"/>
      <c r="E68" s="1904"/>
      <c r="F68" s="1905">
        <f t="shared" si="1"/>
        <v>0</v>
      </c>
    </row>
    <row r="69" spans="1:8">
      <c r="A69" s="1898" t="s">
        <v>1751</v>
      </c>
      <c r="B69" s="1903" t="s">
        <v>634</v>
      </c>
      <c r="C69" s="1910" t="s">
        <v>513</v>
      </c>
      <c r="D69" s="1904">
        <v>152</v>
      </c>
      <c r="E69" s="1904"/>
      <c r="F69" s="1905">
        <f t="shared" si="1"/>
        <v>0</v>
      </c>
      <c r="H69" s="1926"/>
    </row>
    <row r="70" spans="1:8">
      <c r="A70" s="1898" t="s">
        <v>1750</v>
      </c>
      <c r="B70" s="1903" t="s">
        <v>615</v>
      </c>
      <c r="C70" s="1910" t="s">
        <v>513</v>
      </c>
      <c r="D70" s="1904">
        <v>32</v>
      </c>
      <c r="E70" s="1904"/>
      <c r="F70" s="1905">
        <f t="shared" si="1"/>
        <v>0</v>
      </c>
    </row>
    <row r="71" spans="1:8">
      <c r="A71" s="1898" t="s">
        <v>1749</v>
      </c>
      <c r="B71" s="1903" t="s">
        <v>1737</v>
      </c>
      <c r="C71" s="1910" t="s">
        <v>513</v>
      </c>
      <c r="D71" s="1904">
        <v>16</v>
      </c>
      <c r="E71" s="1904"/>
      <c r="F71" s="1905">
        <f t="shared" si="1"/>
        <v>0</v>
      </c>
    </row>
    <row r="72" spans="1:8">
      <c r="A72" s="1898"/>
      <c r="B72" s="1913"/>
      <c r="C72" s="1910"/>
      <c r="D72" s="1904"/>
      <c r="E72" s="1904"/>
      <c r="F72" s="1905">
        <f t="shared" si="1"/>
        <v>0</v>
      </c>
    </row>
    <row r="73" spans="1:8" ht="30">
      <c r="A73" s="1898"/>
      <c r="B73" s="1914" t="s">
        <v>2442</v>
      </c>
      <c r="C73" s="1910"/>
      <c r="D73" s="1904"/>
      <c r="E73" s="1904"/>
      <c r="F73" s="1905">
        <f t="shared" si="1"/>
        <v>0</v>
      </c>
    </row>
    <row r="74" spans="1:8">
      <c r="A74" s="1898"/>
      <c r="B74" s="1915"/>
      <c r="C74" s="1910"/>
      <c r="D74" s="1904"/>
      <c r="E74" s="1904"/>
      <c r="F74" s="1905">
        <f t="shared" si="1"/>
        <v>0</v>
      </c>
    </row>
    <row r="75" spans="1:8">
      <c r="A75" s="1898" t="s">
        <v>1748</v>
      </c>
      <c r="B75" s="1903" t="s">
        <v>634</v>
      </c>
      <c r="C75" s="1910" t="s">
        <v>513</v>
      </c>
      <c r="D75" s="1904">
        <v>6</v>
      </c>
      <c r="E75" s="1904"/>
      <c r="F75" s="1905">
        <f t="shared" si="1"/>
        <v>0</v>
      </c>
      <c r="H75" s="1926"/>
    </row>
    <row r="76" spans="1:8">
      <c r="A76" s="1898" t="s">
        <v>1747</v>
      </c>
      <c r="B76" s="1903" t="s">
        <v>615</v>
      </c>
      <c r="C76" s="1910" t="s">
        <v>513</v>
      </c>
      <c r="D76" s="1904">
        <v>6</v>
      </c>
      <c r="E76" s="1904"/>
      <c r="F76" s="1905">
        <f t="shared" si="1"/>
        <v>0</v>
      </c>
    </row>
    <row r="77" spans="1:8">
      <c r="A77" s="1898" t="s">
        <v>1746</v>
      </c>
      <c r="B77" s="1903" t="s">
        <v>1737</v>
      </c>
      <c r="C77" s="1910" t="s">
        <v>513</v>
      </c>
      <c r="D77" s="1904">
        <v>6</v>
      </c>
      <c r="E77" s="1904"/>
      <c r="F77" s="1905">
        <f t="shared" si="1"/>
        <v>0</v>
      </c>
    </row>
    <row r="78" spans="1:8">
      <c r="A78" s="1898"/>
      <c r="B78" s="1915"/>
      <c r="C78" s="1910"/>
      <c r="D78" s="1904"/>
      <c r="E78" s="1904"/>
      <c r="F78" s="1905"/>
    </row>
    <row r="79" spans="1:8">
      <c r="A79" s="1898"/>
      <c r="B79" s="1915"/>
      <c r="C79" s="1910"/>
      <c r="D79" s="1904"/>
      <c r="E79" s="1904"/>
      <c r="F79" s="1905"/>
    </row>
    <row r="80" spans="1:8">
      <c r="A80" s="1898"/>
      <c r="B80" s="1903"/>
      <c r="C80" s="1910"/>
      <c r="D80" s="1904"/>
      <c r="E80" s="1904"/>
      <c r="F80" s="1905"/>
    </row>
    <row r="81" spans="1:8">
      <c r="A81" s="1898"/>
      <c r="B81" s="1915"/>
      <c r="C81" s="1910"/>
      <c r="D81" s="1904"/>
      <c r="E81" s="1904"/>
      <c r="F81" s="1905"/>
    </row>
    <row r="82" spans="1:8" ht="13" thickBot="1">
      <c r="A82" s="1916"/>
      <c r="B82" s="1917"/>
      <c r="C82" s="1918"/>
      <c r="D82" s="1918" t="s">
        <v>1613</v>
      </c>
      <c r="E82" s="1919"/>
      <c r="F82" s="1920">
        <f>SUM(F58:F81)</f>
        <v>0</v>
      </c>
    </row>
    <row r="83" spans="1:8">
      <c r="A83" s="1921"/>
      <c r="B83" s="1891"/>
      <c r="C83" s="1892"/>
      <c r="D83" s="1892"/>
      <c r="E83" s="1922"/>
      <c r="F83" s="1922"/>
    </row>
    <row r="84" spans="1:8">
      <c r="A84" s="1921"/>
      <c r="B84" s="1891"/>
      <c r="C84" s="1892"/>
      <c r="D84" s="1892"/>
      <c r="E84" s="1922"/>
      <c r="F84" s="1922"/>
    </row>
    <row r="85" spans="1:8">
      <c r="A85" s="2111" t="s">
        <v>324</v>
      </c>
      <c r="B85" s="2111"/>
      <c r="C85" s="2111"/>
      <c r="D85" s="2111"/>
      <c r="E85" s="2111"/>
      <c r="F85" s="2111"/>
    </row>
    <row r="86" spans="1:8">
      <c r="A86" s="2111" t="s">
        <v>323</v>
      </c>
      <c r="B86" s="2112"/>
      <c r="C86" s="2112"/>
      <c r="D86" s="2112"/>
      <c r="E86" s="2112"/>
      <c r="F86" s="2112"/>
    </row>
    <row r="87" spans="1:8">
      <c r="A87" s="1890" t="s">
        <v>2437</v>
      </c>
      <c r="B87" s="1891"/>
      <c r="C87" s="1892"/>
      <c r="D87" s="1892"/>
      <c r="E87" s="1889"/>
      <c r="F87" s="1889"/>
    </row>
    <row r="88" spans="1:8">
      <c r="A88" s="1890"/>
      <c r="B88" s="1891"/>
      <c r="C88" s="1892"/>
      <c r="D88" s="1892"/>
      <c r="E88" s="1889"/>
      <c r="F88" s="1889"/>
    </row>
    <row r="89" spans="1:8">
      <c r="A89" s="1890" t="s">
        <v>2438</v>
      </c>
      <c r="B89" s="1891"/>
      <c r="C89" s="1892"/>
      <c r="D89" s="1892"/>
      <c r="E89" s="1889"/>
      <c r="F89" s="1889"/>
    </row>
    <row r="90" spans="1:8" ht="13.5" thickBot="1">
      <c r="A90" s="1893"/>
      <c r="C90" s="1894"/>
      <c r="D90" s="1894"/>
      <c r="E90" s="1889"/>
      <c r="F90" s="1889"/>
    </row>
    <row r="91" spans="1:8">
      <c r="A91" s="1895" t="s">
        <v>320</v>
      </c>
      <c r="B91" s="1896" t="s">
        <v>161</v>
      </c>
      <c r="C91" s="1896" t="s">
        <v>319</v>
      </c>
      <c r="D91" s="1896" t="s">
        <v>318</v>
      </c>
      <c r="E91" s="1896" t="s">
        <v>552</v>
      </c>
      <c r="F91" s="1897" t="s">
        <v>551</v>
      </c>
    </row>
    <row r="92" spans="1:8">
      <c r="A92" s="1923"/>
      <c r="B92" s="1924"/>
      <c r="C92" s="1924"/>
      <c r="D92" s="1924"/>
      <c r="E92" s="1924"/>
      <c r="F92" s="1925"/>
    </row>
    <row r="93" spans="1:8" ht="30">
      <c r="A93" s="1898"/>
      <c r="B93" s="1914" t="s">
        <v>2443</v>
      </c>
      <c r="C93" s="1910"/>
      <c r="D93" s="1904"/>
      <c r="E93" s="1904"/>
      <c r="F93" s="1905"/>
    </row>
    <row r="94" spans="1:8">
      <c r="A94" s="1898"/>
      <c r="B94" s="1915"/>
      <c r="C94" s="1910"/>
      <c r="D94" s="1904"/>
      <c r="E94" s="1904"/>
      <c r="F94" s="1905"/>
    </row>
    <row r="95" spans="1:8">
      <c r="A95" s="1898" t="s">
        <v>1744</v>
      </c>
      <c r="B95" s="1903" t="s">
        <v>634</v>
      </c>
      <c r="C95" s="1910" t="s">
        <v>513</v>
      </c>
      <c r="D95" s="1904">
        <v>6</v>
      </c>
      <c r="E95" s="1904"/>
      <c r="F95" s="1905">
        <f t="shared" ref="F95:F109" si="2">D95*E95</f>
        <v>0</v>
      </c>
      <c r="H95" s="1926"/>
    </row>
    <row r="96" spans="1:8">
      <c r="A96" s="1898" t="s">
        <v>1743</v>
      </c>
      <c r="B96" s="1903" t="s">
        <v>615</v>
      </c>
      <c r="C96" s="1910" t="s">
        <v>513</v>
      </c>
      <c r="D96" s="1904">
        <v>6</v>
      </c>
      <c r="E96" s="1904"/>
      <c r="F96" s="1905">
        <f t="shared" si="2"/>
        <v>0</v>
      </c>
    </row>
    <row r="97" spans="1:8">
      <c r="A97" s="1898" t="s">
        <v>1742</v>
      </c>
      <c r="B97" s="1903" t="s">
        <v>1737</v>
      </c>
      <c r="C97" s="1910" t="s">
        <v>513</v>
      </c>
      <c r="D97" s="1904">
        <v>6</v>
      </c>
      <c r="E97" s="1904"/>
      <c r="F97" s="1905">
        <f t="shared" si="2"/>
        <v>0</v>
      </c>
    </row>
    <row r="98" spans="1:8">
      <c r="A98" s="1923"/>
      <c r="B98" s="1924"/>
      <c r="C98" s="1924"/>
      <c r="D98" s="1924"/>
      <c r="E98" s="1924"/>
      <c r="F98" s="1905">
        <f t="shared" si="2"/>
        <v>0</v>
      </c>
    </row>
    <row r="99" spans="1:8" ht="30">
      <c r="A99" s="1898"/>
      <c r="B99" s="1914" t="s">
        <v>1745</v>
      </c>
      <c r="C99" s="1910"/>
      <c r="D99" s="1904"/>
      <c r="E99" s="1904"/>
      <c r="F99" s="1905">
        <f t="shared" si="2"/>
        <v>0</v>
      </c>
    </row>
    <row r="100" spans="1:8">
      <c r="A100" s="1898"/>
      <c r="B100" s="1915"/>
      <c r="C100" s="1910"/>
      <c r="D100" s="1904"/>
      <c r="E100" s="1904"/>
      <c r="F100" s="1905">
        <f t="shared" si="2"/>
        <v>0</v>
      </c>
    </row>
    <row r="101" spans="1:8">
      <c r="A101" s="1898" t="s">
        <v>1740</v>
      </c>
      <c r="B101" s="1903" t="s">
        <v>634</v>
      </c>
      <c r="C101" s="1910" t="s">
        <v>513</v>
      </c>
      <c r="D101" s="1904">
        <v>740</v>
      </c>
      <c r="E101" s="1904"/>
      <c r="F101" s="1905">
        <f t="shared" si="2"/>
        <v>0</v>
      </c>
      <c r="H101" s="1926"/>
    </row>
    <row r="102" spans="1:8">
      <c r="A102" s="1898" t="s">
        <v>1739</v>
      </c>
      <c r="B102" s="1903" t="s">
        <v>615</v>
      </c>
      <c r="C102" s="1910" t="s">
        <v>513</v>
      </c>
      <c r="D102" s="1904">
        <v>156</v>
      </c>
      <c r="E102" s="1904"/>
      <c r="F102" s="1905">
        <f t="shared" si="2"/>
        <v>0</v>
      </c>
    </row>
    <row r="103" spans="1:8">
      <c r="A103" s="1898" t="s">
        <v>1738</v>
      </c>
      <c r="B103" s="1903" t="s">
        <v>1737</v>
      </c>
      <c r="C103" s="1910" t="s">
        <v>513</v>
      </c>
      <c r="D103" s="1904">
        <v>78</v>
      </c>
      <c r="E103" s="1904"/>
      <c r="F103" s="1905">
        <f t="shared" si="2"/>
        <v>0</v>
      </c>
    </row>
    <row r="104" spans="1:8">
      <c r="A104" s="1923"/>
      <c r="B104" s="1924"/>
      <c r="C104" s="1924"/>
      <c r="D104" s="1924"/>
      <c r="E104" s="1924"/>
      <c r="F104" s="1905">
        <f t="shared" si="2"/>
        <v>0</v>
      </c>
    </row>
    <row r="105" spans="1:8" ht="30">
      <c r="A105" s="1898"/>
      <c r="B105" s="1914" t="s">
        <v>1741</v>
      </c>
      <c r="C105" s="1910"/>
      <c r="D105" s="1904"/>
      <c r="E105" s="1904"/>
      <c r="F105" s="1905">
        <f t="shared" si="2"/>
        <v>0</v>
      </c>
    </row>
    <row r="106" spans="1:8">
      <c r="A106" s="1898"/>
      <c r="B106" s="1915"/>
      <c r="C106" s="1910"/>
      <c r="D106" s="1904"/>
      <c r="E106" s="1904"/>
      <c r="F106" s="1905">
        <f t="shared" si="2"/>
        <v>0</v>
      </c>
    </row>
    <row r="107" spans="1:8">
      <c r="A107" s="1898" t="s">
        <v>2444</v>
      </c>
      <c r="B107" s="1903" t="s">
        <v>634</v>
      </c>
      <c r="C107" s="1910" t="s">
        <v>513</v>
      </c>
      <c r="D107" s="1904">
        <v>7576</v>
      </c>
      <c r="E107" s="1904"/>
      <c r="F107" s="1905">
        <f t="shared" si="2"/>
        <v>0</v>
      </c>
      <c r="H107" s="1926"/>
    </row>
    <row r="108" spans="1:8">
      <c r="A108" s="1898" t="s">
        <v>2445</v>
      </c>
      <c r="B108" s="1903" t="s">
        <v>615</v>
      </c>
      <c r="C108" s="1910" t="s">
        <v>513</v>
      </c>
      <c r="D108" s="1904">
        <v>1595</v>
      </c>
      <c r="E108" s="1904"/>
      <c r="F108" s="1905">
        <f t="shared" si="2"/>
        <v>0</v>
      </c>
    </row>
    <row r="109" spans="1:8">
      <c r="A109" s="1898" t="s">
        <v>2446</v>
      </c>
      <c r="B109" s="1903" t="s">
        <v>1737</v>
      </c>
      <c r="C109" s="1910" t="s">
        <v>513</v>
      </c>
      <c r="D109" s="1904">
        <v>798</v>
      </c>
      <c r="E109" s="1904"/>
      <c r="F109" s="1905">
        <f t="shared" si="2"/>
        <v>0</v>
      </c>
    </row>
    <row r="110" spans="1:8">
      <c r="A110" s="1923"/>
      <c r="B110" s="1924"/>
      <c r="C110" s="1924"/>
      <c r="D110" s="1927"/>
      <c r="E110" s="1924"/>
      <c r="F110" s="1925"/>
      <c r="G110" s="1926"/>
    </row>
    <row r="111" spans="1:8">
      <c r="A111" s="1898"/>
      <c r="B111" s="1901"/>
      <c r="C111" s="1909"/>
      <c r="D111" s="1904"/>
      <c r="E111" s="1904"/>
      <c r="F111" s="1905"/>
    </row>
    <row r="112" spans="1:8">
      <c r="A112" s="1928"/>
      <c r="B112" s="1929"/>
      <c r="C112" s="1910"/>
      <c r="D112" s="1910"/>
      <c r="E112" s="1904"/>
      <c r="F112" s="1930"/>
    </row>
    <row r="113" spans="1:6" ht="13" thickBot="1">
      <c r="A113" s="1916"/>
      <c r="B113" s="1917"/>
      <c r="C113" s="1918"/>
      <c r="D113" s="1918" t="s">
        <v>1613</v>
      </c>
      <c r="E113" s="1919"/>
      <c r="F113" s="1920">
        <f>SUM(F92:F112)</f>
        <v>0</v>
      </c>
    </row>
    <row r="114" spans="1:6">
      <c r="A114" s="1921"/>
      <c r="B114" s="1891"/>
      <c r="C114" s="1892"/>
      <c r="D114" s="1892"/>
      <c r="E114" s="1922"/>
      <c r="F114" s="1922"/>
    </row>
    <row r="115" spans="1:6">
      <c r="A115" s="1921"/>
      <c r="B115" s="1891"/>
      <c r="C115" s="1892"/>
      <c r="D115" s="1892"/>
      <c r="E115" s="1922"/>
      <c r="F115" s="1922"/>
    </row>
    <row r="116" spans="1:6">
      <c r="A116" s="2111" t="s">
        <v>324</v>
      </c>
      <c r="B116" s="2111"/>
      <c r="C116" s="2111"/>
      <c r="D116" s="2111"/>
      <c r="E116" s="2111"/>
      <c r="F116" s="2111"/>
    </row>
    <row r="117" spans="1:6">
      <c r="A117" s="2111" t="s">
        <v>323</v>
      </c>
      <c r="B117" s="2112"/>
      <c r="C117" s="2112"/>
      <c r="D117" s="2112"/>
      <c r="E117" s="2112"/>
      <c r="F117" s="2112"/>
    </row>
    <row r="118" spans="1:6">
      <c r="A118" s="1890" t="s">
        <v>2437</v>
      </c>
      <c r="B118" s="1891"/>
      <c r="C118" s="1892"/>
      <c r="D118" s="1892"/>
      <c r="E118" s="1889"/>
      <c r="F118" s="1889"/>
    </row>
    <row r="119" spans="1:6">
      <c r="A119" s="1890"/>
      <c r="B119" s="1891"/>
      <c r="C119" s="1892"/>
      <c r="D119" s="1892"/>
      <c r="E119" s="1889"/>
      <c r="F119" s="1889"/>
    </row>
    <row r="120" spans="1:6">
      <c r="A120" s="1890" t="s">
        <v>2438</v>
      </c>
      <c r="B120" s="1891"/>
      <c r="C120" s="1892"/>
      <c r="D120" s="1892"/>
      <c r="E120" s="1889"/>
      <c r="F120" s="1889"/>
    </row>
    <row r="121" spans="1:6" ht="13.5" thickBot="1">
      <c r="A121" s="1893"/>
      <c r="C121" s="1894"/>
      <c r="D121" s="1894"/>
      <c r="E121" s="1889"/>
      <c r="F121" s="1889"/>
    </row>
    <row r="122" spans="1:6">
      <c r="A122" s="1895" t="s">
        <v>320</v>
      </c>
      <c r="B122" s="1896" t="s">
        <v>161</v>
      </c>
      <c r="C122" s="1896" t="s">
        <v>319</v>
      </c>
      <c r="D122" s="1896" t="s">
        <v>318</v>
      </c>
      <c r="E122" s="1896" t="s">
        <v>552</v>
      </c>
      <c r="F122" s="1897" t="s">
        <v>551</v>
      </c>
    </row>
    <row r="123" spans="1:6">
      <c r="A123" s="1923"/>
      <c r="B123" s="1924"/>
      <c r="C123" s="1924"/>
      <c r="D123" s="1924"/>
      <c r="E123" s="1924"/>
      <c r="F123" s="1925"/>
    </row>
    <row r="124" spans="1:6">
      <c r="A124" s="1923"/>
      <c r="B124" s="1931" t="s">
        <v>633</v>
      </c>
      <c r="C124" s="1910"/>
      <c r="D124" s="1910"/>
      <c r="E124" s="1904"/>
      <c r="F124" s="1905"/>
    </row>
    <row r="125" spans="1:6">
      <c r="A125" s="1923"/>
      <c r="B125" s="1901"/>
      <c r="C125" s="1910"/>
      <c r="D125" s="1910"/>
      <c r="E125" s="1904"/>
      <c r="F125" s="1905"/>
    </row>
    <row r="126" spans="1:6">
      <c r="A126" s="1928"/>
      <c r="B126" s="1932" t="s">
        <v>1736</v>
      </c>
      <c r="C126" s="1910"/>
      <c r="D126" s="1910"/>
      <c r="E126" s="1904"/>
      <c r="F126" s="1905"/>
    </row>
    <row r="127" spans="1:6">
      <c r="A127" s="1928"/>
      <c r="B127" s="1915"/>
      <c r="C127" s="1910"/>
      <c r="D127" s="1910"/>
      <c r="E127" s="1904"/>
      <c r="F127" s="1905"/>
    </row>
    <row r="128" spans="1:6">
      <c r="A128" s="1928"/>
      <c r="B128" s="1933" t="s">
        <v>631</v>
      </c>
      <c r="C128" s="1910"/>
      <c r="D128" s="1910"/>
      <c r="E128" s="1904"/>
      <c r="F128" s="1905"/>
    </row>
    <row r="129" spans="1:6">
      <c r="A129" s="1928"/>
      <c r="B129" s="1915"/>
      <c r="C129" s="1910"/>
      <c r="D129" s="1910"/>
      <c r="E129" s="1904"/>
      <c r="F129" s="1905"/>
    </row>
    <row r="130" spans="1:6" ht="30">
      <c r="A130" s="1928"/>
      <c r="B130" s="1914" t="s">
        <v>2447</v>
      </c>
      <c r="C130" s="1910"/>
      <c r="D130" s="1910"/>
      <c r="E130" s="1904"/>
      <c r="F130" s="1905"/>
    </row>
    <row r="131" spans="1:6">
      <c r="A131" s="1928"/>
      <c r="B131" s="1914"/>
      <c r="C131" s="1910"/>
      <c r="D131" s="1910"/>
      <c r="E131" s="1904"/>
      <c r="F131" s="1905"/>
    </row>
    <row r="132" spans="1:6">
      <c r="A132" s="1928" t="s">
        <v>1734</v>
      </c>
      <c r="B132" s="1915" t="s">
        <v>1669</v>
      </c>
      <c r="C132" s="1910" t="s">
        <v>337</v>
      </c>
      <c r="D132" s="1910">
        <v>1</v>
      </c>
      <c r="E132" s="1904"/>
      <c r="F132" s="1905">
        <f t="shared" ref="F132:F153" si="3">D132*E132</f>
        <v>0</v>
      </c>
    </row>
    <row r="133" spans="1:6">
      <c r="A133" s="1928"/>
      <c r="B133" s="1915"/>
      <c r="C133" s="1910"/>
      <c r="D133" s="1910"/>
      <c r="E133" s="1904"/>
      <c r="F133" s="1905">
        <f t="shared" si="3"/>
        <v>0</v>
      </c>
    </row>
    <row r="134" spans="1:6" ht="30">
      <c r="A134" s="1928"/>
      <c r="B134" s="1914" t="s">
        <v>1729</v>
      </c>
      <c r="C134" s="1910"/>
      <c r="D134" s="1910"/>
      <c r="E134" s="1904"/>
      <c r="F134" s="1905">
        <f t="shared" si="3"/>
        <v>0</v>
      </c>
    </row>
    <row r="135" spans="1:6">
      <c r="A135" s="1928"/>
      <c r="B135" s="1914"/>
      <c r="C135" s="1910"/>
      <c r="D135" s="1910"/>
      <c r="E135" s="1904"/>
      <c r="F135" s="1905">
        <f t="shared" si="3"/>
        <v>0</v>
      </c>
    </row>
    <row r="136" spans="1:6">
      <c r="A136" s="1928" t="s">
        <v>1733</v>
      </c>
      <c r="B136" s="1915" t="s">
        <v>1669</v>
      </c>
      <c r="C136" s="1910" t="s">
        <v>337</v>
      </c>
      <c r="D136" s="1910">
        <v>1</v>
      </c>
      <c r="E136" s="1904"/>
      <c r="F136" s="1905">
        <f t="shared" si="3"/>
        <v>0</v>
      </c>
    </row>
    <row r="137" spans="1:6">
      <c r="A137" s="1928"/>
      <c r="B137" s="1915"/>
      <c r="C137" s="1910"/>
      <c r="D137" s="1910"/>
      <c r="E137" s="1904"/>
      <c r="F137" s="1905">
        <f t="shared" si="3"/>
        <v>0</v>
      </c>
    </row>
    <row r="138" spans="1:6" ht="30">
      <c r="A138" s="1928"/>
      <c r="B138" s="1914" t="s">
        <v>2448</v>
      </c>
      <c r="C138" s="1910"/>
      <c r="D138" s="1910"/>
      <c r="E138" s="1904"/>
      <c r="F138" s="1905">
        <f t="shared" si="3"/>
        <v>0</v>
      </c>
    </row>
    <row r="139" spans="1:6">
      <c r="A139" s="1928"/>
      <c r="B139" s="1914"/>
      <c r="C139" s="1910"/>
      <c r="D139" s="1910"/>
      <c r="E139" s="1904"/>
      <c r="F139" s="1905">
        <f t="shared" si="3"/>
        <v>0</v>
      </c>
    </row>
    <row r="140" spans="1:6">
      <c r="A140" s="1928" t="s">
        <v>1732</v>
      </c>
      <c r="B140" s="1915" t="s">
        <v>1660</v>
      </c>
      <c r="C140" s="1910" t="s">
        <v>337</v>
      </c>
      <c r="D140" s="1910">
        <v>1</v>
      </c>
      <c r="E140" s="1904"/>
      <c r="F140" s="1905">
        <f t="shared" si="3"/>
        <v>0</v>
      </c>
    </row>
    <row r="141" spans="1:6">
      <c r="A141" s="1928"/>
      <c r="B141" s="1915"/>
      <c r="C141" s="1910"/>
      <c r="D141" s="1910"/>
      <c r="E141" s="1904"/>
      <c r="F141" s="1905">
        <f t="shared" si="3"/>
        <v>0</v>
      </c>
    </row>
    <row r="142" spans="1:6" ht="30">
      <c r="A142" s="1928"/>
      <c r="B142" s="1914" t="s">
        <v>1735</v>
      </c>
      <c r="C142" s="1910"/>
      <c r="D142" s="1910"/>
      <c r="E142" s="1904"/>
      <c r="F142" s="1905">
        <f t="shared" si="3"/>
        <v>0</v>
      </c>
    </row>
    <row r="143" spans="1:6">
      <c r="A143" s="1928"/>
      <c r="B143" s="1914"/>
      <c r="C143" s="1910"/>
      <c r="D143" s="1910"/>
      <c r="E143" s="1904"/>
      <c r="F143" s="1905">
        <f t="shared" si="3"/>
        <v>0</v>
      </c>
    </row>
    <row r="144" spans="1:6">
      <c r="A144" s="1928" t="s">
        <v>1731</v>
      </c>
      <c r="B144" s="1915" t="s">
        <v>1652</v>
      </c>
      <c r="C144" s="1910" t="s">
        <v>337</v>
      </c>
      <c r="D144" s="1910">
        <v>1</v>
      </c>
      <c r="E144" s="1904"/>
      <c r="F144" s="1905">
        <f t="shared" si="3"/>
        <v>0</v>
      </c>
    </row>
    <row r="145" spans="1:6">
      <c r="A145" s="1928" t="s">
        <v>1730</v>
      </c>
      <c r="B145" s="1915" t="s">
        <v>1660</v>
      </c>
      <c r="C145" s="1910" t="s">
        <v>337</v>
      </c>
      <c r="D145" s="1910">
        <v>4</v>
      </c>
      <c r="E145" s="1904"/>
      <c r="F145" s="1905">
        <f t="shared" si="3"/>
        <v>0</v>
      </c>
    </row>
    <row r="146" spans="1:6">
      <c r="A146" s="1928"/>
      <c r="B146" s="1915"/>
      <c r="C146" s="1910"/>
      <c r="D146" s="1910"/>
      <c r="E146" s="1904"/>
      <c r="F146" s="1905">
        <f t="shared" si="3"/>
        <v>0</v>
      </c>
    </row>
    <row r="147" spans="1:6" ht="30">
      <c r="A147" s="1928"/>
      <c r="B147" s="1914" t="s">
        <v>1729</v>
      </c>
      <c r="C147" s="1910"/>
      <c r="D147" s="1910"/>
      <c r="E147" s="1904"/>
      <c r="F147" s="1905">
        <f t="shared" si="3"/>
        <v>0</v>
      </c>
    </row>
    <row r="148" spans="1:6">
      <c r="A148" s="1928"/>
      <c r="B148" s="1915"/>
      <c r="C148" s="1910"/>
      <c r="D148" s="1910"/>
      <c r="E148" s="1904"/>
      <c r="F148" s="1905">
        <f t="shared" si="3"/>
        <v>0</v>
      </c>
    </row>
    <row r="149" spans="1:6">
      <c r="A149" s="1928" t="s">
        <v>1728</v>
      </c>
      <c r="B149" s="1915" t="s">
        <v>1656</v>
      </c>
      <c r="C149" s="1910" t="s">
        <v>337</v>
      </c>
      <c r="D149" s="1910">
        <v>4</v>
      </c>
      <c r="E149" s="1904"/>
      <c r="F149" s="1905">
        <f t="shared" si="3"/>
        <v>0</v>
      </c>
    </row>
    <row r="150" spans="1:6">
      <c r="A150" s="1928"/>
      <c r="B150" s="1915"/>
      <c r="C150" s="1910"/>
      <c r="D150" s="1910"/>
      <c r="E150" s="1904"/>
      <c r="F150" s="1905">
        <f t="shared" si="3"/>
        <v>0</v>
      </c>
    </row>
    <row r="151" spans="1:6" ht="30">
      <c r="A151" s="1928"/>
      <c r="B151" s="1914" t="s">
        <v>2449</v>
      </c>
      <c r="C151" s="1910"/>
      <c r="D151" s="1910"/>
      <c r="E151" s="1904"/>
      <c r="F151" s="1905">
        <f t="shared" si="3"/>
        <v>0</v>
      </c>
    </row>
    <row r="152" spans="1:6">
      <c r="A152" s="1928"/>
      <c r="B152" s="1914"/>
      <c r="C152" s="1910"/>
      <c r="D152" s="1910"/>
      <c r="E152" s="1904"/>
      <c r="F152" s="1905">
        <f t="shared" si="3"/>
        <v>0</v>
      </c>
    </row>
    <row r="153" spans="1:6">
      <c r="A153" s="1928" t="s">
        <v>1726</v>
      </c>
      <c r="B153" s="1915" t="s">
        <v>1669</v>
      </c>
      <c r="C153" s="1910" t="s">
        <v>337</v>
      </c>
      <c r="D153" s="1910">
        <v>9</v>
      </c>
      <c r="E153" s="1904"/>
      <c r="F153" s="1905">
        <f t="shared" si="3"/>
        <v>0</v>
      </c>
    </row>
    <row r="154" spans="1:6">
      <c r="A154" s="1928"/>
      <c r="B154" s="1915"/>
      <c r="C154" s="1910"/>
      <c r="D154" s="1910"/>
      <c r="E154" s="1904"/>
      <c r="F154" s="1905"/>
    </row>
    <row r="155" spans="1:6">
      <c r="A155" s="1928"/>
      <c r="B155" s="1915"/>
      <c r="C155" s="1910"/>
      <c r="D155" s="1910"/>
      <c r="E155" s="1904"/>
      <c r="F155" s="1905"/>
    </row>
    <row r="156" spans="1:6">
      <c r="A156" s="1928"/>
      <c r="B156" s="1915"/>
      <c r="C156" s="1910"/>
      <c r="D156" s="1910"/>
      <c r="E156" s="1904"/>
      <c r="F156" s="1905"/>
    </row>
    <row r="157" spans="1:6">
      <c r="A157" s="1928"/>
      <c r="B157" s="1915"/>
      <c r="C157" s="1910"/>
      <c r="D157" s="1910"/>
      <c r="E157" s="1904"/>
      <c r="F157" s="1905"/>
    </row>
    <row r="158" spans="1:6">
      <c r="A158" s="1928"/>
      <c r="B158" s="1915"/>
      <c r="C158" s="1910"/>
      <c r="D158" s="1910"/>
      <c r="E158" s="1904"/>
      <c r="F158" s="1905"/>
    </row>
    <row r="159" spans="1:6" ht="13" thickBot="1">
      <c r="A159" s="1916"/>
      <c r="B159" s="1917"/>
      <c r="C159" s="1918"/>
      <c r="D159" s="1918" t="s">
        <v>1613</v>
      </c>
      <c r="E159" s="1919"/>
      <c r="F159" s="1920">
        <f>SUM(F123:F158)</f>
        <v>0</v>
      </c>
    </row>
    <row r="160" spans="1:6">
      <c r="A160" s="1921"/>
      <c r="B160" s="1891"/>
      <c r="C160" s="1892"/>
      <c r="D160" s="1892"/>
      <c r="E160" s="1922"/>
      <c r="F160" s="1922"/>
    </row>
    <row r="161" spans="1:6">
      <c r="A161" s="1921"/>
      <c r="B161" s="1891"/>
      <c r="C161" s="1892"/>
      <c r="D161" s="1892"/>
      <c r="E161" s="1922"/>
      <c r="F161" s="1922"/>
    </row>
    <row r="162" spans="1:6">
      <c r="A162" s="2111" t="s">
        <v>324</v>
      </c>
      <c r="B162" s="2111"/>
      <c r="C162" s="2111"/>
      <c r="D162" s="2111"/>
      <c r="E162" s="2111"/>
      <c r="F162" s="2111"/>
    </row>
    <row r="163" spans="1:6">
      <c r="A163" s="2111" t="s">
        <v>323</v>
      </c>
      <c r="B163" s="2112"/>
      <c r="C163" s="2112"/>
      <c r="D163" s="2112"/>
      <c r="E163" s="2112"/>
      <c r="F163" s="2112"/>
    </row>
    <row r="164" spans="1:6">
      <c r="A164" s="1890" t="s">
        <v>2437</v>
      </c>
      <c r="B164" s="1891"/>
      <c r="C164" s="1892"/>
      <c r="D164" s="1892"/>
      <c r="E164" s="1889"/>
      <c r="F164" s="1889"/>
    </row>
    <row r="165" spans="1:6">
      <c r="A165" s="1890"/>
      <c r="B165" s="1891"/>
      <c r="C165" s="1892"/>
      <c r="D165" s="1892"/>
      <c r="E165" s="1889"/>
      <c r="F165" s="1889"/>
    </row>
    <row r="166" spans="1:6">
      <c r="A166" s="1890" t="s">
        <v>2438</v>
      </c>
      <c r="B166" s="1891"/>
      <c r="C166" s="1892"/>
      <c r="D166" s="1892"/>
      <c r="E166" s="1889"/>
      <c r="F166" s="1889"/>
    </row>
    <row r="167" spans="1:6" ht="13.5" thickBot="1">
      <c r="A167" s="1893"/>
      <c r="C167" s="1894"/>
      <c r="D167" s="1894"/>
      <c r="E167" s="1889"/>
      <c r="F167" s="1889"/>
    </row>
    <row r="168" spans="1:6">
      <c r="A168" s="1895" t="s">
        <v>320</v>
      </c>
      <c r="B168" s="1896" t="s">
        <v>161</v>
      </c>
      <c r="C168" s="1896" t="s">
        <v>319</v>
      </c>
      <c r="D168" s="1896" t="s">
        <v>318</v>
      </c>
      <c r="E168" s="1896" t="s">
        <v>552</v>
      </c>
      <c r="F168" s="1897" t="s">
        <v>551</v>
      </c>
    </row>
    <row r="169" spans="1:6">
      <c r="A169" s="1923"/>
      <c r="B169" s="1924"/>
      <c r="C169" s="1924"/>
      <c r="D169" s="1924"/>
      <c r="E169" s="1924"/>
      <c r="F169" s="1925"/>
    </row>
    <row r="170" spans="1:6" ht="30">
      <c r="A170" s="1928"/>
      <c r="B170" s="1914" t="s">
        <v>1721</v>
      </c>
      <c r="C170" s="1910"/>
      <c r="D170" s="1910"/>
      <c r="E170" s="1904"/>
      <c r="F170" s="1905"/>
    </row>
    <row r="171" spans="1:6">
      <c r="A171" s="1928"/>
      <c r="B171" s="1914"/>
      <c r="C171" s="1910"/>
      <c r="D171" s="1910"/>
      <c r="E171" s="1904"/>
      <c r="F171" s="1905"/>
    </row>
    <row r="172" spans="1:6">
      <c r="A172" s="1928" t="s">
        <v>1725</v>
      </c>
      <c r="B172" s="1915" t="s">
        <v>1669</v>
      </c>
      <c r="C172" s="1910" t="s">
        <v>337</v>
      </c>
      <c r="D172" s="1910">
        <v>1</v>
      </c>
      <c r="E172" s="1904"/>
      <c r="F172" s="1905">
        <f t="shared" ref="F172:F201" si="4">D172*E172</f>
        <v>0</v>
      </c>
    </row>
    <row r="173" spans="1:6">
      <c r="A173" s="1928"/>
      <c r="B173" s="1915"/>
      <c r="C173" s="1910"/>
      <c r="D173" s="1910"/>
      <c r="E173" s="1904"/>
      <c r="F173" s="1905">
        <f t="shared" si="4"/>
        <v>0</v>
      </c>
    </row>
    <row r="174" spans="1:6" ht="30">
      <c r="A174" s="1928"/>
      <c r="B174" s="1914" t="s">
        <v>2450</v>
      </c>
      <c r="C174" s="1910"/>
      <c r="D174" s="1910"/>
      <c r="E174" s="1904"/>
      <c r="F174" s="1905">
        <f t="shared" si="4"/>
        <v>0</v>
      </c>
    </row>
    <row r="175" spans="1:6">
      <c r="A175" s="1928"/>
      <c r="B175" s="1914"/>
      <c r="C175" s="1910"/>
      <c r="D175" s="1910"/>
      <c r="E175" s="1904"/>
      <c r="F175" s="1905">
        <f t="shared" si="4"/>
        <v>0</v>
      </c>
    </row>
    <row r="176" spans="1:6">
      <c r="A176" s="1928" t="s">
        <v>1724</v>
      </c>
      <c r="B176" s="1915" t="s">
        <v>1660</v>
      </c>
      <c r="C176" s="1910" t="s">
        <v>337</v>
      </c>
      <c r="D176" s="1910">
        <v>1</v>
      </c>
      <c r="E176" s="1904"/>
      <c r="F176" s="1905">
        <f t="shared" si="4"/>
        <v>0</v>
      </c>
    </row>
    <row r="177" spans="1:6">
      <c r="A177" s="1928"/>
      <c r="B177" s="1915"/>
      <c r="C177" s="1910"/>
      <c r="D177" s="1910"/>
      <c r="E177" s="1904"/>
      <c r="F177" s="1905">
        <f t="shared" si="4"/>
        <v>0</v>
      </c>
    </row>
    <row r="178" spans="1:6" ht="30">
      <c r="A178" s="1928"/>
      <c r="B178" s="1914" t="s">
        <v>1727</v>
      </c>
      <c r="C178" s="1910"/>
      <c r="D178" s="1910"/>
      <c r="E178" s="1904"/>
      <c r="F178" s="1905">
        <f t="shared" si="4"/>
        <v>0</v>
      </c>
    </row>
    <row r="179" spans="1:6">
      <c r="A179" s="1928"/>
      <c r="B179" s="1914"/>
      <c r="C179" s="1910"/>
      <c r="D179" s="1910"/>
      <c r="E179" s="1904"/>
      <c r="F179" s="1905">
        <f t="shared" si="4"/>
        <v>0</v>
      </c>
    </row>
    <row r="180" spans="1:6">
      <c r="A180" s="1928" t="s">
        <v>1723</v>
      </c>
      <c r="B180" s="1915" t="s">
        <v>1652</v>
      </c>
      <c r="C180" s="1910" t="s">
        <v>337</v>
      </c>
      <c r="D180" s="1910">
        <v>1</v>
      </c>
      <c r="E180" s="1904"/>
      <c r="F180" s="1905">
        <f t="shared" si="4"/>
        <v>0</v>
      </c>
    </row>
    <row r="181" spans="1:6">
      <c r="A181" s="1928" t="s">
        <v>1722</v>
      </c>
      <c r="B181" s="1915" t="s">
        <v>1660</v>
      </c>
      <c r="C181" s="1910" t="s">
        <v>337</v>
      </c>
      <c r="D181" s="1910">
        <v>5</v>
      </c>
      <c r="E181" s="1904"/>
      <c r="F181" s="1905">
        <f t="shared" si="4"/>
        <v>0</v>
      </c>
    </row>
    <row r="182" spans="1:6">
      <c r="A182" s="1928"/>
      <c r="B182" s="1915"/>
      <c r="C182" s="1910"/>
      <c r="D182" s="1910"/>
      <c r="E182" s="1904"/>
      <c r="F182" s="1905">
        <f t="shared" si="4"/>
        <v>0</v>
      </c>
    </row>
    <row r="183" spans="1:6" ht="30">
      <c r="A183" s="1928"/>
      <c r="B183" s="1914" t="s">
        <v>1721</v>
      </c>
      <c r="C183" s="1910"/>
      <c r="D183" s="1910"/>
      <c r="E183" s="1904"/>
      <c r="F183" s="1905">
        <f t="shared" si="4"/>
        <v>0</v>
      </c>
    </row>
    <row r="184" spans="1:6">
      <c r="A184" s="1928"/>
      <c r="B184" s="1915"/>
      <c r="C184" s="1910"/>
      <c r="D184" s="1910"/>
      <c r="E184" s="1904"/>
      <c r="F184" s="1905">
        <f t="shared" si="4"/>
        <v>0</v>
      </c>
    </row>
    <row r="185" spans="1:6">
      <c r="A185" s="1928" t="s">
        <v>1720</v>
      </c>
      <c r="B185" s="1915" t="s">
        <v>1656</v>
      </c>
      <c r="C185" s="1910" t="s">
        <v>337</v>
      </c>
      <c r="D185" s="1910">
        <v>5</v>
      </c>
      <c r="E185" s="1904"/>
      <c r="F185" s="1905">
        <f t="shared" si="4"/>
        <v>0</v>
      </c>
    </row>
    <row r="186" spans="1:6">
      <c r="A186" s="1928"/>
      <c r="B186" s="1915"/>
      <c r="C186" s="1910"/>
      <c r="D186" s="1910"/>
      <c r="E186" s="1904"/>
      <c r="F186" s="1905">
        <f t="shared" si="4"/>
        <v>0</v>
      </c>
    </row>
    <row r="187" spans="1:6" ht="30">
      <c r="A187" s="1928"/>
      <c r="B187" s="1914" t="s">
        <v>2451</v>
      </c>
      <c r="C187" s="1910"/>
      <c r="D187" s="1910"/>
      <c r="E187" s="1904"/>
      <c r="F187" s="1905">
        <f t="shared" si="4"/>
        <v>0</v>
      </c>
    </row>
    <row r="188" spans="1:6">
      <c r="A188" s="1928"/>
      <c r="B188" s="1914"/>
      <c r="C188" s="1910"/>
      <c r="D188" s="1910"/>
      <c r="E188" s="1904"/>
      <c r="F188" s="1905">
        <f t="shared" si="4"/>
        <v>0</v>
      </c>
    </row>
    <row r="189" spans="1:6">
      <c r="A189" s="1928" t="s">
        <v>1718</v>
      </c>
      <c r="B189" s="1915" t="s">
        <v>1669</v>
      </c>
      <c r="C189" s="1910" t="s">
        <v>337</v>
      </c>
      <c r="D189" s="1910">
        <v>1</v>
      </c>
      <c r="E189" s="1904"/>
      <c r="F189" s="1905">
        <f t="shared" si="4"/>
        <v>0</v>
      </c>
    </row>
    <row r="190" spans="1:6">
      <c r="A190" s="1928"/>
      <c r="B190" s="1915"/>
      <c r="C190" s="1910"/>
      <c r="D190" s="1910"/>
      <c r="E190" s="1904"/>
      <c r="F190" s="1905">
        <f t="shared" si="4"/>
        <v>0</v>
      </c>
    </row>
    <row r="191" spans="1:6" ht="30">
      <c r="A191" s="1928"/>
      <c r="B191" s="1914" t="s">
        <v>1713</v>
      </c>
      <c r="C191" s="1910"/>
      <c r="D191" s="1910"/>
      <c r="E191" s="1904"/>
      <c r="F191" s="1905">
        <f t="shared" si="4"/>
        <v>0</v>
      </c>
    </row>
    <row r="192" spans="1:6">
      <c r="A192" s="1928"/>
      <c r="B192" s="1914"/>
      <c r="C192" s="1910"/>
      <c r="D192" s="1910"/>
      <c r="E192" s="1904"/>
      <c r="F192" s="1905">
        <f t="shared" si="4"/>
        <v>0</v>
      </c>
    </row>
    <row r="193" spans="1:6">
      <c r="A193" s="1928" t="s">
        <v>1717</v>
      </c>
      <c r="B193" s="1915" t="s">
        <v>1669</v>
      </c>
      <c r="C193" s="1910" t="s">
        <v>337</v>
      </c>
      <c r="D193" s="1910">
        <v>1</v>
      </c>
      <c r="E193" s="1904"/>
      <c r="F193" s="1905">
        <f t="shared" si="4"/>
        <v>0</v>
      </c>
    </row>
    <row r="194" spans="1:6">
      <c r="A194" s="1928"/>
      <c r="B194" s="1915"/>
      <c r="C194" s="1910"/>
      <c r="D194" s="1910"/>
      <c r="E194" s="1904"/>
      <c r="F194" s="1905">
        <f t="shared" si="4"/>
        <v>0</v>
      </c>
    </row>
    <row r="195" spans="1:6" ht="30">
      <c r="A195" s="1928"/>
      <c r="B195" s="1914" t="s">
        <v>2452</v>
      </c>
      <c r="C195" s="1910"/>
      <c r="D195" s="1910"/>
      <c r="E195" s="1904"/>
      <c r="F195" s="1905">
        <f t="shared" si="4"/>
        <v>0</v>
      </c>
    </row>
    <row r="196" spans="1:6">
      <c r="A196" s="1928"/>
      <c r="B196" s="1914"/>
      <c r="C196" s="1910"/>
      <c r="D196" s="1910"/>
      <c r="E196" s="1904"/>
      <c r="F196" s="1905">
        <f t="shared" si="4"/>
        <v>0</v>
      </c>
    </row>
    <row r="197" spans="1:6">
      <c r="A197" s="1928" t="s">
        <v>1716</v>
      </c>
      <c r="B197" s="1915" t="s">
        <v>1660</v>
      </c>
      <c r="C197" s="1910" t="s">
        <v>337</v>
      </c>
      <c r="D197" s="1910">
        <v>1</v>
      </c>
      <c r="E197" s="1904"/>
      <c r="F197" s="1905">
        <f t="shared" si="4"/>
        <v>0</v>
      </c>
    </row>
    <row r="198" spans="1:6">
      <c r="A198" s="1928"/>
      <c r="B198" s="1915"/>
      <c r="C198" s="1910"/>
      <c r="D198" s="1910"/>
      <c r="E198" s="1904"/>
      <c r="F198" s="1905">
        <f t="shared" si="4"/>
        <v>0</v>
      </c>
    </row>
    <row r="199" spans="1:6" ht="30">
      <c r="A199" s="1928"/>
      <c r="B199" s="1914" t="s">
        <v>1719</v>
      </c>
      <c r="C199" s="1910"/>
      <c r="D199" s="1910"/>
      <c r="E199" s="1904"/>
      <c r="F199" s="1905">
        <f t="shared" si="4"/>
        <v>0</v>
      </c>
    </row>
    <row r="200" spans="1:6">
      <c r="A200" s="1928"/>
      <c r="B200" s="1914"/>
      <c r="C200" s="1910"/>
      <c r="D200" s="1910"/>
      <c r="E200" s="1904"/>
      <c r="F200" s="1905">
        <f t="shared" si="4"/>
        <v>0</v>
      </c>
    </row>
    <row r="201" spans="1:6">
      <c r="A201" s="1928" t="s">
        <v>1715</v>
      </c>
      <c r="B201" s="1915" t="s">
        <v>1652</v>
      </c>
      <c r="C201" s="1910" t="s">
        <v>337</v>
      </c>
      <c r="D201" s="1910">
        <v>1</v>
      </c>
      <c r="E201" s="1904"/>
      <c r="F201" s="1905">
        <f t="shared" si="4"/>
        <v>0</v>
      </c>
    </row>
    <row r="202" spans="1:6" ht="13" thickBot="1">
      <c r="A202" s="1916"/>
      <c r="B202" s="1917"/>
      <c r="C202" s="1918"/>
      <c r="D202" s="1918" t="s">
        <v>1613</v>
      </c>
      <c r="E202" s="1919"/>
      <c r="F202" s="1920">
        <f>SUM(F169:F201)</f>
        <v>0</v>
      </c>
    </row>
    <row r="203" spans="1:6">
      <c r="A203" s="1921"/>
      <c r="B203" s="1891"/>
      <c r="C203" s="1892"/>
      <c r="D203" s="1892"/>
      <c r="E203" s="1922"/>
      <c r="F203" s="1922"/>
    </row>
    <row r="204" spans="1:6">
      <c r="A204" s="1921"/>
      <c r="B204" s="1891"/>
      <c r="C204" s="1892"/>
      <c r="D204" s="1892"/>
      <c r="E204" s="1922"/>
      <c r="F204" s="1922"/>
    </row>
    <row r="205" spans="1:6">
      <c r="A205" s="2111" t="s">
        <v>324</v>
      </c>
      <c r="B205" s="2112"/>
      <c r="C205" s="2112"/>
      <c r="D205" s="2112"/>
      <c r="E205" s="2112"/>
      <c r="F205" s="2112"/>
    </row>
    <row r="206" spans="1:6">
      <c r="A206" s="2111" t="s">
        <v>323</v>
      </c>
      <c r="B206" s="2112"/>
      <c r="C206" s="2112"/>
      <c r="D206" s="2112"/>
      <c r="E206" s="2112"/>
      <c r="F206" s="2112"/>
    </row>
    <row r="207" spans="1:6">
      <c r="A207" s="1890" t="s">
        <v>2437</v>
      </c>
      <c r="B207" s="1891"/>
      <c r="C207" s="1892"/>
      <c r="D207" s="1892"/>
      <c r="E207" s="1889"/>
      <c r="F207" s="1889"/>
    </row>
    <row r="208" spans="1:6">
      <c r="A208" s="1890"/>
      <c r="B208" s="1891"/>
      <c r="C208" s="1892"/>
      <c r="D208" s="1892"/>
      <c r="E208" s="1889"/>
      <c r="F208" s="1889"/>
    </row>
    <row r="209" spans="1:6">
      <c r="A209" s="1890" t="s">
        <v>2438</v>
      </c>
      <c r="B209" s="1891"/>
      <c r="C209" s="1892"/>
      <c r="D209" s="1892"/>
      <c r="E209" s="1889"/>
      <c r="F209" s="1889"/>
    </row>
    <row r="210" spans="1:6" ht="13.5" thickBot="1">
      <c r="A210" s="1893"/>
      <c r="C210" s="1894"/>
      <c r="D210" s="1894"/>
      <c r="E210" s="1889"/>
      <c r="F210" s="1889"/>
    </row>
    <row r="211" spans="1:6">
      <c r="A211" s="1895" t="s">
        <v>320</v>
      </c>
      <c r="B211" s="1896" t="s">
        <v>161</v>
      </c>
      <c r="C211" s="1896" t="s">
        <v>319</v>
      </c>
      <c r="D211" s="1896" t="s">
        <v>318</v>
      </c>
      <c r="E211" s="1896" t="s">
        <v>552</v>
      </c>
      <c r="F211" s="1897" t="s">
        <v>551</v>
      </c>
    </row>
    <row r="212" spans="1:6">
      <c r="A212" s="1923"/>
      <c r="B212" s="1924"/>
      <c r="C212" s="1924"/>
      <c r="D212" s="1924"/>
      <c r="E212" s="1924"/>
      <c r="F212" s="1925"/>
    </row>
    <row r="213" spans="1:6">
      <c r="A213" s="1928" t="s">
        <v>1714</v>
      </c>
      <c r="B213" s="1915" t="s">
        <v>1660</v>
      </c>
      <c r="C213" s="1910" t="s">
        <v>337</v>
      </c>
      <c r="D213" s="1910">
        <v>4</v>
      </c>
      <c r="E213" s="1904"/>
      <c r="F213" s="1905">
        <f t="shared" ref="F213:F244" si="5">D213*E213</f>
        <v>0</v>
      </c>
    </row>
    <row r="214" spans="1:6">
      <c r="A214" s="1928"/>
      <c r="B214" s="1915"/>
      <c r="C214" s="1910"/>
      <c r="D214" s="1910"/>
      <c r="E214" s="1904"/>
      <c r="F214" s="1905">
        <f t="shared" si="5"/>
        <v>0</v>
      </c>
    </row>
    <row r="215" spans="1:6" ht="30">
      <c r="A215" s="1928"/>
      <c r="B215" s="1914" t="s">
        <v>1713</v>
      </c>
      <c r="C215" s="1910"/>
      <c r="D215" s="1910"/>
      <c r="E215" s="1904"/>
      <c r="F215" s="1905">
        <f t="shared" si="5"/>
        <v>0</v>
      </c>
    </row>
    <row r="216" spans="1:6">
      <c r="A216" s="1928"/>
      <c r="B216" s="1915"/>
      <c r="C216" s="1910"/>
      <c r="D216" s="1910"/>
      <c r="E216" s="1904"/>
      <c r="F216" s="1905">
        <f t="shared" si="5"/>
        <v>0</v>
      </c>
    </row>
    <row r="217" spans="1:6">
      <c r="A217" s="1928" t="s">
        <v>1712</v>
      </c>
      <c r="B217" s="1915" t="s">
        <v>1656</v>
      </c>
      <c r="C217" s="1910" t="s">
        <v>337</v>
      </c>
      <c r="D217" s="1910">
        <v>5</v>
      </c>
      <c r="E217" s="1904"/>
      <c r="F217" s="1905">
        <f t="shared" si="5"/>
        <v>0</v>
      </c>
    </row>
    <row r="218" spans="1:6">
      <c r="A218" s="1928"/>
      <c r="B218" s="1915"/>
      <c r="C218" s="1910"/>
      <c r="D218" s="1910"/>
      <c r="E218" s="1904"/>
      <c r="F218" s="1905">
        <f t="shared" si="5"/>
        <v>0</v>
      </c>
    </row>
    <row r="219" spans="1:6" ht="30">
      <c r="A219" s="1928"/>
      <c r="B219" s="1914" t="s">
        <v>2453</v>
      </c>
      <c r="C219" s="1910"/>
      <c r="D219" s="1910"/>
      <c r="E219" s="1904"/>
      <c r="F219" s="1905">
        <f t="shared" si="5"/>
        <v>0</v>
      </c>
    </row>
    <row r="220" spans="1:6">
      <c r="A220" s="1928"/>
      <c r="B220" s="1914"/>
      <c r="C220" s="1910"/>
      <c r="D220" s="1910"/>
      <c r="E220" s="1904"/>
      <c r="F220" s="1905">
        <f t="shared" si="5"/>
        <v>0</v>
      </c>
    </row>
    <row r="221" spans="1:6">
      <c r="A221" s="1928" t="s">
        <v>1710</v>
      </c>
      <c r="B221" s="1915" t="s">
        <v>1669</v>
      </c>
      <c r="C221" s="1910" t="s">
        <v>337</v>
      </c>
      <c r="D221" s="1910">
        <v>1</v>
      </c>
      <c r="E221" s="1904"/>
      <c r="F221" s="1905">
        <f t="shared" si="5"/>
        <v>0</v>
      </c>
    </row>
    <row r="222" spans="1:6">
      <c r="A222" s="1928"/>
      <c r="B222" s="1915"/>
      <c r="C222" s="1910"/>
      <c r="D222" s="1910"/>
      <c r="E222" s="1904"/>
      <c r="F222" s="1905">
        <f t="shared" si="5"/>
        <v>0</v>
      </c>
    </row>
    <row r="223" spans="1:6" ht="30">
      <c r="A223" s="1928"/>
      <c r="B223" s="1914" t="s">
        <v>1705</v>
      </c>
      <c r="C223" s="1910"/>
      <c r="D223" s="1910"/>
      <c r="E223" s="1904"/>
      <c r="F223" s="1905">
        <f t="shared" si="5"/>
        <v>0</v>
      </c>
    </row>
    <row r="224" spans="1:6">
      <c r="A224" s="1928"/>
      <c r="B224" s="1914"/>
      <c r="C224" s="1910"/>
      <c r="D224" s="1910"/>
      <c r="E224" s="1904"/>
      <c r="F224" s="1905">
        <f t="shared" si="5"/>
        <v>0</v>
      </c>
    </row>
    <row r="225" spans="1:6">
      <c r="A225" s="1928" t="s">
        <v>1709</v>
      </c>
      <c r="B225" s="1915" t="s">
        <v>1669</v>
      </c>
      <c r="C225" s="1910" t="s">
        <v>337</v>
      </c>
      <c r="D225" s="1910">
        <v>1</v>
      </c>
      <c r="E225" s="1904"/>
      <c r="F225" s="1905">
        <f t="shared" si="5"/>
        <v>0</v>
      </c>
    </row>
    <row r="226" spans="1:6">
      <c r="A226" s="1928"/>
      <c r="B226" s="1915"/>
      <c r="C226" s="1910"/>
      <c r="D226" s="1910"/>
      <c r="E226" s="1904"/>
      <c r="F226" s="1905">
        <f t="shared" si="5"/>
        <v>0</v>
      </c>
    </row>
    <row r="227" spans="1:6" ht="30">
      <c r="A227" s="1928"/>
      <c r="B227" s="1914" t="s">
        <v>2454</v>
      </c>
      <c r="C227" s="1910"/>
      <c r="D227" s="1910"/>
      <c r="E227" s="1904"/>
      <c r="F227" s="1905">
        <f t="shared" si="5"/>
        <v>0</v>
      </c>
    </row>
    <row r="228" spans="1:6">
      <c r="A228" s="1928"/>
      <c r="B228" s="1914"/>
      <c r="C228" s="1910"/>
      <c r="D228" s="1910"/>
      <c r="E228" s="1904"/>
      <c r="F228" s="1905">
        <f t="shared" si="5"/>
        <v>0</v>
      </c>
    </row>
    <row r="229" spans="1:6">
      <c r="A229" s="1928" t="s">
        <v>1708</v>
      </c>
      <c r="B229" s="1915" t="s">
        <v>1660</v>
      </c>
      <c r="C229" s="1910" t="s">
        <v>337</v>
      </c>
      <c r="D229" s="1910">
        <v>1</v>
      </c>
      <c r="E229" s="1904"/>
      <c r="F229" s="1905">
        <f t="shared" si="5"/>
        <v>0</v>
      </c>
    </row>
    <row r="230" spans="1:6">
      <c r="A230" s="1928"/>
      <c r="B230" s="1915"/>
      <c r="C230" s="1910"/>
      <c r="D230" s="1910"/>
      <c r="E230" s="1904"/>
      <c r="F230" s="1905">
        <f t="shared" si="5"/>
        <v>0</v>
      </c>
    </row>
    <row r="231" spans="1:6" ht="30">
      <c r="A231" s="1928"/>
      <c r="B231" s="1914" t="s">
        <v>1711</v>
      </c>
      <c r="C231" s="1910"/>
      <c r="D231" s="1910"/>
      <c r="E231" s="1904"/>
      <c r="F231" s="1905">
        <f t="shared" si="5"/>
        <v>0</v>
      </c>
    </row>
    <row r="232" spans="1:6">
      <c r="A232" s="1928"/>
      <c r="B232" s="1914"/>
      <c r="C232" s="1910"/>
      <c r="D232" s="1910"/>
      <c r="E232" s="1904"/>
      <c r="F232" s="1905">
        <f t="shared" si="5"/>
        <v>0</v>
      </c>
    </row>
    <row r="233" spans="1:6">
      <c r="A233" s="1928" t="s">
        <v>1707</v>
      </c>
      <c r="B233" s="1915" t="s">
        <v>1652</v>
      </c>
      <c r="C233" s="1910" t="s">
        <v>337</v>
      </c>
      <c r="D233" s="1910">
        <v>1</v>
      </c>
      <c r="E233" s="1904"/>
      <c r="F233" s="1905">
        <f t="shared" si="5"/>
        <v>0</v>
      </c>
    </row>
    <row r="234" spans="1:6">
      <c r="A234" s="1928" t="s">
        <v>1706</v>
      </c>
      <c r="B234" s="1915" t="s">
        <v>1660</v>
      </c>
      <c r="C234" s="1910" t="s">
        <v>337</v>
      </c>
      <c r="D234" s="1910">
        <v>1</v>
      </c>
      <c r="E234" s="1904"/>
      <c r="F234" s="1905">
        <f t="shared" si="5"/>
        <v>0</v>
      </c>
    </row>
    <row r="235" spans="1:6">
      <c r="A235" s="1928"/>
      <c r="B235" s="1915"/>
      <c r="C235" s="1910"/>
      <c r="D235" s="1910"/>
      <c r="E235" s="1904"/>
      <c r="F235" s="1905">
        <f t="shared" si="5"/>
        <v>0</v>
      </c>
    </row>
    <row r="236" spans="1:6" ht="30">
      <c r="A236" s="1928"/>
      <c r="B236" s="1914" t="s">
        <v>1705</v>
      </c>
      <c r="C236" s="1910"/>
      <c r="D236" s="1910"/>
      <c r="E236" s="1904"/>
      <c r="F236" s="1905">
        <f t="shared" si="5"/>
        <v>0</v>
      </c>
    </row>
    <row r="237" spans="1:6">
      <c r="A237" s="1928"/>
      <c r="B237" s="1915"/>
      <c r="C237" s="1910"/>
      <c r="D237" s="1910"/>
      <c r="E237" s="1904"/>
      <c r="F237" s="1905">
        <f t="shared" si="5"/>
        <v>0</v>
      </c>
    </row>
    <row r="238" spans="1:6">
      <c r="A238" s="1928" t="s">
        <v>1704</v>
      </c>
      <c r="B238" s="1915" t="s">
        <v>1656</v>
      </c>
      <c r="C238" s="1910" t="s">
        <v>337</v>
      </c>
      <c r="D238" s="1910">
        <v>1</v>
      </c>
      <c r="E238" s="1904"/>
      <c r="F238" s="1905">
        <f t="shared" si="5"/>
        <v>0</v>
      </c>
    </row>
    <row r="239" spans="1:6">
      <c r="A239" s="1928"/>
      <c r="B239" s="1915"/>
      <c r="C239" s="1910"/>
      <c r="D239" s="1910"/>
      <c r="E239" s="1904"/>
      <c r="F239" s="1905">
        <f t="shared" si="5"/>
        <v>0</v>
      </c>
    </row>
    <row r="240" spans="1:6">
      <c r="A240" s="1898"/>
      <c r="B240" s="1899" t="s">
        <v>1703</v>
      </c>
      <c r="C240" s="1910"/>
      <c r="D240" s="1910"/>
      <c r="E240" s="1904"/>
      <c r="F240" s="1905">
        <f t="shared" si="5"/>
        <v>0</v>
      </c>
    </row>
    <row r="241" spans="1:6">
      <c r="A241" s="1898"/>
      <c r="B241" s="1912"/>
      <c r="C241" s="1910"/>
      <c r="D241" s="1910"/>
      <c r="E241" s="1904"/>
      <c r="F241" s="1905">
        <f t="shared" si="5"/>
        <v>0</v>
      </c>
    </row>
    <row r="242" spans="1:6" ht="20.5">
      <c r="A242" s="1898"/>
      <c r="B242" s="1912" t="s">
        <v>1702</v>
      </c>
      <c r="C242" s="1910"/>
      <c r="D242" s="1910"/>
      <c r="E242" s="1904"/>
      <c r="F242" s="1905">
        <f t="shared" si="5"/>
        <v>0</v>
      </c>
    </row>
    <row r="243" spans="1:6">
      <c r="A243" s="1898"/>
      <c r="B243" s="1901"/>
      <c r="C243" s="1910"/>
      <c r="D243" s="1910"/>
      <c r="E243" s="1904"/>
      <c r="F243" s="1905">
        <f t="shared" si="5"/>
        <v>0</v>
      </c>
    </row>
    <row r="244" spans="1:6">
      <c r="A244" s="1928" t="s">
        <v>1701</v>
      </c>
      <c r="B244" s="1901" t="s">
        <v>1697</v>
      </c>
      <c r="C244" s="1909" t="s">
        <v>337</v>
      </c>
      <c r="D244" s="1904">
        <v>1</v>
      </c>
      <c r="E244" s="1904"/>
      <c r="F244" s="1905">
        <f t="shared" si="5"/>
        <v>0</v>
      </c>
    </row>
    <row r="245" spans="1:6">
      <c r="A245" s="1928"/>
      <c r="B245" s="1901"/>
      <c r="C245" s="1909"/>
      <c r="D245" s="1904"/>
      <c r="E245" s="1904"/>
      <c r="F245" s="1905"/>
    </row>
    <row r="246" spans="1:6" ht="13" thickBot="1">
      <c r="A246" s="1916"/>
      <c r="B246" s="1917"/>
      <c r="C246" s="1918"/>
      <c r="D246" s="1918" t="s">
        <v>1613</v>
      </c>
      <c r="E246" s="1919"/>
      <c r="F246" s="1920">
        <f>SUM(F212:F245)</f>
        <v>0</v>
      </c>
    </row>
    <row r="247" spans="1:6">
      <c r="A247" s="1921"/>
      <c r="B247" s="1891"/>
      <c r="C247" s="1892"/>
      <c r="D247" s="1892"/>
      <c r="E247" s="1922"/>
      <c r="F247" s="1922"/>
    </row>
    <row r="248" spans="1:6">
      <c r="A248" s="1921"/>
      <c r="B248" s="1891"/>
      <c r="C248" s="1892"/>
      <c r="D248" s="1892"/>
      <c r="E248" s="1922"/>
      <c r="F248" s="1922"/>
    </row>
    <row r="249" spans="1:6">
      <c r="A249" s="2111" t="s">
        <v>324</v>
      </c>
      <c r="B249" s="2112"/>
      <c r="C249" s="2112"/>
      <c r="D249" s="2112"/>
      <c r="E249" s="2112"/>
      <c r="F249" s="2112"/>
    </row>
    <row r="250" spans="1:6">
      <c r="A250" s="2111" t="s">
        <v>323</v>
      </c>
      <c r="B250" s="2112"/>
      <c r="C250" s="2112"/>
      <c r="D250" s="2112"/>
      <c r="E250" s="2112"/>
      <c r="F250" s="2112"/>
    </row>
    <row r="251" spans="1:6">
      <c r="A251" s="1890" t="s">
        <v>2437</v>
      </c>
      <c r="B251" s="1891"/>
      <c r="C251" s="1892"/>
      <c r="D251" s="1892"/>
      <c r="E251" s="1889"/>
      <c r="F251" s="1889"/>
    </row>
    <row r="252" spans="1:6">
      <c r="A252" s="1890"/>
      <c r="B252" s="1891"/>
      <c r="C252" s="1892"/>
      <c r="D252" s="1892"/>
      <c r="E252" s="1889"/>
      <c r="F252" s="1889"/>
    </row>
    <row r="253" spans="1:6">
      <c r="A253" s="1890" t="s">
        <v>2438</v>
      </c>
      <c r="B253" s="1891"/>
      <c r="C253" s="1892"/>
      <c r="D253" s="1892"/>
      <c r="E253" s="1889"/>
      <c r="F253" s="1889"/>
    </row>
    <row r="254" spans="1:6" ht="13.5" thickBot="1">
      <c r="A254" s="1893"/>
      <c r="C254" s="1894"/>
      <c r="D254" s="1894"/>
      <c r="E254" s="1889"/>
      <c r="F254" s="1889"/>
    </row>
    <row r="255" spans="1:6">
      <c r="A255" s="1895" t="s">
        <v>320</v>
      </c>
      <c r="B255" s="1896" t="s">
        <v>161</v>
      </c>
      <c r="C255" s="1896" t="s">
        <v>319</v>
      </c>
      <c r="D255" s="1896" t="s">
        <v>318</v>
      </c>
      <c r="E255" s="1896" t="s">
        <v>552</v>
      </c>
      <c r="F255" s="1897" t="s">
        <v>551</v>
      </c>
    </row>
    <row r="256" spans="1:6">
      <c r="A256" s="1898"/>
      <c r="B256" s="1899"/>
      <c r="C256" s="1909"/>
      <c r="D256" s="1909"/>
      <c r="E256" s="1924"/>
      <c r="F256" s="1925"/>
    </row>
    <row r="257" spans="1:6" ht="20.5">
      <c r="A257" s="1898"/>
      <c r="B257" s="1912" t="s">
        <v>2455</v>
      </c>
      <c r="C257" s="1910"/>
      <c r="D257" s="1910"/>
      <c r="E257" s="1904"/>
      <c r="F257" s="1905"/>
    </row>
    <row r="258" spans="1:6">
      <c r="A258" s="1898"/>
      <c r="B258" s="1901"/>
      <c r="C258" s="1910"/>
      <c r="D258" s="1910"/>
      <c r="E258" s="1904"/>
      <c r="F258" s="1905"/>
    </row>
    <row r="259" spans="1:6">
      <c r="A259" s="1928" t="s">
        <v>1699</v>
      </c>
      <c r="B259" s="1901" t="s">
        <v>1690</v>
      </c>
      <c r="C259" s="1909" t="s">
        <v>337</v>
      </c>
      <c r="D259" s="1904">
        <v>1</v>
      </c>
      <c r="E259" s="1904"/>
      <c r="F259" s="1905">
        <f t="shared" ref="F259:F288" si="6">D259*E259</f>
        <v>0</v>
      </c>
    </row>
    <row r="260" spans="1:6">
      <c r="A260" s="1898"/>
      <c r="B260" s="1899"/>
      <c r="C260" s="1909"/>
      <c r="D260" s="1909"/>
      <c r="E260" s="1924"/>
      <c r="F260" s="1905">
        <f t="shared" si="6"/>
        <v>0</v>
      </c>
    </row>
    <row r="261" spans="1:6" ht="20.5">
      <c r="A261" s="1898"/>
      <c r="B261" s="1912" t="s">
        <v>1702</v>
      </c>
      <c r="C261" s="1910"/>
      <c r="D261" s="1910"/>
      <c r="E261" s="1904"/>
      <c r="F261" s="1905">
        <f t="shared" si="6"/>
        <v>0</v>
      </c>
    </row>
    <row r="262" spans="1:6">
      <c r="A262" s="1898"/>
      <c r="B262" s="1901"/>
      <c r="C262" s="1910"/>
      <c r="D262" s="1910"/>
      <c r="E262" s="1904"/>
      <c r="F262" s="1905">
        <f t="shared" si="6"/>
        <v>0</v>
      </c>
    </row>
    <row r="263" spans="1:6">
      <c r="A263" s="1928" t="s">
        <v>1698</v>
      </c>
      <c r="B263" s="1901" t="s">
        <v>1692</v>
      </c>
      <c r="C263" s="1909" t="s">
        <v>337</v>
      </c>
      <c r="D263" s="1904">
        <v>1</v>
      </c>
      <c r="E263" s="1904"/>
      <c r="F263" s="1905">
        <f t="shared" si="6"/>
        <v>0</v>
      </c>
    </row>
    <row r="264" spans="1:6">
      <c r="A264" s="1928"/>
      <c r="B264" s="1901"/>
      <c r="C264" s="1909"/>
      <c r="D264" s="1904"/>
      <c r="E264" s="1904"/>
      <c r="F264" s="1905">
        <f t="shared" si="6"/>
        <v>0</v>
      </c>
    </row>
    <row r="265" spans="1:6" ht="20.5">
      <c r="A265" s="1898"/>
      <c r="B265" s="1912" t="s">
        <v>1689</v>
      </c>
      <c r="C265" s="1910"/>
      <c r="D265" s="1910"/>
      <c r="E265" s="1904"/>
      <c r="F265" s="1905">
        <f t="shared" si="6"/>
        <v>0</v>
      </c>
    </row>
    <row r="266" spans="1:6">
      <c r="A266" s="1898"/>
      <c r="B266" s="1901"/>
      <c r="C266" s="1910"/>
      <c r="D266" s="1910"/>
      <c r="E266" s="1904"/>
      <c r="F266" s="1905">
        <f t="shared" si="6"/>
        <v>0</v>
      </c>
    </row>
    <row r="267" spans="1:6">
      <c r="A267" s="1928" t="s">
        <v>1696</v>
      </c>
      <c r="B267" s="1901" t="s">
        <v>2456</v>
      </c>
      <c r="C267" s="1909" t="s">
        <v>337</v>
      </c>
      <c r="D267" s="1904">
        <v>2</v>
      </c>
      <c r="E267" s="1904"/>
      <c r="F267" s="1905">
        <f t="shared" si="6"/>
        <v>0</v>
      </c>
    </row>
    <row r="268" spans="1:6">
      <c r="A268" s="1928" t="s">
        <v>1695</v>
      </c>
      <c r="B268" s="1901" t="s">
        <v>2457</v>
      </c>
      <c r="C268" s="1909" t="s">
        <v>337</v>
      </c>
      <c r="D268" s="1904">
        <v>1</v>
      </c>
      <c r="E268" s="1904"/>
      <c r="F268" s="1905">
        <f t="shared" si="6"/>
        <v>0</v>
      </c>
    </row>
    <row r="269" spans="1:6">
      <c r="A269" s="1928"/>
      <c r="B269" s="1934"/>
      <c r="C269" s="1909"/>
      <c r="D269" s="1904"/>
      <c r="E269" s="1904"/>
      <c r="F269" s="1905">
        <f t="shared" si="6"/>
        <v>0</v>
      </c>
    </row>
    <row r="270" spans="1:6">
      <c r="A270" s="1928"/>
      <c r="B270" s="1929" t="s">
        <v>1688</v>
      </c>
      <c r="C270" s="1910"/>
      <c r="D270" s="1910"/>
      <c r="E270" s="1904"/>
      <c r="F270" s="1905">
        <f t="shared" si="6"/>
        <v>0</v>
      </c>
    </row>
    <row r="271" spans="1:6">
      <c r="A271" s="1928"/>
      <c r="B271" s="1915"/>
      <c r="C271" s="1910"/>
      <c r="D271" s="1910"/>
      <c r="E271" s="1904"/>
      <c r="F271" s="1905">
        <f t="shared" si="6"/>
        <v>0</v>
      </c>
    </row>
    <row r="272" spans="1:6" ht="30">
      <c r="A272" s="1928"/>
      <c r="B272" s="1914" t="s">
        <v>2458</v>
      </c>
      <c r="C272" s="1910"/>
      <c r="D272" s="1910"/>
      <c r="E272" s="1904"/>
      <c r="F272" s="1905">
        <f t="shared" si="6"/>
        <v>0</v>
      </c>
    </row>
    <row r="273" spans="1:6">
      <c r="A273" s="1928"/>
      <c r="B273" s="1915"/>
      <c r="C273" s="1910"/>
      <c r="D273" s="1910"/>
      <c r="E273" s="1904"/>
      <c r="F273" s="1905">
        <f t="shared" si="6"/>
        <v>0</v>
      </c>
    </row>
    <row r="274" spans="1:6">
      <c r="A274" s="1928" t="s">
        <v>1686</v>
      </c>
      <c r="B274" s="1915" t="s">
        <v>2459</v>
      </c>
      <c r="C274" s="1910" t="s">
        <v>337</v>
      </c>
      <c r="D274" s="1910">
        <v>1</v>
      </c>
      <c r="E274" s="1904"/>
      <c r="F274" s="1905">
        <f t="shared" si="6"/>
        <v>0</v>
      </c>
    </row>
    <row r="275" spans="1:6">
      <c r="A275" s="1928"/>
      <c r="B275" s="1915"/>
      <c r="C275" s="1910"/>
      <c r="D275" s="1910"/>
      <c r="E275" s="1904"/>
      <c r="F275" s="1905">
        <f t="shared" si="6"/>
        <v>0</v>
      </c>
    </row>
    <row r="276" spans="1:6" ht="30">
      <c r="A276" s="1928"/>
      <c r="B276" s="1914" t="s">
        <v>1687</v>
      </c>
      <c r="C276" s="1910"/>
      <c r="D276" s="1910"/>
      <c r="E276" s="1904"/>
      <c r="F276" s="1905">
        <f t="shared" si="6"/>
        <v>0</v>
      </c>
    </row>
    <row r="277" spans="1:6">
      <c r="A277" s="1928"/>
      <c r="B277" s="1915"/>
      <c r="C277" s="1910"/>
      <c r="D277" s="1910"/>
      <c r="E277" s="1904"/>
      <c r="F277" s="1905">
        <f t="shared" si="6"/>
        <v>0</v>
      </c>
    </row>
    <row r="278" spans="1:6">
      <c r="A278" s="1928" t="s">
        <v>1685</v>
      </c>
      <c r="B278" s="1915" t="s">
        <v>2460</v>
      </c>
      <c r="C278" s="1910" t="s">
        <v>337</v>
      </c>
      <c r="D278" s="1910">
        <v>1</v>
      </c>
      <c r="E278" s="1904"/>
      <c r="F278" s="1905">
        <f t="shared" si="6"/>
        <v>0</v>
      </c>
    </row>
    <row r="279" spans="1:6">
      <c r="A279" s="1928"/>
      <c r="B279" s="1915"/>
      <c r="C279" s="1910"/>
      <c r="D279" s="1910"/>
      <c r="E279" s="1904"/>
      <c r="F279" s="1905">
        <f t="shared" si="6"/>
        <v>0</v>
      </c>
    </row>
    <row r="280" spans="1:6" ht="30">
      <c r="A280" s="1928"/>
      <c r="B280" s="1914" t="s">
        <v>1683</v>
      </c>
      <c r="C280" s="1910"/>
      <c r="D280" s="1910"/>
      <c r="E280" s="1904"/>
      <c r="F280" s="1905">
        <f t="shared" si="6"/>
        <v>0</v>
      </c>
    </row>
    <row r="281" spans="1:6">
      <c r="A281" s="1928"/>
      <c r="B281" s="1915"/>
      <c r="C281" s="1910"/>
      <c r="D281" s="1910"/>
      <c r="E281" s="1904"/>
      <c r="F281" s="1905">
        <f t="shared" si="6"/>
        <v>0</v>
      </c>
    </row>
    <row r="282" spans="1:6">
      <c r="A282" s="1928" t="s">
        <v>1684</v>
      </c>
      <c r="B282" s="1915" t="s">
        <v>1682</v>
      </c>
      <c r="C282" s="1910" t="s">
        <v>337</v>
      </c>
      <c r="D282" s="1910">
        <v>1</v>
      </c>
      <c r="E282" s="1904"/>
      <c r="F282" s="1905">
        <f t="shared" si="6"/>
        <v>0</v>
      </c>
    </row>
    <row r="283" spans="1:6">
      <c r="A283" s="1928"/>
      <c r="B283" s="1915"/>
      <c r="C283" s="1910"/>
      <c r="D283" s="1910"/>
      <c r="E283" s="1904"/>
      <c r="F283" s="1905">
        <f t="shared" si="6"/>
        <v>0</v>
      </c>
    </row>
    <row r="284" spans="1:6">
      <c r="A284" s="1898"/>
      <c r="B284" s="1935" t="s">
        <v>626</v>
      </c>
      <c r="C284" s="1910"/>
      <c r="D284" s="1910"/>
      <c r="E284" s="1904"/>
      <c r="F284" s="1905">
        <f t="shared" si="6"/>
        <v>0</v>
      </c>
    </row>
    <row r="285" spans="1:6">
      <c r="A285" s="1898"/>
      <c r="B285" s="1901"/>
      <c r="C285" s="1910"/>
      <c r="D285" s="1910"/>
      <c r="E285" s="1904"/>
      <c r="F285" s="1905">
        <f t="shared" si="6"/>
        <v>0</v>
      </c>
    </row>
    <row r="286" spans="1:6" ht="30.5">
      <c r="A286" s="1898"/>
      <c r="B286" s="1912" t="s">
        <v>2461</v>
      </c>
      <c r="C286" s="1910"/>
      <c r="D286" s="1910"/>
      <c r="E286" s="1904"/>
      <c r="F286" s="1905">
        <f t="shared" si="6"/>
        <v>0</v>
      </c>
    </row>
    <row r="287" spans="1:6">
      <c r="A287" s="1898"/>
      <c r="B287" s="1912"/>
      <c r="C287" s="1910"/>
      <c r="D287" s="1910"/>
      <c r="E287" s="1904"/>
      <c r="F287" s="1905">
        <f t="shared" si="6"/>
        <v>0</v>
      </c>
    </row>
    <row r="288" spans="1:6">
      <c r="A288" s="1898" t="s">
        <v>1319</v>
      </c>
      <c r="B288" s="1915" t="s">
        <v>1660</v>
      </c>
      <c r="C288" s="1910" t="s">
        <v>337</v>
      </c>
      <c r="D288" s="1910">
        <v>2</v>
      </c>
      <c r="E288" s="1904"/>
      <c r="F288" s="1905">
        <f t="shared" si="6"/>
        <v>0</v>
      </c>
    </row>
    <row r="289" spans="1:6" ht="13" thickBot="1">
      <c r="A289" s="1916"/>
      <c r="B289" s="1917"/>
      <c r="C289" s="1918"/>
      <c r="D289" s="1918" t="s">
        <v>1613</v>
      </c>
      <c r="E289" s="1919"/>
      <c r="F289" s="1920">
        <f>SUM(F256:F288)</f>
        <v>0</v>
      </c>
    </row>
    <row r="290" spans="1:6">
      <c r="A290" s="1921"/>
      <c r="B290" s="1891"/>
      <c r="C290" s="1892"/>
      <c r="D290" s="1892"/>
      <c r="E290" s="1922"/>
      <c r="F290" s="1922"/>
    </row>
    <row r="291" spans="1:6">
      <c r="A291" s="1921"/>
      <c r="B291" s="1891"/>
      <c r="C291" s="1892"/>
      <c r="D291" s="1892"/>
      <c r="E291" s="1922"/>
      <c r="F291" s="1922"/>
    </row>
    <row r="292" spans="1:6">
      <c r="A292" s="2111" t="s">
        <v>324</v>
      </c>
      <c r="B292" s="2112"/>
      <c r="C292" s="2112"/>
      <c r="D292" s="2112"/>
      <c r="E292" s="2112"/>
      <c r="F292" s="2112"/>
    </row>
    <row r="293" spans="1:6">
      <c r="A293" s="2111" t="s">
        <v>323</v>
      </c>
      <c r="B293" s="2112"/>
      <c r="C293" s="2112"/>
      <c r="D293" s="2112"/>
      <c r="E293" s="2112"/>
      <c r="F293" s="2112"/>
    </row>
    <row r="294" spans="1:6">
      <c r="A294" s="1890" t="s">
        <v>2437</v>
      </c>
      <c r="B294" s="1891"/>
      <c r="C294" s="1892"/>
      <c r="D294" s="1892"/>
      <c r="E294" s="1889"/>
      <c r="F294" s="1889"/>
    </row>
    <row r="295" spans="1:6">
      <c r="A295" s="1890"/>
      <c r="B295" s="1891"/>
      <c r="C295" s="1892"/>
      <c r="D295" s="1892"/>
      <c r="E295" s="1889"/>
      <c r="F295" s="1889"/>
    </row>
    <row r="296" spans="1:6">
      <c r="A296" s="1890" t="s">
        <v>2438</v>
      </c>
      <c r="B296" s="1891"/>
      <c r="C296" s="1892"/>
      <c r="D296" s="1892"/>
      <c r="E296" s="1889"/>
      <c r="F296" s="1889"/>
    </row>
    <row r="297" spans="1:6" ht="13.5" thickBot="1">
      <c r="A297" s="1893"/>
      <c r="C297" s="1894"/>
      <c r="D297" s="1894"/>
      <c r="E297" s="1889"/>
      <c r="F297" s="1889"/>
    </row>
    <row r="298" spans="1:6">
      <c r="A298" s="1895" t="s">
        <v>320</v>
      </c>
      <c r="B298" s="1896" t="s">
        <v>161</v>
      </c>
      <c r="C298" s="1896" t="s">
        <v>319</v>
      </c>
      <c r="D298" s="1896" t="s">
        <v>318</v>
      </c>
      <c r="E298" s="1896" t="s">
        <v>552</v>
      </c>
      <c r="F298" s="1897" t="s">
        <v>551</v>
      </c>
    </row>
    <row r="299" spans="1:6">
      <c r="A299" s="1923"/>
      <c r="B299" s="1924"/>
      <c r="C299" s="1924"/>
      <c r="D299" s="1924"/>
      <c r="E299" s="1924"/>
      <c r="F299" s="1925"/>
    </row>
    <row r="300" spans="1:6" ht="30.5">
      <c r="A300" s="1898"/>
      <c r="B300" s="1912" t="s">
        <v>1681</v>
      </c>
      <c r="C300" s="1910"/>
      <c r="D300" s="1910"/>
      <c r="E300" s="1904"/>
      <c r="F300" s="1905"/>
    </row>
    <row r="301" spans="1:6">
      <c r="A301" s="1898"/>
      <c r="B301" s="1899"/>
      <c r="C301" s="1909"/>
      <c r="D301" s="1909"/>
      <c r="E301" s="1924"/>
      <c r="F301" s="1925"/>
    </row>
    <row r="302" spans="1:6">
      <c r="A302" s="1898" t="s">
        <v>1680</v>
      </c>
      <c r="B302" s="1915" t="s">
        <v>1652</v>
      </c>
      <c r="C302" s="1910" t="s">
        <v>337</v>
      </c>
      <c r="D302" s="1910">
        <v>1</v>
      </c>
      <c r="E302" s="1904"/>
      <c r="F302" s="1905">
        <f t="shared" ref="F302:F329" si="7">D302*E302</f>
        <v>0</v>
      </c>
    </row>
    <row r="303" spans="1:6">
      <c r="A303" s="1898" t="s">
        <v>1679</v>
      </c>
      <c r="B303" s="1915" t="s">
        <v>1660</v>
      </c>
      <c r="C303" s="1910" t="s">
        <v>337</v>
      </c>
      <c r="D303" s="1910">
        <v>18</v>
      </c>
      <c r="E303" s="1904"/>
      <c r="F303" s="1905">
        <f t="shared" si="7"/>
        <v>0</v>
      </c>
    </row>
    <row r="304" spans="1:6">
      <c r="A304" s="1928"/>
      <c r="B304" s="1915"/>
      <c r="C304" s="1910"/>
      <c r="D304" s="1910"/>
      <c r="E304" s="1904"/>
      <c r="F304" s="1905">
        <f t="shared" si="7"/>
        <v>0</v>
      </c>
    </row>
    <row r="305" spans="1:6" ht="30.5">
      <c r="A305" s="1898"/>
      <c r="B305" s="1912" t="s">
        <v>1676</v>
      </c>
      <c r="C305" s="1910"/>
      <c r="D305" s="1910"/>
      <c r="E305" s="1904"/>
      <c r="F305" s="1905">
        <f t="shared" si="7"/>
        <v>0</v>
      </c>
    </row>
    <row r="306" spans="1:6">
      <c r="A306" s="1898"/>
      <c r="B306" s="1901"/>
      <c r="C306" s="1910"/>
      <c r="D306" s="1910"/>
      <c r="E306" s="1904"/>
      <c r="F306" s="1905">
        <f t="shared" si="7"/>
        <v>0</v>
      </c>
    </row>
    <row r="307" spans="1:6">
      <c r="A307" s="1898" t="s">
        <v>1678</v>
      </c>
      <c r="B307" s="1915" t="s">
        <v>1669</v>
      </c>
      <c r="C307" s="1910" t="s">
        <v>337</v>
      </c>
      <c r="D307" s="1910">
        <v>2</v>
      </c>
      <c r="E307" s="1904"/>
      <c r="F307" s="1905">
        <f t="shared" si="7"/>
        <v>0</v>
      </c>
    </row>
    <row r="308" spans="1:6">
      <c r="A308" s="1898" t="s">
        <v>1677</v>
      </c>
      <c r="B308" s="1915" t="s">
        <v>1656</v>
      </c>
      <c r="C308" s="1910" t="s">
        <v>337</v>
      </c>
      <c r="D308" s="1910">
        <v>22</v>
      </c>
      <c r="E308" s="1904"/>
      <c r="F308" s="1905">
        <f t="shared" si="7"/>
        <v>0</v>
      </c>
    </row>
    <row r="309" spans="1:6">
      <c r="A309" s="1898"/>
      <c r="B309" s="1901"/>
      <c r="C309" s="1910"/>
      <c r="D309" s="1910"/>
      <c r="E309" s="1904"/>
      <c r="F309" s="1905">
        <f t="shared" si="7"/>
        <v>0</v>
      </c>
    </row>
    <row r="310" spans="1:6">
      <c r="A310" s="1936"/>
      <c r="B310" s="1899" t="s">
        <v>1673</v>
      </c>
      <c r="C310" s="1909"/>
      <c r="D310" s="1909"/>
      <c r="E310" s="1937"/>
      <c r="F310" s="1905">
        <f t="shared" si="7"/>
        <v>0</v>
      </c>
    </row>
    <row r="311" spans="1:6">
      <c r="A311" s="1936"/>
      <c r="B311" s="1935"/>
      <c r="C311" s="1909"/>
      <c r="D311" s="1909"/>
      <c r="E311" s="1937"/>
      <c r="F311" s="1905">
        <f t="shared" si="7"/>
        <v>0</v>
      </c>
    </row>
    <row r="312" spans="1:6">
      <c r="A312" s="1923"/>
      <c r="B312" s="1899" t="s">
        <v>1672</v>
      </c>
      <c r="C312" s="1909"/>
      <c r="D312" s="1909"/>
      <c r="E312" s="1937"/>
      <c r="F312" s="1905">
        <f t="shared" si="7"/>
        <v>0</v>
      </c>
    </row>
    <row r="313" spans="1:6">
      <c r="A313" s="1923"/>
      <c r="B313" s="1899"/>
      <c r="C313" s="1910"/>
      <c r="D313" s="1910"/>
      <c r="E313" s="1904"/>
      <c r="F313" s="1905">
        <f t="shared" si="7"/>
        <v>0</v>
      </c>
    </row>
    <row r="314" spans="1:6" ht="30.5">
      <c r="A314" s="1923"/>
      <c r="B314" s="1912" t="s">
        <v>2462</v>
      </c>
      <c r="C314" s="1910"/>
      <c r="D314" s="1910"/>
      <c r="E314" s="1904"/>
      <c r="F314" s="1905">
        <f t="shared" si="7"/>
        <v>0</v>
      </c>
    </row>
    <row r="315" spans="1:6">
      <c r="A315" s="1923"/>
      <c r="B315" s="1912"/>
      <c r="C315" s="1910"/>
      <c r="D315" s="1910"/>
      <c r="E315" s="1904"/>
      <c r="F315" s="1905">
        <f t="shared" si="7"/>
        <v>0</v>
      </c>
    </row>
    <row r="316" spans="1:6">
      <c r="A316" s="1898" t="s">
        <v>1670</v>
      </c>
      <c r="B316" s="1901" t="s">
        <v>1669</v>
      </c>
      <c r="C316" s="1910" t="s">
        <v>337</v>
      </c>
      <c r="D316" s="1910">
        <v>1</v>
      </c>
      <c r="E316" s="1904"/>
      <c r="F316" s="1905">
        <f t="shared" si="7"/>
        <v>0</v>
      </c>
    </row>
    <row r="317" spans="1:6">
      <c r="A317" s="1898"/>
      <c r="B317" s="1901"/>
      <c r="C317" s="1910"/>
      <c r="D317" s="1910"/>
      <c r="E317" s="1904"/>
      <c r="F317" s="1905">
        <f t="shared" si="7"/>
        <v>0</v>
      </c>
    </row>
    <row r="318" spans="1:6" ht="30.5">
      <c r="A318" s="1923"/>
      <c r="B318" s="1912" t="s">
        <v>2463</v>
      </c>
      <c r="C318" s="1910"/>
      <c r="D318" s="1910"/>
      <c r="E318" s="1904"/>
      <c r="F318" s="1905">
        <f t="shared" si="7"/>
        <v>0</v>
      </c>
    </row>
    <row r="319" spans="1:6">
      <c r="A319" s="1898"/>
      <c r="B319" s="1901"/>
      <c r="C319" s="1910"/>
      <c r="D319" s="1910"/>
      <c r="E319" s="1904"/>
      <c r="F319" s="1905">
        <f t="shared" si="7"/>
        <v>0</v>
      </c>
    </row>
    <row r="320" spans="1:6">
      <c r="A320" s="1898" t="s">
        <v>1668</v>
      </c>
      <c r="B320" s="1915" t="s">
        <v>1660</v>
      </c>
      <c r="C320" s="1910" t="s">
        <v>337</v>
      </c>
      <c r="D320" s="1910">
        <v>1</v>
      </c>
      <c r="E320" s="1904"/>
      <c r="F320" s="1905">
        <f t="shared" si="7"/>
        <v>0</v>
      </c>
    </row>
    <row r="321" spans="1:6">
      <c r="A321" s="1898"/>
      <c r="B321" s="1915"/>
      <c r="C321" s="1910"/>
      <c r="D321" s="1910"/>
      <c r="E321" s="1904"/>
      <c r="F321" s="1905">
        <f t="shared" si="7"/>
        <v>0</v>
      </c>
    </row>
    <row r="322" spans="1:6" ht="30.5">
      <c r="A322" s="1923"/>
      <c r="B322" s="1912" t="s">
        <v>1671</v>
      </c>
      <c r="C322" s="1910"/>
      <c r="D322" s="1910"/>
      <c r="E322" s="1904"/>
      <c r="F322" s="1905">
        <f t="shared" si="7"/>
        <v>0</v>
      </c>
    </row>
    <row r="323" spans="1:6">
      <c r="A323" s="1898"/>
      <c r="B323" s="1915"/>
      <c r="C323" s="1910"/>
      <c r="D323" s="1910"/>
      <c r="E323" s="1904"/>
      <c r="F323" s="1905">
        <f t="shared" si="7"/>
        <v>0</v>
      </c>
    </row>
    <row r="324" spans="1:6">
      <c r="A324" s="1898" t="s">
        <v>1667</v>
      </c>
      <c r="B324" s="1915" t="s">
        <v>1652</v>
      </c>
      <c r="C324" s="1910" t="s">
        <v>337</v>
      </c>
      <c r="D324" s="1910">
        <v>1</v>
      </c>
      <c r="E324" s="1904"/>
      <c r="F324" s="1905">
        <f t="shared" si="7"/>
        <v>0</v>
      </c>
    </row>
    <row r="325" spans="1:6">
      <c r="A325" s="1898" t="s">
        <v>1665</v>
      </c>
      <c r="B325" s="1915" t="s">
        <v>1660</v>
      </c>
      <c r="C325" s="1910" t="s">
        <v>337</v>
      </c>
      <c r="D325" s="1910">
        <v>7</v>
      </c>
      <c r="E325" s="1904"/>
      <c r="F325" s="1905">
        <f t="shared" si="7"/>
        <v>0</v>
      </c>
    </row>
    <row r="326" spans="1:6">
      <c r="A326" s="1898"/>
      <c r="B326" s="1915"/>
      <c r="C326" s="1910"/>
      <c r="D326" s="1910"/>
      <c r="E326" s="1904"/>
      <c r="F326" s="1905">
        <f t="shared" si="7"/>
        <v>0</v>
      </c>
    </row>
    <row r="327" spans="1:6" ht="30.5">
      <c r="A327" s="1923"/>
      <c r="B327" s="1912" t="s">
        <v>1659</v>
      </c>
      <c r="C327" s="1910"/>
      <c r="D327" s="1910"/>
      <c r="E327" s="1904"/>
      <c r="F327" s="1905">
        <f t="shared" si="7"/>
        <v>0</v>
      </c>
    </row>
    <row r="328" spans="1:6">
      <c r="A328" s="1928"/>
      <c r="B328" s="1915"/>
      <c r="C328" s="1910"/>
      <c r="D328" s="1910"/>
      <c r="E328" s="1904"/>
      <c r="F328" s="1905">
        <f t="shared" si="7"/>
        <v>0</v>
      </c>
    </row>
    <row r="329" spans="1:6">
      <c r="A329" s="1898" t="s">
        <v>1663</v>
      </c>
      <c r="B329" s="1915" t="s">
        <v>1669</v>
      </c>
      <c r="C329" s="1910" t="s">
        <v>337</v>
      </c>
      <c r="D329" s="1910">
        <v>2</v>
      </c>
      <c r="E329" s="1904"/>
      <c r="F329" s="1905">
        <f t="shared" si="7"/>
        <v>0</v>
      </c>
    </row>
    <row r="330" spans="1:6" ht="13" thickBot="1">
      <c r="A330" s="1916"/>
      <c r="B330" s="1917"/>
      <c r="C330" s="1918"/>
      <c r="D330" s="1918" t="s">
        <v>1613</v>
      </c>
      <c r="E330" s="1919"/>
      <c r="F330" s="1920">
        <f>SUM(F299:F329)</f>
        <v>0</v>
      </c>
    </row>
    <row r="331" spans="1:6">
      <c r="A331" s="1921"/>
      <c r="B331" s="1891"/>
      <c r="C331" s="1892"/>
      <c r="D331" s="1892"/>
      <c r="E331" s="1922"/>
      <c r="F331" s="1922"/>
    </row>
    <row r="332" spans="1:6">
      <c r="A332" s="1921"/>
      <c r="B332" s="1891"/>
      <c r="C332" s="1892"/>
      <c r="D332" s="1892"/>
      <c r="E332" s="1922"/>
      <c r="F332" s="1922"/>
    </row>
    <row r="333" spans="1:6">
      <c r="A333" s="2111" t="s">
        <v>324</v>
      </c>
      <c r="B333" s="2112"/>
      <c r="C333" s="2112"/>
      <c r="D333" s="2112"/>
      <c r="E333" s="2112"/>
      <c r="F333" s="2112"/>
    </row>
    <row r="334" spans="1:6">
      <c r="A334" s="2111" t="s">
        <v>323</v>
      </c>
      <c r="B334" s="2112"/>
      <c r="C334" s="2112"/>
      <c r="D334" s="2112"/>
      <c r="E334" s="2112"/>
      <c r="F334" s="2112"/>
    </row>
    <row r="335" spans="1:6">
      <c r="A335" s="1890" t="s">
        <v>2437</v>
      </c>
      <c r="B335" s="1891"/>
      <c r="C335" s="1892"/>
      <c r="D335" s="1892"/>
      <c r="E335" s="1889"/>
      <c r="F335" s="1889"/>
    </row>
    <row r="336" spans="1:6">
      <c r="A336" s="1890"/>
      <c r="B336" s="1891"/>
      <c r="C336" s="1892"/>
      <c r="D336" s="1892"/>
      <c r="E336" s="1889"/>
      <c r="F336" s="1889"/>
    </row>
    <row r="337" spans="1:6">
      <c r="A337" s="1890" t="s">
        <v>2438</v>
      </c>
      <c r="B337" s="1891"/>
      <c r="C337" s="1892"/>
      <c r="D337" s="1892"/>
      <c r="E337" s="1889"/>
      <c r="F337" s="1889"/>
    </row>
    <row r="338" spans="1:6" ht="13.5" thickBot="1">
      <c r="A338" s="1893"/>
      <c r="C338" s="1894"/>
      <c r="D338" s="1894"/>
      <c r="E338" s="1889"/>
      <c r="F338" s="1889"/>
    </row>
    <row r="339" spans="1:6">
      <c r="A339" s="1895" t="s">
        <v>320</v>
      </c>
      <c r="B339" s="1896" t="s">
        <v>161</v>
      </c>
      <c r="C339" s="1896" t="s">
        <v>319</v>
      </c>
      <c r="D339" s="1896" t="s">
        <v>318</v>
      </c>
      <c r="E339" s="1896" t="s">
        <v>552</v>
      </c>
      <c r="F339" s="1897" t="s">
        <v>551</v>
      </c>
    </row>
    <row r="340" spans="1:6">
      <c r="A340" s="1898"/>
      <c r="B340" s="1899"/>
      <c r="C340" s="1909"/>
      <c r="D340" s="1909"/>
      <c r="E340" s="1924"/>
      <c r="F340" s="1925"/>
    </row>
    <row r="341" spans="1:6">
      <c r="A341" s="1898" t="s">
        <v>1661</v>
      </c>
      <c r="B341" s="1915" t="s">
        <v>1652</v>
      </c>
      <c r="C341" s="1910" t="s">
        <v>337</v>
      </c>
      <c r="D341" s="1910">
        <v>1</v>
      </c>
      <c r="E341" s="1904"/>
      <c r="F341" s="1905">
        <f t="shared" ref="F341:F366" si="8">D341*E341</f>
        <v>0</v>
      </c>
    </row>
    <row r="342" spans="1:6">
      <c r="A342" s="1898" t="s">
        <v>1658</v>
      </c>
      <c r="B342" s="1915" t="s">
        <v>1656</v>
      </c>
      <c r="C342" s="1910" t="s">
        <v>337</v>
      </c>
      <c r="D342" s="1910">
        <v>10</v>
      </c>
      <c r="E342" s="1904"/>
      <c r="F342" s="1905">
        <f t="shared" si="8"/>
        <v>0</v>
      </c>
    </row>
    <row r="343" spans="1:6">
      <c r="A343" s="1898"/>
      <c r="B343" s="1915"/>
      <c r="C343" s="1910"/>
      <c r="D343" s="1910"/>
      <c r="E343" s="1904"/>
      <c r="F343" s="1905">
        <f t="shared" si="8"/>
        <v>0</v>
      </c>
    </row>
    <row r="344" spans="1:6">
      <c r="A344" s="1898"/>
      <c r="B344" s="1899" t="s">
        <v>1655</v>
      </c>
      <c r="C344" s="1910"/>
      <c r="D344" s="1910"/>
      <c r="E344" s="1904"/>
      <c r="F344" s="1905">
        <f t="shared" si="8"/>
        <v>0</v>
      </c>
    </row>
    <row r="345" spans="1:6">
      <c r="A345" s="1938"/>
      <c r="B345" s="1915"/>
      <c r="C345" s="1910"/>
      <c r="D345" s="1910"/>
      <c r="E345" s="1904"/>
      <c r="F345" s="1905">
        <f t="shared" si="8"/>
        <v>0</v>
      </c>
    </row>
    <row r="346" spans="1:6" ht="20.5">
      <c r="A346" s="1938"/>
      <c r="B346" s="1912" t="s">
        <v>2464</v>
      </c>
      <c r="C346" s="1910"/>
      <c r="D346" s="1910"/>
      <c r="E346" s="1904"/>
      <c r="F346" s="1905">
        <f t="shared" si="8"/>
        <v>0</v>
      </c>
    </row>
    <row r="347" spans="1:6">
      <c r="A347" s="1898"/>
      <c r="B347" s="1901"/>
      <c r="C347" s="1910"/>
      <c r="D347" s="1910"/>
      <c r="E347" s="1904"/>
      <c r="F347" s="1905">
        <f t="shared" si="8"/>
        <v>0</v>
      </c>
    </row>
    <row r="348" spans="1:6">
      <c r="A348" s="1898" t="s">
        <v>1653</v>
      </c>
      <c r="B348" s="1901" t="s">
        <v>1652</v>
      </c>
      <c r="C348" s="1910" t="s">
        <v>337</v>
      </c>
      <c r="D348" s="1910">
        <v>1</v>
      </c>
      <c r="E348" s="1904"/>
      <c r="F348" s="1905">
        <f t="shared" si="8"/>
        <v>0</v>
      </c>
    </row>
    <row r="349" spans="1:6">
      <c r="A349" s="1898"/>
      <c r="B349" s="1901"/>
      <c r="C349" s="1910"/>
      <c r="D349" s="1910"/>
      <c r="E349" s="1904"/>
      <c r="F349" s="1905">
        <f t="shared" si="8"/>
        <v>0</v>
      </c>
    </row>
    <row r="350" spans="1:6" ht="20.5">
      <c r="A350" s="1938"/>
      <c r="B350" s="1912" t="s">
        <v>1654</v>
      </c>
      <c r="C350" s="1910"/>
      <c r="D350" s="1910"/>
      <c r="E350" s="1904"/>
      <c r="F350" s="1905">
        <f t="shared" si="8"/>
        <v>0</v>
      </c>
    </row>
    <row r="351" spans="1:6">
      <c r="A351" s="1898"/>
      <c r="B351" s="1901"/>
      <c r="C351" s="1910"/>
      <c r="D351" s="1910"/>
      <c r="E351" s="1904"/>
      <c r="F351" s="1905">
        <f t="shared" si="8"/>
        <v>0</v>
      </c>
    </row>
    <row r="352" spans="1:6">
      <c r="A352" s="1898" t="s">
        <v>2465</v>
      </c>
      <c r="B352" s="1901" t="s">
        <v>1652</v>
      </c>
      <c r="C352" s="1910" t="s">
        <v>337</v>
      </c>
      <c r="D352" s="1910">
        <v>1</v>
      </c>
      <c r="E352" s="1904"/>
      <c r="F352" s="1905">
        <f t="shared" si="8"/>
        <v>0</v>
      </c>
    </row>
    <row r="353" spans="1:6">
      <c r="A353" s="1898"/>
      <c r="B353" s="1901"/>
      <c r="C353" s="1910"/>
      <c r="D353" s="1910"/>
      <c r="E353" s="1904"/>
      <c r="F353" s="1905">
        <f t="shared" si="8"/>
        <v>0</v>
      </c>
    </row>
    <row r="354" spans="1:6">
      <c r="A354" s="1898"/>
      <c r="B354" s="1899" t="s">
        <v>623</v>
      </c>
      <c r="C354" s="1909"/>
      <c r="D354" s="1910"/>
      <c r="E354" s="1904"/>
      <c r="F354" s="1905">
        <f t="shared" si="8"/>
        <v>0</v>
      </c>
    </row>
    <row r="355" spans="1:6">
      <c r="A355" s="1898"/>
      <c r="B355" s="1901"/>
      <c r="C355" s="1909"/>
      <c r="D355" s="1910"/>
      <c r="E355" s="1904"/>
      <c r="F355" s="1905">
        <f t="shared" si="8"/>
        <v>0</v>
      </c>
    </row>
    <row r="356" spans="1:6" ht="40.5">
      <c r="A356" s="1898"/>
      <c r="B356" s="1912" t="s">
        <v>1651</v>
      </c>
      <c r="C356" s="1909"/>
      <c r="D356" s="1904"/>
      <c r="E356" s="1904"/>
      <c r="F356" s="1905">
        <f t="shared" si="8"/>
        <v>0</v>
      </c>
    </row>
    <row r="357" spans="1:6">
      <c r="A357" s="1898"/>
      <c r="B357" s="1901"/>
      <c r="C357" s="1909"/>
      <c r="D357" s="1904"/>
      <c r="E357" s="1904"/>
      <c r="F357" s="1905">
        <f t="shared" si="8"/>
        <v>0</v>
      </c>
    </row>
    <row r="358" spans="1:6">
      <c r="A358" s="1898" t="s">
        <v>1650</v>
      </c>
      <c r="B358" s="1901" t="s">
        <v>1647</v>
      </c>
      <c r="C358" s="1910" t="s">
        <v>337</v>
      </c>
      <c r="D358" s="1904">
        <v>1</v>
      </c>
      <c r="E358" s="1904"/>
      <c r="F358" s="1905">
        <f t="shared" si="8"/>
        <v>0</v>
      </c>
    </row>
    <row r="359" spans="1:6">
      <c r="A359" s="1898"/>
      <c r="B359" s="1901"/>
      <c r="C359" s="1910"/>
      <c r="D359" s="1904"/>
      <c r="E359" s="1904"/>
      <c r="F359" s="1905">
        <f t="shared" si="8"/>
        <v>0</v>
      </c>
    </row>
    <row r="360" spans="1:6" ht="40.5">
      <c r="A360" s="1898"/>
      <c r="B360" s="1912" t="s">
        <v>1649</v>
      </c>
      <c r="C360" s="1909"/>
      <c r="D360" s="1910"/>
      <c r="E360" s="1904"/>
      <c r="F360" s="1905">
        <f t="shared" si="8"/>
        <v>0</v>
      </c>
    </row>
    <row r="361" spans="1:6">
      <c r="A361" s="1898"/>
      <c r="B361" s="1901"/>
      <c r="C361" s="1910"/>
      <c r="D361" s="1910"/>
      <c r="E361" s="1904"/>
      <c r="F361" s="1905">
        <f t="shared" si="8"/>
        <v>0</v>
      </c>
    </row>
    <row r="362" spans="1:6">
      <c r="A362" s="1898" t="s">
        <v>1648</v>
      </c>
      <c r="B362" s="1901" t="s">
        <v>1647</v>
      </c>
      <c r="C362" s="1910" t="s">
        <v>337</v>
      </c>
      <c r="D362" s="1904">
        <v>1</v>
      </c>
      <c r="E362" s="1904"/>
      <c r="F362" s="1905">
        <f t="shared" si="8"/>
        <v>0</v>
      </c>
    </row>
    <row r="363" spans="1:6">
      <c r="A363" s="1898"/>
      <c r="B363" s="1901"/>
      <c r="C363" s="1910"/>
      <c r="D363" s="1904"/>
      <c r="E363" s="1904"/>
      <c r="F363" s="1905">
        <f t="shared" si="8"/>
        <v>0</v>
      </c>
    </row>
    <row r="364" spans="1:6" ht="40.5">
      <c r="A364" s="1898"/>
      <c r="B364" s="1912" t="s">
        <v>1646</v>
      </c>
      <c r="C364" s="1909"/>
      <c r="D364" s="1910"/>
      <c r="E364" s="1904"/>
      <c r="F364" s="1905">
        <f t="shared" si="8"/>
        <v>0</v>
      </c>
    </row>
    <row r="365" spans="1:6">
      <c r="A365" s="1898"/>
      <c r="B365" s="1901"/>
      <c r="C365" s="1910"/>
      <c r="D365" s="1910"/>
      <c r="E365" s="1904"/>
      <c r="F365" s="1905">
        <f t="shared" si="8"/>
        <v>0</v>
      </c>
    </row>
    <row r="366" spans="1:6">
      <c r="A366" s="1898" t="s">
        <v>1645</v>
      </c>
      <c r="B366" s="1901" t="s">
        <v>1644</v>
      </c>
      <c r="C366" s="1910" t="s">
        <v>337</v>
      </c>
      <c r="D366" s="1904">
        <v>1</v>
      </c>
      <c r="E366" s="1904"/>
      <c r="F366" s="1905">
        <f t="shared" si="8"/>
        <v>0</v>
      </c>
    </row>
    <row r="367" spans="1:6">
      <c r="A367" s="1898"/>
      <c r="B367" s="1901"/>
      <c r="C367" s="1910"/>
      <c r="D367" s="1904"/>
      <c r="E367" s="1904"/>
      <c r="F367" s="1905"/>
    </row>
    <row r="368" spans="1:6">
      <c r="A368" s="1898"/>
      <c r="B368" s="1901"/>
      <c r="C368" s="1910"/>
      <c r="D368" s="1904"/>
      <c r="E368" s="1904"/>
      <c r="F368" s="1905"/>
    </row>
    <row r="369" spans="1:6">
      <c r="A369" s="1898"/>
      <c r="B369" s="1901"/>
      <c r="C369" s="1910"/>
      <c r="D369" s="1904"/>
      <c r="E369" s="1904"/>
      <c r="F369" s="1905"/>
    </row>
    <row r="370" spans="1:6">
      <c r="A370" s="1898"/>
      <c r="B370" s="1901"/>
      <c r="C370" s="1910"/>
      <c r="D370" s="1904"/>
      <c r="E370" s="1904"/>
      <c r="F370" s="1905"/>
    </row>
    <row r="371" spans="1:6">
      <c r="A371" s="1939"/>
      <c r="B371" s="1912"/>
      <c r="C371" s="1909"/>
      <c r="D371" s="1909"/>
      <c r="E371" s="1940"/>
      <c r="F371" s="1941"/>
    </row>
    <row r="372" spans="1:6" ht="13" thickBot="1">
      <c r="A372" s="1916"/>
      <c r="B372" s="1917"/>
      <c r="C372" s="1918"/>
      <c r="D372" s="1918" t="s">
        <v>1613</v>
      </c>
      <c r="E372" s="1919"/>
      <c r="F372" s="1920">
        <f>SUM(F340:F371)</f>
        <v>0</v>
      </c>
    </row>
    <row r="373" spans="1:6">
      <c r="A373" s="1921"/>
      <c r="B373" s="1891"/>
      <c r="C373" s="1892"/>
      <c r="D373" s="1892"/>
      <c r="E373" s="1922"/>
      <c r="F373" s="1922"/>
    </row>
    <row r="374" spans="1:6">
      <c r="A374" s="1921"/>
      <c r="B374" s="1891"/>
      <c r="C374" s="1892"/>
      <c r="D374" s="1892"/>
      <c r="E374" s="1922"/>
      <c r="F374" s="1922"/>
    </row>
    <row r="375" spans="1:6">
      <c r="A375" s="2111" t="s">
        <v>324</v>
      </c>
      <c r="B375" s="2112"/>
      <c r="C375" s="2112"/>
      <c r="D375" s="2112"/>
      <c r="E375" s="2112"/>
      <c r="F375" s="2112"/>
    </row>
    <row r="376" spans="1:6">
      <c r="A376" s="2111" t="s">
        <v>323</v>
      </c>
      <c r="B376" s="2112"/>
      <c r="C376" s="2112"/>
      <c r="D376" s="2112"/>
      <c r="E376" s="2112"/>
      <c r="F376" s="2112"/>
    </row>
    <row r="377" spans="1:6">
      <c r="A377" s="1890" t="s">
        <v>2437</v>
      </c>
      <c r="B377" s="1891"/>
      <c r="C377" s="1892"/>
      <c r="D377" s="1892"/>
      <c r="E377" s="1889"/>
      <c r="F377" s="1889"/>
    </row>
    <row r="378" spans="1:6">
      <c r="A378" s="1890"/>
      <c r="B378" s="1891"/>
      <c r="C378" s="1892"/>
      <c r="D378" s="1892"/>
      <c r="E378" s="1889"/>
      <c r="F378" s="1889"/>
    </row>
    <row r="379" spans="1:6">
      <c r="A379" s="1890" t="s">
        <v>2438</v>
      </c>
      <c r="B379" s="1891"/>
      <c r="C379" s="1892"/>
      <c r="D379" s="1892"/>
      <c r="E379" s="1889"/>
      <c r="F379" s="1889"/>
    </row>
    <row r="380" spans="1:6" ht="13.5" thickBot="1">
      <c r="A380" s="1893"/>
      <c r="C380" s="1894"/>
      <c r="D380" s="1894"/>
      <c r="E380" s="1889"/>
      <c r="F380" s="1889"/>
    </row>
    <row r="381" spans="1:6">
      <c r="A381" s="1895" t="s">
        <v>320</v>
      </c>
      <c r="B381" s="1896" t="s">
        <v>161</v>
      </c>
      <c r="C381" s="1896" t="s">
        <v>319</v>
      </c>
      <c r="D381" s="1896" t="s">
        <v>318</v>
      </c>
      <c r="E381" s="1896" t="s">
        <v>552</v>
      </c>
      <c r="F381" s="1897" t="s">
        <v>551</v>
      </c>
    </row>
    <row r="382" spans="1:6">
      <c r="A382" s="1898"/>
      <c r="B382" s="1899"/>
      <c r="C382" s="1909"/>
      <c r="D382" s="1909"/>
      <c r="E382" s="1924"/>
      <c r="F382" s="1925"/>
    </row>
    <row r="383" spans="1:6" ht="40.5">
      <c r="A383" s="1898"/>
      <c r="B383" s="1912" t="s">
        <v>2466</v>
      </c>
      <c r="C383" s="1909"/>
      <c r="D383" s="1910"/>
      <c r="E383" s="1904"/>
      <c r="F383" s="1905"/>
    </row>
    <row r="384" spans="1:6">
      <c r="A384" s="1898"/>
      <c r="B384" s="1901"/>
      <c r="C384" s="1910"/>
      <c r="D384" s="1910"/>
      <c r="E384" s="1904"/>
      <c r="F384" s="1905"/>
    </row>
    <row r="385" spans="1:6">
      <c r="A385" s="1898" t="s">
        <v>2467</v>
      </c>
      <c r="B385" s="1901" t="s">
        <v>1644</v>
      </c>
      <c r="C385" s="1910" t="s">
        <v>337</v>
      </c>
      <c r="D385" s="1904">
        <v>10</v>
      </c>
      <c r="E385" s="1904"/>
      <c r="F385" s="1905">
        <f t="shared" ref="F385:F413" si="9">D385*E385</f>
        <v>0</v>
      </c>
    </row>
    <row r="386" spans="1:6">
      <c r="A386" s="1898"/>
      <c r="B386" s="1901"/>
      <c r="C386" s="1910"/>
      <c r="D386" s="1904"/>
      <c r="E386" s="1904"/>
      <c r="F386" s="1905">
        <f t="shared" si="9"/>
        <v>0</v>
      </c>
    </row>
    <row r="387" spans="1:6" ht="21">
      <c r="A387" s="1928"/>
      <c r="B387" s="1932" t="s">
        <v>1643</v>
      </c>
      <c r="C387" s="1910"/>
      <c r="D387" s="1910"/>
      <c r="E387" s="1904"/>
      <c r="F387" s="1905">
        <f t="shared" si="9"/>
        <v>0</v>
      </c>
    </row>
    <row r="388" spans="1:6">
      <c r="A388" s="1928"/>
      <c r="B388" s="1932"/>
      <c r="C388" s="1910"/>
      <c r="D388" s="1910"/>
      <c r="E388" s="1904"/>
      <c r="F388" s="1905">
        <f t="shared" si="9"/>
        <v>0</v>
      </c>
    </row>
    <row r="389" spans="1:6" ht="40">
      <c r="A389" s="1928"/>
      <c r="B389" s="1942" t="s">
        <v>1642</v>
      </c>
      <c r="C389" s="1910"/>
      <c r="D389" s="1910"/>
      <c r="E389" s="1904"/>
      <c r="F389" s="1905">
        <f t="shared" si="9"/>
        <v>0</v>
      </c>
    </row>
    <row r="390" spans="1:6">
      <c r="A390" s="1928"/>
      <c r="B390" s="1915"/>
      <c r="C390" s="1910"/>
      <c r="D390" s="1910"/>
      <c r="E390" s="1904"/>
      <c r="F390" s="1905">
        <f t="shared" si="9"/>
        <v>0</v>
      </c>
    </row>
    <row r="391" spans="1:6">
      <c r="A391" s="1928" t="s">
        <v>1641</v>
      </c>
      <c r="B391" s="1915" t="s">
        <v>634</v>
      </c>
      <c r="C391" s="1910" t="s">
        <v>337</v>
      </c>
      <c r="D391" s="1910">
        <v>28</v>
      </c>
      <c r="E391" s="1904"/>
      <c r="F391" s="1905">
        <f t="shared" si="9"/>
        <v>0</v>
      </c>
    </row>
    <row r="392" spans="1:6">
      <c r="A392" s="1928" t="s">
        <v>1640</v>
      </c>
      <c r="B392" s="1915" t="s">
        <v>1639</v>
      </c>
      <c r="C392" s="1910" t="s">
        <v>337</v>
      </c>
      <c r="D392" s="1910">
        <v>9</v>
      </c>
      <c r="E392" s="1904"/>
      <c r="F392" s="1905">
        <f t="shared" si="9"/>
        <v>0</v>
      </c>
    </row>
    <row r="393" spans="1:6">
      <c r="A393" s="1928" t="s">
        <v>1638</v>
      </c>
      <c r="B393" s="1915" t="s">
        <v>1637</v>
      </c>
      <c r="C393" s="1910" t="s">
        <v>337</v>
      </c>
      <c r="D393" s="1910">
        <v>5</v>
      </c>
      <c r="E393" s="1904"/>
      <c r="F393" s="1905">
        <f t="shared" si="9"/>
        <v>0</v>
      </c>
    </row>
    <row r="394" spans="1:6">
      <c r="A394" s="1898"/>
      <c r="B394" s="1899"/>
      <c r="C394" s="1909"/>
      <c r="D394" s="1909"/>
      <c r="E394" s="1924"/>
      <c r="F394" s="1905">
        <f t="shared" si="9"/>
        <v>0</v>
      </c>
    </row>
    <row r="395" spans="1:6">
      <c r="A395" s="1923"/>
      <c r="B395" s="1943" t="s">
        <v>1636</v>
      </c>
      <c r="C395" s="1924"/>
      <c r="D395" s="1924"/>
      <c r="E395" s="1924"/>
      <c r="F395" s="1905">
        <f t="shared" si="9"/>
        <v>0</v>
      </c>
    </row>
    <row r="396" spans="1:6">
      <c r="A396" s="1928"/>
      <c r="B396" s="1915"/>
      <c r="C396" s="1910"/>
      <c r="D396" s="1910"/>
      <c r="E396" s="1944"/>
      <c r="F396" s="1905">
        <f t="shared" si="9"/>
        <v>0</v>
      </c>
    </row>
    <row r="397" spans="1:6" ht="30.5">
      <c r="A397" s="1898"/>
      <c r="B397" s="1945" t="s">
        <v>2468</v>
      </c>
      <c r="C397" s="1909"/>
      <c r="D397" s="1909"/>
      <c r="E397" s="1937"/>
      <c r="F397" s="1905">
        <f t="shared" si="9"/>
        <v>0</v>
      </c>
    </row>
    <row r="398" spans="1:6">
      <c r="A398" s="1898"/>
      <c r="B398" s="1946"/>
      <c r="C398" s="1909"/>
      <c r="D398" s="1909"/>
      <c r="E398" s="1937"/>
      <c r="F398" s="1905">
        <f t="shared" si="9"/>
        <v>0</v>
      </c>
    </row>
    <row r="399" spans="1:6">
      <c r="A399" s="1898" t="s">
        <v>1634</v>
      </c>
      <c r="B399" s="1901" t="s">
        <v>1629</v>
      </c>
      <c r="C399" s="1910" t="s">
        <v>337</v>
      </c>
      <c r="D399" s="1910">
        <v>10</v>
      </c>
      <c r="E399" s="1904"/>
      <c r="F399" s="1905">
        <f t="shared" si="9"/>
        <v>0</v>
      </c>
    </row>
    <row r="400" spans="1:6">
      <c r="A400" s="1898" t="s">
        <v>1633</v>
      </c>
      <c r="B400" s="1947" t="s">
        <v>615</v>
      </c>
      <c r="C400" s="1910" t="s">
        <v>337</v>
      </c>
      <c r="D400" s="1910">
        <v>8</v>
      </c>
      <c r="E400" s="1904"/>
      <c r="F400" s="1905">
        <f t="shared" si="9"/>
        <v>0</v>
      </c>
    </row>
    <row r="401" spans="1:6">
      <c r="A401" s="1898"/>
      <c r="B401" s="1899"/>
      <c r="C401" s="1909"/>
      <c r="D401" s="1909"/>
      <c r="E401" s="1924"/>
      <c r="F401" s="1905">
        <f t="shared" si="9"/>
        <v>0</v>
      </c>
    </row>
    <row r="402" spans="1:6">
      <c r="A402" s="1898"/>
      <c r="B402" s="1899" t="s">
        <v>1632</v>
      </c>
      <c r="C402" s="1910"/>
      <c r="D402" s="1910"/>
      <c r="E402" s="1904"/>
      <c r="F402" s="1905">
        <f t="shared" si="9"/>
        <v>0</v>
      </c>
    </row>
    <row r="403" spans="1:6">
      <c r="A403" s="1898"/>
      <c r="B403" s="1912"/>
      <c r="C403" s="1910"/>
      <c r="D403" s="1910"/>
      <c r="E403" s="1904"/>
      <c r="F403" s="1905">
        <f t="shared" si="9"/>
        <v>0</v>
      </c>
    </row>
    <row r="404" spans="1:6" ht="20">
      <c r="A404" s="1928"/>
      <c r="B404" s="1914" t="s">
        <v>1631</v>
      </c>
      <c r="C404" s="1910"/>
      <c r="D404" s="1910"/>
      <c r="E404" s="1904"/>
      <c r="F404" s="1905">
        <f t="shared" si="9"/>
        <v>0</v>
      </c>
    </row>
    <row r="405" spans="1:6">
      <c r="A405" s="1928"/>
      <c r="B405" s="1915"/>
      <c r="C405" s="1910"/>
      <c r="D405" s="1910"/>
      <c r="E405" s="1904"/>
      <c r="F405" s="1905">
        <f t="shared" si="9"/>
        <v>0</v>
      </c>
    </row>
    <row r="406" spans="1:6">
      <c r="A406" s="1898" t="s">
        <v>1630</v>
      </c>
      <c r="B406" s="1901" t="s">
        <v>1629</v>
      </c>
      <c r="C406" s="1910" t="s">
        <v>337</v>
      </c>
      <c r="D406" s="1910">
        <v>3</v>
      </c>
      <c r="E406" s="1904"/>
      <c r="F406" s="1905">
        <f t="shared" si="9"/>
        <v>0</v>
      </c>
    </row>
    <row r="407" spans="1:6">
      <c r="A407" s="1898" t="s">
        <v>1628</v>
      </c>
      <c r="B407" s="1947" t="s">
        <v>615</v>
      </c>
      <c r="C407" s="1910" t="s">
        <v>337</v>
      </c>
      <c r="D407" s="1910">
        <v>4</v>
      </c>
      <c r="E407" s="1904"/>
      <c r="F407" s="1905">
        <f t="shared" si="9"/>
        <v>0</v>
      </c>
    </row>
    <row r="408" spans="1:6">
      <c r="A408" s="1898"/>
      <c r="B408" s="1899"/>
      <c r="C408" s="1909"/>
      <c r="D408" s="1909"/>
      <c r="E408" s="1924"/>
      <c r="F408" s="1905">
        <f t="shared" si="9"/>
        <v>0</v>
      </c>
    </row>
    <row r="409" spans="1:6">
      <c r="A409" s="1938"/>
      <c r="B409" s="1935" t="s">
        <v>1627</v>
      </c>
      <c r="C409" s="1910"/>
      <c r="D409" s="1910"/>
      <c r="E409" s="1904"/>
      <c r="F409" s="1905">
        <f t="shared" si="9"/>
        <v>0</v>
      </c>
    </row>
    <row r="410" spans="1:6">
      <c r="A410" s="1898"/>
      <c r="B410" s="1946"/>
      <c r="C410" s="1910"/>
      <c r="D410" s="1910"/>
      <c r="E410" s="1904"/>
      <c r="F410" s="1905">
        <f t="shared" si="9"/>
        <v>0</v>
      </c>
    </row>
    <row r="411" spans="1:6" ht="30.5">
      <c r="A411" s="1898"/>
      <c r="B411" s="1945" t="s">
        <v>1626</v>
      </c>
      <c r="C411" s="1910"/>
      <c r="D411" s="1910"/>
      <c r="E411" s="1904"/>
      <c r="F411" s="1905">
        <f t="shared" si="9"/>
        <v>0</v>
      </c>
    </row>
    <row r="412" spans="1:6">
      <c r="A412" s="1898"/>
      <c r="B412" s="1946"/>
      <c r="C412" s="1910"/>
      <c r="D412" s="1910"/>
      <c r="E412" s="1904"/>
      <c r="F412" s="1905">
        <f t="shared" si="9"/>
        <v>0</v>
      </c>
    </row>
    <row r="413" spans="1:6">
      <c r="A413" s="1898" t="s">
        <v>1625</v>
      </c>
      <c r="B413" s="1901" t="s">
        <v>600</v>
      </c>
      <c r="C413" s="1910" t="s">
        <v>513</v>
      </c>
      <c r="D413" s="1910">
        <v>30</v>
      </c>
      <c r="E413" s="1904"/>
      <c r="F413" s="1905">
        <f t="shared" si="9"/>
        <v>0</v>
      </c>
    </row>
    <row r="414" spans="1:6">
      <c r="A414" s="1898"/>
      <c r="B414" s="1901"/>
      <c r="C414" s="1910"/>
      <c r="D414" s="1910"/>
      <c r="E414" s="1904"/>
      <c r="F414" s="1905"/>
    </row>
    <row r="415" spans="1:6">
      <c r="A415" s="1898"/>
      <c r="B415" s="1915"/>
      <c r="C415" s="1909"/>
      <c r="D415" s="1904"/>
      <c r="E415" s="1904"/>
      <c r="F415" s="1905"/>
    </row>
    <row r="416" spans="1:6">
      <c r="A416" s="1939"/>
      <c r="B416" s="1912"/>
      <c r="C416" s="1909"/>
      <c r="D416" s="1909"/>
      <c r="E416" s="1940"/>
      <c r="F416" s="1941"/>
    </row>
    <row r="417" spans="1:6" ht="13" thickBot="1">
      <c r="A417" s="1916"/>
      <c r="B417" s="1917"/>
      <c r="C417" s="1918"/>
      <c r="D417" s="1918" t="s">
        <v>1613</v>
      </c>
      <c r="E417" s="1919"/>
      <c r="F417" s="1920">
        <f>SUM(F382:F416)</f>
        <v>0</v>
      </c>
    </row>
    <row r="418" spans="1:6">
      <c r="A418" s="1921"/>
      <c r="B418" s="1891"/>
      <c r="C418" s="1892"/>
      <c r="D418" s="1892"/>
      <c r="E418" s="1922"/>
      <c r="F418" s="1922"/>
    </row>
    <row r="419" spans="1:6">
      <c r="A419" s="1921"/>
      <c r="B419" s="1891"/>
      <c r="C419" s="1892"/>
      <c r="D419" s="1892"/>
      <c r="E419" s="1922"/>
      <c r="F419" s="1922"/>
    </row>
    <row r="420" spans="1:6">
      <c r="A420" s="2111" t="s">
        <v>324</v>
      </c>
      <c r="B420" s="2112"/>
      <c r="C420" s="2112"/>
      <c r="D420" s="2112"/>
      <c r="E420" s="2112"/>
      <c r="F420" s="2112"/>
    </row>
    <row r="421" spans="1:6">
      <c r="A421" s="2111" t="s">
        <v>323</v>
      </c>
      <c r="B421" s="2112"/>
      <c r="C421" s="2112"/>
      <c r="D421" s="2112"/>
      <c r="E421" s="2112"/>
      <c r="F421" s="2112"/>
    </row>
    <row r="422" spans="1:6">
      <c r="A422" s="1890" t="s">
        <v>2437</v>
      </c>
      <c r="B422" s="1891"/>
      <c r="C422" s="1892"/>
      <c r="D422" s="1892"/>
      <c r="E422" s="1889"/>
      <c r="F422" s="1889"/>
    </row>
    <row r="423" spans="1:6">
      <c r="A423" s="1890"/>
      <c r="B423" s="1891"/>
      <c r="C423" s="1892"/>
      <c r="D423" s="1892"/>
      <c r="E423" s="1889"/>
      <c r="F423" s="1889"/>
    </row>
    <row r="424" spans="1:6">
      <c r="A424" s="1890" t="s">
        <v>2438</v>
      </c>
      <c r="B424" s="1891"/>
      <c r="C424" s="1892"/>
      <c r="D424" s="1892"/>
      <c r="E424" s="1889"/>
      <c r="F424" s="1889"/>
    </row>
    <row r="425" spans="1:6" ht="13.5" thickBot="1">
      <c r="A425" s="1893"/>
      <c r="C425" s="1894"/>
      <c r="D425" s="1894"/>
      <c r="E425" s="1889"/>
      <c r="F425" s="1889"/>
    </row>
    <row r="426" spans="1:6">
      <c r="A426" s="1895" t="s">
        <v>320</v>
      </c>
      <c r="B426" s="1896" t="s">
        <v>161</v>
      </c>
      <c r="C426" s="1896" t="s">
        <v>319</v>
      </c>
      <c r="D426" s="1896" t="s">
        <v>318</v>
      </c>
      <c r="E426" s="1896" t="s">
        <v>552</v>
      </c>
      <c r="F426" s="1897" t="s">
        <v>551</v>
      </c>
    </row>
    <row r="427" spans="1:6">
      <c r="A427" s="1898"/>
      <c r="B427" s="1899"/>
      <c r="C427" s="1909"/>
      <c r="D427" s="1909"/>
      <c r="E427" s="1924"/>
      <c r="F427" s="1925"/>
    </row>
    <row r="428" spans="1:6" ht="30.5">
      <c r="A428" s="1898"/>
      <c r="B428" s="1945" t="s">
        <v>1624</v>
      </c>
      <c r="C428" s="1910"/>
      <c r="D428" s="1910"/>
      <c r="E428" s="1904"/>
      <c r="F428" s="1905"/>
    </row>
    <row r="429" spans="1:6">
      <c r="A429" s="1898"/>
      <c r="B429" s="1946"/>
      <c r="C429" s="1910"/>
      <c r="D429" s="1910"/>
      <c r="E429" s="1904"/>
      <c r="F429" s="1905"/>
    </row>
    <row r="430" spans="1:6">
      <c r="A430" s="1898" t="s">
        <v>1623</v>
      </c>
      <c r="B430" s="1901" t="s">
        <v>600</v>
      </c>
      <c r="C430" s="1910" t="s">
        <v>513</v>
      </c>
      <c r="D430" s="1910">
        <v>15</v>
      </c>
      <c r="E430" s="1904"/>
      <c r="F430" s="1905">
        <f t="shared" ref="F430:F462" si="10">D430*E430</f>
        <v>0</v>
      </c>
    </row>
    <row r="431" spans="1:6">
      <c r="A431" s="1898"/>
      <c r="B431" s="1901"/>
      <c r="C431" s="1910"/>
      <c r="D431" s="1910"/>
      <c r="E431" s="1904"/>
      <c r="F431" s="1905">
        <f t="shared" si="10"/>
        <v>0</v>
      </c>
    </row>
    <row r="432" spans="1:6">
      <c r="A432" s="1898"/>
      <c r="B432" s="1899" t="s">
        <v>1622</v>
      </c>
      <c r="C432" s="1910"/>
      <c r="D432" s="1910"/>
      <c r="E432" s="1904"/>
      <c r="F432" s="1905">
        <f t="shared" si="10"/>
        <v>0</v>
      </c>
    </row>
    <row r="433" spans="1:6">
      <c r="A433" s="1898"/>
      <c r="B433" s="1908"/>
      <c r="C433" s="1910"/>
      <c r="D433" s="1910"/>
      <c r="E433" s="1904"/>
      <c r="F433" s="1905">
        <f t="shared" si="10"/>
        <v>0</v>
      </c>
    </row>
    <row r="434" spans="1:6">
      <c r="A434" s="1898" t="s">
        <v>1621</v>
      </c>
      <c r="B434" s="1903" t="s">
        <v>1620</v>
      </c>
      <c r="C434" s="1910" t="s">
        <v>337</v>
      </c>
      <c r="D434" s="1910">
        <v>41</v>
      </c>
      <c r="E434" s="1904"/>
      <c r="F434" s="1905">
        <f t="shared" si="10"/>
        <v>0</v>
      </c>
    </row>
    <row r="435" spans="1:6">
      <c r="A435" s="1898"/>
      <c r="B435" s="1899"/>
      <c r="C435" s="1909"/>
      <c r="D435" s="1909"/>
      <c r="E435" s="1924"/>
      <c r="F435" s="1905">
        <f t="shared" si="10"/>
        <v>0</v>
      </c>
    </row>
    <row r="436" spans="1:6" ht="31.5">
      <c r="A436" s="1898"/>
      <c r="B436" s="1935" t="s">
        <v>614</v>
      </c>
      <c r="C436" s="1909"/>
      <c r="D436" s="1948"/>
      <c r="E436" s="1937"/>
      <c r="F436" s="1905">
        <f t="shared" si="10"/>
        <v>0</v>
      </c>
    </row>
    <row r="437" spans="1:6">
      <c r="A437" s="1898"/>
      <c r="B437" s="1901"/>
      <c r="C437" s="1909"/>
      <c r="D437" s="1948"/>
      <c r="E437" s="1937"/>
      <c r="F437" s="1905">
        <f t="shared" si="10"/>
        <v>0</v>
      </c>
    </row>
    <row r="438" spans="1:6">
      <c r="A438" s="1898"/>
      <c r="B438" s="1899" t="s">
        <v>613</v>
      </c>
      <c r="C438" s="1909"/>
      <c r="D438" s="1909"/>
      <c r="E438" s="1937"/>
      <c r="F438" s="1905">
        <f t="shared" si="10"/>
        <v>0</v>
      </c>
    </row>
    <row r="439" spans="1:6">
      <c r="A439" s="1898"/>
      <c r="B439" s="1899"/>
      <c r="C439" s="1909"/>
      <c r="D439" s="1909"/>
      <c r="E439" s="1937"/>
      <c r="F439" s="1905">
        <f t="shared" si="10"/>
        <v>0</v>
      </c>
    </row>
    <row r="440" spans="1:6">
      <c r="A440" s="1898" t="s">
        <v>2620</v>
      </c>
      <c r="B440" s="1901" t="s">
        <v>2623</v>
      </c>
      <c r="C440" s="1909" t="s">
        <v>438</v>
      </c>
      <c r="D440" s="1904">
        <v>3211</v>
      </c>
      <c r="E440" s="1904"/>
      <c r="F440" s="1905">
        <f t="shared" si="10"/>
        <v>0</v>
      </c>
    </row>
    <row r="441" spans="1:6">
      <c r="A441" s="1898"/>
      <c r="B441" s="1901"/>
      <c r="C441" s="1909"/>
      <c r="D441" s="1904"/>
      <c r="E441" s="1904"/>
      <c r="F441" s="1905"/>
    </row>
    <row r="442" spans="1:6">
      <c r="A442" s="1898" t="s">
        <v>2621</v>
      </c>
      <c r="B442" s="1901" t="s">
        <v>2624</v>
      </c>
      <c r="C442" s="1909" t="s">
        <v>438</v>
      </c>
      <c r="D442" s="1904">
        <v>1605</v>
      </c>
      <c r="E442" s="1904"/>
      <c r="F442" s="1905">
        <f t="shared" ref="F442" si="11">D442*E442</f>
        <v>0</v>
      </c>
    </row>
    <row r="443" spans="1:6">
      <c r="A443" s="1898"/>
      <c r="B443" s="1901"/>
      <c r="C443" s="1909"/>
      <c r="D443" s="1904"/>
      <c r="E443" s="1904"/>
      <c r="F443" s="1905"/>
    </row>
    <row r="444" spans="1:6">
      <c r="A444" s="1898" t="s">
        <v>2622</v>
      </c>
      <c r="B444" s="1901" t="s">
        <v>2625</v>
      </c>
      <c r="C444" s="1909" t="s">
        <v>438</v>
      </c>
      <c r="D444" s="1904">
        <v>535</v>
      </c>
      <c r="E444" s="1904"/>
      <c r="F444" s="1905">
        <f t="shared" ref="F444" si="12">D444*E444</f>
        <v>0</v>
      </c>
    </row>
    <row r="445" spans="1:6">
      <c r="A445" s="1898"/>
      <c r="B445" s="1899"/>
      <c r="C445" s="1909"/>
      <c r="D445" s="1909"/>
      <c r="E445" s="1924"/>
      <c r="F445" s="1905">
        <f t="shared" si="10"/>
        <v>0</v>
      </c>
    </row>
    <row r="446" spans="1:6" ht="20.5">
      <c r="A446" s="1898"/>
      <c r="B446" s="1912" t="s">
        <v>612</v>
      </c>
      <c r="C446" s="1909"/>
      <c r="D446" s="1948"/>
      <c r="E446" s="1937"/>
      <c r="F446" s="1905">
        <f t="shared" si="10"/>
        <v>0</v>
      </c>
    </row>
    <row r="447" spans="1:6">
      <c r="A447" s="1898"/>
      <c r="B447" s="1901"/>
      <c r="C447" s="1900"/>
      <c r="D447" s="1909"/>
      <c r="E447" s="1937"/>
      <c r="F447" s="1905">
        <f t="shared" si="10"/>
        <v>0</v>
      </c>
    </row>
    <row r="448" spans="1:6">
      <c r="A448" s="1898" t="s">
        <v>1619</v>
      </c>
      <c r="B448" s="1901" t="s">
        <v>600</v>
      </c>
      <c r="C448" s="1909" t="s">
        <v>513</v>
      </c>
      <c r="D448" s="1904">
        <v>5351</v>
      </c>
      <c r="E448" s="1904"/>
      <c r="F448" s="1905">
        <f t="shared" si="10"/>
        <v>0</v>
      </c>
    </row>
    <row r="449" spans="1:6">
      <c r="A449" s="1898"/>
      <c r="B449" s="1899"/>
      <c r="C449" s="1909"/>
      <c r="D449" s="1909"/>
      <c r="E449" s="1924"/>
      <c r="F449" s="1905">
        <f t="shared" si="10"/>
        <v>0</v>
      </c>
    </row>
    <row r="450" spans="1:6" ht="20.5">
      <c r="A450" s="1898"/>
      <c r="B450" s="1912" t="s">
        <v>610</v>
      </c>
      <c r="C450" s="1909"/>
      <c r="D450" s="1904"/>
      <c r="E450" s="1904"/>
      <c r="F450" s="1905">
        <f t="shared" si="10"/>
        <v>0</v>
      </c>
    </row>
    <row r="451" spans="1:6">
      <c r="A451" s="1898"/>
      <c r="B451" s="1901"/>
      <c r="C451" s="1909"/>
      <c r="D451" s="1904"/>
      <c r="E451" s="1904"/>
      <c r="F451" s="1905">
        <f t="shared" si="10"/>
        <v>0</v>
      </c>
    </row>
    <row r="452" spans="1:6">
      <c r="A452" s="1898" t="s">
        <v>1618</v>
      </c>
      <c r="B452" s="1901" t="s">
        <v>600</v>
      </c>
      <c r="C452" s="1909" t="s">
        <v>513</v>
      </c>
      <c r="D452" s="1904">
        <v>21407</v>
      </c>
      <c r="E452" s="1904"/>
      <c r="F452" s="1905">
        <f t="shared" si="10"/>
        <v>0</v>
      </c>
    </row>
    <row r="453" spans="1:6">
      <c r="A453" s="1898"/>
      <c r="B453" s="1912"/>
      <c r="C453" s="1909"/>
      <c r="D453" s="1909"/>
      <c r="E453" s="1924"/>
      <c r="F453" s="1905">
        <f t="shared" si="10"/>
        <v>0</v>
      </c>
    </row>
    <row r="454" spans="1:6" ht="20.5">
      <c r="A454" s="1898"/>
      <c r="B454" s="1912" t="s">
        <v>608</v>
      </c>
      <c r="C454" s="1909"/>
      <c r="D454" s="1909"/>
      <c r="E454" s="1937"/>
      <c r="F454" s="1905">
        <f t="shared" si="10"/>
        <v>0</v>
      </c>
    </row>
    <row r="455" spans="1:6">
      <c r="A455" s="1898"/>
      <c r="B455" s="1901"/>
      <c r="C455" s="1909"/>
      <c r="D455" s="1909"/>
      <c r="E455" s="1937"/>
      <c r="F455" s="1905">
        <f t="shared" si="10"/>
        <v>0</v>
      </c>
    </row>
    <row r="456" spans="1:6">
      <c r="A456" s="1898" t="s">
        <v>1617</v>
      </c>
      <c r="B456" s="1901" t="s">
        <v>600</v>
      </c>
      <c r="C456" s="1909" t="s">
        <v>513</v>
      </c>
      <c r="D456" s="1904">
        <v>60</v>
      </c>
      <c r="E456" s="1904"/>
      <c r="F456" s="1905">
        <f t="shared" si="10"/>
        <v>0</v>
      </c>
    </row>
    <row r="457" spans="1:6">
      <c r="A457" s="1898"/>
      <c r="B457" s="1901"/>
      <c r="C457" s="1909"/>
      <c r="D457" s="1904"/>
      <c r="E457" s="1904"/>
      <c r="F457" s="1905">
        <f t="shared" si="10"/>
        <v>0</v>
      </c>
    </row>
    <row r="458" spans="1:6">
      <c r="A458" s="1898"/>
      <c r="B458" s="1899" t="s">
        <v>606</v>
      </c>
      <c r="C458" s="1909"/>
      <c r="D458" s="1904"/>
      <c r="E458" s="1904"/>
      <c r="F458" s="1905">
        <f t="shared" si="10"/>
        <v>0</v>
      </c>
    </row>
    <row r="459" spans="1:6">
      <c r="A459" s="1898"/>
      <c r="B459" s="1901"/>
      <c r="C459" s="1909"/>
      <c r="D459" s="1904"/>
      <c r="E459" s="1904"/>
      <c r="F459" s="1905">
        <f t="shared" si="10"/>
        <v>0</v>
      </c>
    </row>
    <row r="460" spans="1:6" ht="30.5">
      <c r="A460" s="1898"/>
      <c r="B460" s="1912" t="s">
        <v>605</v>
      </c>
      <c r="C460" s="1909"/>
      <c r="D460" s="1904"/>
      <c r="E460" s="1904"/>
      <c r="F460" s="1905">
        <f t="shared" si="10"/>
        <v>0</v>
      </c>
    </row>
    <row r="461" spans="1:6">
      <c r="A461" s="1898"/>
      <c r="B461" s="1901"/>
      <c r="C461" s="1909"/>
      <c r="D461" s="1904"/>
      <c r="E461" s="1904"/>
      <c r="F461" s="1905">
        <f t="shared" si="10"/>
        <v>0</v>
      </c>
    </row>
    <row r="462" spans="1:6">
      <c r="A462" s="1898" t="s">
        <v>1616</v>
      </c>
      <c r="B462" s="1901" t="s">
        <v>600</v>
      </c>
      <c r="C462" s="1909" t="s">
        <v>337</v>
      </c>
      <c r="D462" s="1904">
        <v>65</v>
      </c>
      <c r="E462" s="1904"/>
      <c r="F462" s="1905">
        <f t="shared" si="10"/>
        <v>0</v>
      </c>
    </row>
    <row r="463" spans="1:6">
      <c r="A463" s="1898"/>
      <c r="B463" s="1946"/>
      <c r="C463" s="1909"/>
      <c r="D463" s="1909"/>
      <c r="E463" s="1937"/>
      <c r="F463" s="1949"/>
    </row>
    <row r="464" spans="1:6">
      <c r="A464" s="1898"/>
      <c r="B464" s="1899"/>
      <c r="C464" s="1909"/>
      <c r="D464" s="1909"/>
      <c r="E464" s="1904"/>
      <c r="F464" s="1950"/>
    </row>
    <row r="465" spans="1:6">
      <c r="A465" s="1898"/>
      <c r="B465" s="1899"/>
      <c r="C465" s="1909"/>
      <c r="D465" s="1909"/>
      <c r="E465" s="1904"/>
      <c r="F465" s="1950"/>
    </row>
    <row r="466" spans="1:6">
      <c r="A466" s="1898"/>
      <c r="B466" s="1901"/>
      <c r="C466" s="1909"/>
      <c r="D466" s="1909"/>
      <c r="E466" s="1937"/>
      <c r="F466" s="1950"/>
    </row>
    <row r="467" spans="1:6">
      <c r="A467" s="1898"/>
      <c r="B467" s="1915"/>
      <c r="C467" s="1909"/>
      <c r="D467" s="1904"/>
      <c r="E467" s="1904"/>
      <c r="F467" s="1905"/>
    </row>
    <row r="468" spans="1:6">
      <c r="A468" s="1939"/>
      <c r="B468" s="1912"/>
      <c r="C468" s="1909"/>
      <c r="D468" s="1909"/>
      <c r="E468" s="1940"/>
      <c r="F468" s="1941"/>
    </row>
    <row r="469" spans="1:6" ht="13" thickBot="1">
      <c r="A469" s="1916"/>
      <c r="B469" s="1917"/>
      <c r="C469" s="1918"/>
      <c r="D469" s="1918" t="s">
        <v>1613</v>
      </c>
      <c r="E469" s="1919"/>
      <c r="F469" s="1920">
        <f>SUM(F427:F468)</f>
        <v>0</v>
      </c>
    </row>
    <row r="470" spans="1:6">
      <c r="A470" s="1921"/>
      <c r="B470" s="1891"/>
      <c r="C470" s="1892"/>
      <c r="D470" s="1892"/>
      <c r="E470" s="1922"/>
      <c r="F470" s="1922"/>
    </row>
    <row r="471" spans="1:6">
      <c r="A471" s="1921"/>
      <c r="B471" s="1891"/>
      <c r="C471" s="1892"/>
      <c r="D471" s="1892"/>
      <c r="E471" s="1922"/>
      <c r="F471" s="1922"/>
    </row>
    <row r="472" spans="1:6">
      <c r="A472" s="1921"/>
      <c r="B472" s="1891"/>
      <c r="C472" s="1892"/>
      <c r="D472" s="1892"/>
      <c r="E472" s="1922"/>
      <c r="F472" s="1922"/>
    </row>
    <row r="473" spans="1:6">
      <c r="A473" s="1921"/>
      <c r="B473" s="1891"/>
      <c r="C473" s="1892"/>
      <c r="D473" s="1892"/>
      <c r="E473" s="1922"/>
      <c r="F473" s="1922"/>
    </row>
    <row r="474" spans="1:6">
      <c r="A474" s="2111" t="s">
        <v>324</v>
      </c>
      <c r="B474" s="2112"/>
      <c r="C474" s="2112"/>
      <c r="D474" s="2112"/>
      <c r="E474" s="2112"/>
      <c r="F474" s="2112"/>
    </row>
    <row r="475" spans="1:6">
      <c r="A475" s="2111" t="s">
        <v>323</v>
      </c>
      <c r="B475" s="2112"/>
      <c r="C475" s="2112"/>
      <c r="D475" s="2112"/>
      <c r="E475" s="2112"/>
      <c r="F475" s="2112"/>
    </row>
    <row r="476" spans="1:6">
      <c r="A476" s="1890" t="s">
        <v>2437</v>
      </c>
      <c r="B476" s="1891"/>
      <c r="C476" s="1892"/>
      <c r="D476" s="1892"/>
      <c r="E476" s="1889"/>
      <c r="F476" s="1889"/>
    </row>
    <row r="477" spans="1:6">
      <c r="A477" s="1890"/>
      <c r="B477" s="1891"/>
      <c r="C477" s="1892"/>
      <c r="D477" s="1892"/>
      <c r="E477" s="1889"/>
      <c r="F477" s="1889"/>
    </row>
    <row r="478" spans="1:6">
      <c r="A478" s="1890" t="s">
        <v>2438</v>
      </c>
      <c r="B478" s="1891"/>
      <c r="C478" s="1892"/>
      <c r="D478" s="1892"/>
      <c r="E478" s="1889"/>
      <c r="F478" s="1889"/>
    </row>
    <row r="479" spans="1:6" ht="13.5" thickBot="1">
      <c r="A479" s="1893"/>
      <c r="C479" s="1894"/>
      <c r="D479" s="1894"/>
      <c r="E479" s="1889"/>
      <c r="F479" s="1889"/>
    </row>
    <row r="480" spans="1:6">
      <c r="A480" s="1895" t="s">
        <v>320</v>
      </c>
      <c r="B480" s="1896" t="s">
        <v>161</v>
      </c>
      <c r="C480" s="1896" t="s">
        <v>319</v>
      </c>
      <c r="D480" s="1896" t="s">
        <v>318</v>
      </c>
      <c r="E480" s="1896" t="s">
        <v>552</v>
      </c>
      <c r="F480" s="1897" t="s">
        <v>551</v>
      </c>
    </row>
    <row r="481" spans="1:6">
      <c r="A481" s="1898"/>
      <c r="B481" s="1899"/>
      <c r="C481" s="1909"/>
      <c r="D481" s="1909"/>
      <c r="E481" s="1924"/>
      <c r="F481" s="1925"/>
    </row>
    <row r="482" spans="1:6">
      <c r="A482" s="1898"/>
      <c r="B482" s="1899" t="s">
        <v>603</v>
      </c>
      <c r="C482" s="1909"/>
      <c r="D482" s="1909"/>
      <c r="E482" s="1904"/>
      <c r="F482" s="1950"/>
    </row>
    <row r="483" spans="1:6">
      <c r="A483" s="1898"/>
      <c r="B483" s="1901"/>
      <c r="C483" s="1909"/>
      <c r="D483" s="1909"/>
      <c r="E483" s="1937"/>
      <c r="F483" s="1950"/>
    </row>
    <row r="484" spans="1:6" ht="30.5">
      <c r="A484" s="1898"/>
      <c r="B484" s="1912" t="s">
        <v>1615</v>
      </c>
      <c r="C484" s="1909"/>
      <c r="D484" s="1909"/>
      <c r="E484" s="1937"/>
      <c r="F484" s="1950"/>
    </row>
    <row r="485" spans="1:6">
      <c r="A485" s="1898"/>
      <c r="B485" s="1901"/>
      <c r="C485" s="1909"/>
      <c r="D485" s="1909"/>
      <c r="E485" s="1937"/>
      <c r="F485" s="1950"/>
    </row>
    <row r="486" spans="1:6">
      <c r="A486" s="1898" t="s">
        <v>601</v>
      </c>
      <c r="B486" s="1915" t="s">
        <v>1614</v>
      </c>
      <c r="C486" s="1909" t="s">
        <v>337</v>
      </c>
      <c r="D486" s="1904">
        <v>150</v>
      </c>
      <c r="E486" s="1904"/>
      <c r="F486" s="1905">
        <f t="shared" ref="F486:F489" si="13">D486*E486</f>
        <v>0</v>
      </c>
    </row>
    <row r="487" spans="1:6">
      <c r="A487" s="1898"/>
      <c r="B487" s="1915"/>
      <c r="C487" s="1909"/>
      <c r="D487" s="1904"/>
      <c r="E487" s="1904"/>
      <c r="F487" s="1905">
        <f t="shared" si="13"/>
        <v>0</v>
      </c>
    </row>
    <row r="488" spans="1:6">
      <c r="A488" s="1928"/>
      <c r="B488" s="1915"/>
      <c r="C488" s="1910"/>
      <c r="D488" s="1910"/>
      <c r="E488" s="1940"/>
      <c r="F488" s="1905">
        <f t="shared" si="13"/>
        <v>0</v>
      </c>
    </row>
    <row r="489" spans="1:6" ht="110">
      <c r="A489" s="1928" t="s">
        <v>2469</v>
      </c>
      <c r="B489" s="1915" t="s">
        <v>2470</v>
      </c>
      <c r="C489" s="1910" t="s">
        <v>513</v>
      </c>
      <c r="D489" s="1904">
        <v>26</v>
      </c>
      <c r="E489" s="1904"/>
      <c r="F489" s="1905">
        <f t="shared" si="13"/>
        <v>0</v>
      </c>
    </row>
    <row r="490" spans="1:6">
      <c r="A490" s="1898"/>
      <c r="B490" s="1915"/>
      <c r="C490" s="1909"/>
      <c r="D490" s="1904"/>
      <c r="E490" s="1904"/>
      <c r="F490" s="1905"/>
    </row>
    <row r="491" spans="1:6">
      <c r="A491" s="1898"/>
      <c r="B491" s="1915"/>
      <c r="C491" s="1909"/>
      <c r="D491" s="1904"/>
      <c r="E491" s="1904"/>
      <c r="F491" s="1905"/>
    </row>
    <row r="492" spans="1:6">
      <c r="A492" s="1898"/>
      <c r="B492" s="1915"/>
      <c r="C492" s="1909"/>
      <c r="D492" s="1904"/>
      <c r="E492" s="1904"/>
      <c r="F492" s="1905"/>
    </row>
    <row r="493" spans="1:6">
      <c r="A493" s="1898"/>
      <c r="B493" s="1915"/>
      <c r="C493" s="1909"/>
      <c r="D493" s="1904"/>
      <c r="E493" s="1904"/>
      <c r="F493" s="1905"/>
    </row>
    <row r="494" spans="1:6">
      <c r="A494" s="1898"/>
      <c r="B494" s="1915"/>
      <c r="C494" s="1909"/>
      <c r="D494" s="1904"/>
      <c r="E494" s="1904"/>
      <c r="F494" s="1905"/>
    </row>
    <row r="495" spans="1:6">
      <c r="A495" s="1898"/>
      <c r="B495" s="1915"/>
      <c r="C495" s="1909"/>
      <c r="D495" s="1904"/>
      <c r="E495" s="1904"/>
      <c r="F495" s="1905"/>
    </row>
    <row r="496" spans="1:6">
      <c r="A496" s="1898"/>
      <c r="B496" s="1915"/>
      <c r="C496" s="1909"/>
      <c r="D496" s="1904"/>
      <c r="E496" s="1904"/>
      <c r="F496" s="1905"/>
    </row>
    <row r="497" spans="1:6">
      <c r="A497" s="1898"/>
      <c r="B497" s="1915"/>
      <c r="C497" s="1909"/>
      <c r="D497" s="1904"/>
      <c r="E497" s="1904"/>
      <c r="F497" s="1905"/>
    </row>
    <row r="498" spans="1:6">
      <c r="A498" s="1898"/>
      <c r="B498" s="1915"/>
      <c r="C498" s="1909"/>
      <c r="D498" s="1904"/>
      <c r="E498" s="1904"/>
      <c r="F498" s="1905"/>
    </row>
    <row r="499" spans="1:6">
      <c r="A499" s="1898"/>
      <c r="B499" s="1915"/>
      <c r="C499" s="1909"/>
      <c r="D499" s="1904"/>
      <c r="E499" s="1904"/>
      <c r="F499" s="1905"/>
    </row>
    <row r="500" spans="1:6">
      <c r="A500" s="1898"/>
      <c r="B500" s="1915"/>
      <c r="C500" s="1909"/>
      <c r="D500" s="1904"/>
      <c r="E500" s="1904"/>
      <c r="F500" s="1905"/>
    </row>
    <row r="501" spans="1:6">
      <c r="A501" s="1898"/>
      <c r="B501" s="1915"/>
      <c r="C501" s="1909"/>
      <c r="D501" s="1904"/>
      <c r="E501" s="1904"/>
      <c r="F501" s="1905"/>
    </row>
    <row r="502" spans="1:6">
      <c r="A502" s="1898"/>
      <c r="B502" s="1915"/>
      <c r="C502" s="1909"/>
      <c r="D502" s="1904"/>
      <c r="E502" s="1904"/>
      <c r="F502" s="1905"/>
    </row>
    <row r="503" spans="1:6">
      <c r="A503" s="1898"/>
      <c r="B503" s="1915"/>
      <c r="C503" s="1909"/>
      <c r="D503" s="1904"/>
      <c r="E503" s="1904"/>
      <c r="F503" s="1905"/>
    </row>
    <row r="504" spans="1:6">
      <c r="A504" s="1898"/>
      <c r="B504" s="1915"/>
      <c r="C504" s="1909"/>
      <c r="D504" s="1904"/>
      <c r="E504" s="1904"/>
      <c r="F504" s="1905"/>
    </row>
    <row r="505" spans="1:6">
      <c r="A505" s="1898"/>
      <c r="B505" s="1915"/>
      <c r="C505" s="1909"/>
      <c r="D505" s="1904"/>
      <c r="E505" s="1904"/>
      <c r="F505" s="1905"/>
    </row>
    <row r="506" spans="1:6">
      <c r="A506" s="1898"/>
      <c r="B506" s="1915"/>
      <c r="C506" s="1909"/>
      <c r="D506" s="1904"/>
      <c r="E506" s="1904"/>
      <c r="F506" s="1905"/>
    </row>
    <row r="507" spans="1:6">
      <c r="A507" s="1898"/>
      <c r="B507" s="1915"/>
      <c r="C507" s="1909"/>
      <c r="D507" s="1904"/>
      <c r="E507" s="1904"/>
      <c r="F507" s="1905"/>
    </row>
    <row r="508" spans="1:6">
      <c r="A508" s="1898"/>
      <c r="B508" s="1915"/>
      <c r="C508" s="1909"/>
      <c r="D508" s="1904"/>
      <c r="E508" s="1904"/>
      <c r="F508" s="1905"/>
    </row>
    <row r="509" spans="1:6">
      <c r="A509" s="1898"/>
      <c r="B509" s="1915"/>
      <c r="C509" s="1909"/>
      <c r="D509" s="1904"/>
      <c r="E509" s="1904"/>
      <c r="F509" s="1905"/>
    </row>
    <row r="510" spans="1:6">
      <c r="A510" s="1898"/>
      <c r="B510" s="1915"/>
      <c r="C510" s="1909"/>
      <c r="D510" s="1904"/>
      <c r="E510" s="1904"/>
      <c r="F510" s="1905"/>
    </row>
    <row r="511" spans="1:6">
      <c r="A511" s="1898"/>
      <c r="B511" s="1915"/>
      <c r="C511" s="1909"/>
      <c r="D511" s="1904"/>
      <c r="E511" s="1904"/>
      <c r="F511" s="1905"/>
    </row>
    <row r="512" spans="1:6">
      <c r="A512" s="1939"/>
      <c r="B512" s="1912"/>
      <c r="C512" s="1909"/>
      <c r="D512" s="1909"/>
      <c r="E512" s="1940"/>
      <c r="F512" s="1941"/>
    </row>
    <row r="513" spans="1:6" ht="13" thickBot="1">
      <c r="A513" s="1916"/>
      <c r="B513" s="1917"/>
      <c r="C513" s="1918"/>
      <c r="D513" s="1918" t="s">
        <v>1613</v>
      </c>
      <c r="E513" s="1919"/>
      <c r="F513" s="1920">
        <f>SUM(F481:F512)</f>
        <v>0</v>
      </c>
    </row>
    <row r="514" spans="1:6">
      <c r="A514" s="1921"/>
      <c r="B514" s="1891"/>
      <c r="C514" s="1892"/>
      <c r="D514" s="1892"/>
      <c r="E514" s="1922"/>
      <c r="F514" s="1922"/>
    </row>
    <row r="515" spans="1:6">
      <c r="A515" s="1921"/>
      <c r="B515" s="1891"/>
      <c r="C515" s="1892"/>
      <c r="D515" s="1892"/>
      <c r="E515" s="1922"/>
      <c r="F515" s="1922"/>
    </row>
    <row r="516" spans="1:6">
      <c r="A516" s="2111" t="s">
        <v>324</v>
      </c>
      <c r="B516" s="2112"/>
      <c r="C516" s="2112"/>
      <c r="D516" s="2112"/>
      <c r="E516" s="2112"/>
      <c r="F516" s="2112"/>
    </row>
    <row r="517" spans="1:6">
      <c r="A517" s="2111" t="s">
        <v>323</v>
      </c>
      <c r="B517" s="2112"/>
      <c r="C517" s="2112"/>
      <c r="D517" s="2112"/>
      <c r="E517" s="2112"/>
      <c r="F517" s="2112"/>
    </row>
    <row r="518" spans="1:6">
      <c r="A518" s="1890" t="s">
        <v>2437</v>
      </c>
      <c r="B518" s="1891"/>
      <c r="C518" s="1892"/>
      <c r="D518" s="1892"/>
      <c r="E518" s="1951"/>
      <c r="F518" s="1952"/>
    </row>
    <row r="519" spans="1:6">
      <c r="A519" s="1890"/>
      <c r="B519" s="1891"/>
      <c r="C519" s="1892"/>
      <c r="D519" s="1892"/>
      <c r="E519" s="1951"/>
      <c r="F519" s="1952"/>
    </row>
    <row r="520" spans="1:6">
      <c r="A520" s="1890" t="s">
        <v>2438</v>
      </c>
      <c r="B520" s="1891"/>
      <c r="C520" s="1892"/>
      <c r="D520" s="1892"/>
      <c r="E520" s="1951"/>
      <c r="F520" s="1952"/>
    </row>
    <row r="521" spans="1:6" ht="13" thickBot="1">
      <c r="A521" s="1891"/>
      <c r="B521" s="1891"/>
      <c r="C521" s="1892"/>
      <c r="D521" s="1892"/>
      <c r="E521" s="1951"/>
      <c r="F521" s="1952"/>
    </row>
    <row r="522" spans="1:6">
      <c r="A522" s="1895" t="s">
        <v>320</v>
      </c>
      <c r="B522" s="1896" t="s">
        <v>161</v>
      </c>
      <c r="C522" s="1896" t="s">
        <v>319</v>
      </c>
      <c r="D522" s="1896" t="s">
        <v>318</v>
      </c>
      <c r="E522" s="1896" t="s">
        <v>317</v>
      </c>
      <c r="F522" s="1897" t="s">
        <v>316</v>
      </c>
    </row>
    <row r="523" spans="1:6">
      <c r="A523" s="1898"/>
      <c r="B523" s="1908"/>
      <c r="C523" s="1909"/>
      <c r="D523" s="1909"/>
      <c r="E523" s="1937"/>
      <c r="F523" s="1949"/>
    </row>
    <row r="524" spans="1:6">
      <c r="A524" s="1898"/>
      <c r="B524" s="1953" t="s">
        <v>315</v>
      </c>
      <c r="C524" s="1909"/>
      <c r="D524" s="1909"/>
      <c r="E524" s="1937"/>
      <c r="F524" s="1949"/>
    </row>
    <row r="525" spans="1:6">
      <c r="A525" s="1898"/>
      <c r="B525" s="1954"/>
      <c r="C525" s="1909"/>
      <c r="D525" s="1909"/>
      <c r="E525" s="1937"/>
      <c r="F525" s="1949"/>
    </row>
    <row r="526" spans="1:6">
      <c r="A526" s="1898"/>
      <c r="B526" s="1955" t="s">
        <v>2239</v>
      </c>
      <c r="C526" s="1909"/>
      <c r="D526" s="1909"/>
      <c r="E526" s="1937"/>
      <c r="F526" s="1949">
        <f>F48</f>
        <v>0</v>
      </c>
    </row>
    <row r="527" spans="1:6">
      <c r="A527" s="1898"/>
      <c r="B527" s="1901"/>
      <c r="C527" s="1909"/>
      <c r="D527" s="1909"/>
      <c r="E527" s="1937"/>
      <c r="F527" s="1949"/>
    </row>
    <row r="528" spans="1:6">
      <c r="A528" s="1898"/>
      <c r="B528" s="1955" t="s">
        <v>2238</v>
      </c>
      <c r="C528" s="1909"/>
      <c r="D528" s="1909"/>
      <c r="E528" s="1937"/>
      <c r="F528" s="1949">
        <f>F82</f>
        <v>0</v>
      </c>
    </row>
    <row r="529" spans="1:6">
      <c r="A529" s="1898"/>
      <c r="B529" s="1901"/>
      <c r="C529" s="1909"/>
      <c r="D529" s="1909"/>
      <c r="E529" s="1937"/>
      <c r="F529" s="1949"/>
    </row>
    <row r="530" spans="1:6">
      <c r="A530" s="1898"/>
      <c r="B530" s="1955" t="s">
        <v>2237</v>
      </c>
      <c r="C530" s="1909"/>
      <c r="D530" s="1909"/>
      <c r="E530" s="1937"/>
      <c r="F530" s="1949">
        <f>F113</f>
        <v>0</v>
      </c>
    </row>
    <row r="531" spans="1:6">
      <c r="A531" s="1898"/>
      <c r="B531" s="1901"/>
      <c r="C531" s="1909"/>
      <c r="D531" s="1909"/>
      <c r="E531" s="1937"/>
      <c r="F531" s="1949"/>
    </row>
    <row r="532" spans="1:6">
      <c r="A532" s="1898"/>
      <c r="B532" s="1955" t="s">
        <v>2236</v>
      </c>
      <c r="C532" s="1909"/>
      <c r="D532" s="1909"/>
      <c r="E532" s="1937"/>
      <c r="F532" s="1949">
        <f>F159</f>
        <v>0</v>
      </c>
    </row>
    <row r="533" spans="1:6">
      <c r="A533" s="1898"/>
      <c r="B533" s="1901"/>
      <c r="C533" s="1909"/>
      <c r="D533" s="1909"/>
      <c r="E533" s="1937"/>
      <c r="F533" s="1949"/>
    </row>
    <row r="534" spans="1:6">
      <c r="A534" s="1898"/>
      <c r="B534" s="1955" t="s">
        <v>2235</v>
      </c>
      <c r="C534" s="1909"/>
      <c r="D534" s="1909"/>
      <c r="E534" s="1937"/>
      <c r="F534" s="1949">
        <f>F202</f>
        <v>0</v>
      </c>
    </row>
    <row r="535" spans="1:6">
      <c r="A535" s="1898"/>
      <c r="B535" s="1955"/>
      <c r="C535" s="1909"/>
      <c r="D535" s="1909"/>
      <c r="E535" s="1937"/>
      <c r="F535" s="1949"/>
    </row>
    <row r="536" spans="1:6">
      <c r="A536" s="1898"/>
      <c r="B536" s="1955" t="s">
        <v>2055</v>
      </c>
      <c r="C536" s="1909"/>
      <c r="D536" s="1909"/>
      <c r="E536" s="1937"/>
      <c r="F536" s="1949">
        <f>F246</f>
        <v>0</v>
      </c>
    </row>
    <row r="537" spans="1:6">
      <c r="A537" s="1898"/>
      <c r="B537" s="1901"/>
      <c r="C537" s="1909"/>
      <c r="D537" s="1909"/>
      <c r="E537" s="1937"/>
      <c r="F537" s="1949"/>
    </row>
    <row r="538" spans="1:6">
      <c r="A538" s="1898"/>
      <c r="B538" s="1955" t="s">
        <v>2054</v>
      </c>
      <c r="C538" s="1909"/>
      <c r="D538" s="1909"/>
      <c r="E538" s="1937"/>
      <c r="F538" s="1949">
        <f>F289</f>
        <v>0</v>
      </c>
    </row>
    <row r="539" spans="1:6">
      <c r="A539" s="1898"/>
      <c r="B539" s="1908"/>
      <c r="C539" s="1909"/>
      <c r="D539" s="1909"/>
      <c r="E539" s="1937"/>
      <c r="F539" s="1949"/>
    </row>
    <row r="540" spans="1:6">
      <c r="A540" s="1898"/>
      <c r="B540" s="1955" t="s">
        <v>2053</v>
      </c>
      <c r="C540" s="1909"/>
      <c r="D540" s="1909"/>
      <c r="E540" s="1937"/>
      <c r="F540" s="1949">
        <f>F330</f>
        <v>0</v>
      </c>
    </row>
    <row r="541" spans="1:6">
      <c r="A541" s="1898"/>
      <c r="B541" s="1908"/>
      <c r="C541" s="1909"/>
      <c r="D541" s="1909"/>
      <c r="E541" s="1937"/>
      <c r="F541" s="1949"/>
    </row>
    <row r="542" spans="1:6">
      <c r="A542" s="1898"/>
      <c r="B542" s="1955" t="s">
        <v>2052</v>
      </c>
      <c r="C542" s="1909"/>
      <c r="D542" s="1909"/>
      <c r="E542" s="1937"/>
      <c r="F542" s="1949">
        <f>F372</f>
        <v>0</v>
      </c>
    </row>
    <row r="543" spans="1:6">
      <c r="A543" s="1898"/>
      <c r="B543" s="1901"/>
      <c r="C543" s="1909"/>
      <c r="D543" s="1909"/>
      <c r="E543" s="1937"/>
      <c r="F543" s="1949"/>
    </row>
    <row r="544" spans="1:6">
      <c r="A544" s="1898"/>
      <c r="B544" s="1955" t="s">
        <v>2051</v>
      </c>
      <c r="C544" s="1909"/>
      <c r="D544" s="1909"/>
      <c r="E544" s="1937"/>
      <c r="F544" s="1949">
        <f>F417</f>
        <v>0</v>
      </c>
    </row>
    <row r="545" spans="1:6">
      <c r="A545" s="1898"/>
      <c r="B545" s="1908"/>
      <c r="C545" s="1909"/>
      <c r="D545" s="1909"/>
      <c r="E545" s="1937"/>
      <c r="F545" s="1949"/>
    </row>
    <row r="546" spans="1:6">
      <c r="A546" s="1898"/>
      <c r="B546" s="1955" t="s">
        <v>2050</v>
      </c>
      <c r="C546" s="1909"/>
      <c r="D546" s="1909"/>
      <c r="E546" s="1937"/>
      <c r="F546" s="1949">
        <f>F469</f>
        <v>0</v>
      </c>
    </row>
    <row r="547" spans="1:6">
      <c r="A547" s="1898"/>
      <c r="B547" s="1901"/>
      <c r="C547" s="1909"/>
      <c r="D547" s="1909"/>
      <c r="E547" s="1937"/>
      <c r="F547" s="1949"/>
    </row>
    <row r="548" spans="1:6">
      <c r="A548" s="1898"/>
      <c r="B548" s="1955" t="s">
        <v>2049</v>
      </c>
      <c r="C548" s="1909"/>
      <c r="D548" s="1909"/>
      <c r="E548" s="1937"/>
      <c r="F548" s="1949">
        <f>F513</f>
        <v>0</v>
      </c>
    </row>
    <row r="549" spans="1:6">
      <c r="A549" s="1898"/>
      <c r="B549" s="1901"/>
      <c r="C549" s="1909"/>
      <c r="D549" s="1909"/>
      <c r="E549" s="1937"/>
      <c r="F549" s="1949"/>
    </row>
    <row r="550" spans="1:6">
      <c r="A550" s="1898"/>
      <c r="B550" s="1901"/>
      <c r="C550" s="1909"/>
      <c r="D550" s="1909"/>
      <c r="E550" s="1937"/>
      <c r="F550" s="1949"/>
    </row>
    <row r="551" spans="1:6">
      <c r="A551" s="1898"/>
      <c r="B551" s="1901"/>
      <c r="C551" s="1909"/>
      <c r="D551" s="1909"/>
      <c r="E551" s="1937"/>
      <c r="F551" s="1949"/>
    </row>
    <row r="552" spans="1:6">
      <c r="A552" s="1898"/>
      <c r="B552" s="1901"/>
      <c r="C552" s="1909"/>
      <c r="D552" s="1909"/>
      <c r="E552" s="1937"/>
      <c r="F552" s="1949"/>
    </row>
    <row r="553" spans="1:6">
      <c r="A553" s="1898"/>
      <c r="B553" s="1901"/>
      <c r="C553" s="1909"/>
      <c r="D553" s="1909"/>
      <c r="E553" s="1937"/>
      <c r="F553" s="1949"/>
    </row>
    <row r="554" spans="1:6">
      <c r="A554" s="1898"/>
      <c r="B554" s="1901"/>
      <c r="C554" s="1909"/>
      <c r="D554" s="1909"/>
      <c r="E554" s="1937"/>
      <c r="F554" s="1949"/>
    </row>
    <row r="555" spans="1:6">
      <c r="A555" s="1898"/>
      <c r="B555" s="1901"/>
      <c r="C555" s="1909"/>
      <c r="D555" s="1909"/>
      <c r="E555" s="1937"/>
      <c r="F555" s="1949"/>
    </row>
    <row r="556" spans="1:6">
      <c r="A556" s="1898"/>
      <c r="B556" s="1901"/>
      <c r="C556" s="1909"/>
      <c r="D556" s="1909"/>
      <c r="E556" s="1937"/>
      <c r="F556" s="1949"/>
    </row>
    <row r="557" spans="1:6">
      <c r="A557" s="1898"/>
      <c r="B557" s="1901"/>
      <c r="C557" s="1909"/>
      <c r="D557" s="1909"/>
      <c r="E557" s="1937"/>
      <c r="F557" s="1949"/>
    </row>
    <row r="558" spans="1:6">
      <c r="A558" s="1898"/>
      <c r="B558" s="1901"/>
      <c r="C558" s="1909"/>
      <c r="D558" s="1909"/>
      <c r="E558" s="1937"/>
      <c r="F558" s="1949"/>
    </row>
    <row r="559" spans="1:6">
      <c r="A559" s="1898"/>
      <c r="B559" s="1901"/>
      <c r="C559" s="1909"/>
      <c r="D559" s="1909"/>
      <c r="E559" s="1937"/>
      <c r="F559" s="1949"/>
    </row>
    <row r="560" spans="1:6">
      <c r="A560" s="1898"/>
      <c r="B560" s="1901"/>
      <c r="C560" s="1909"/>
      <c r="D560" s="1909"/>
      <c r="E560" s="1937"/>
      <c r="F560" s="1949"/>
    </row>
    <row r="561" spans="1:6">
      <c r="A561" s="1898"/>
      <c r="B561" s="1901"/>
      <c r="C561" s="1909"/>
      <c r="D561" s="1909"/>
      <c r="E561" s="1937"/>
      <c r="F561" s="1949"/>
    </row>
    <row r="562" spans="1:6">
      <c r="A562" s="1898"/>
      <c r="B562" s="1901"/>
      <c r="C562" s="1909"/>
      <c r="D562" s="1909"/>
      <c r="E562" s="1937"/>
      <c r="F562" s="1949"/>
    </row>
    <row r="563" spans="1:6">
      <c r="A563" s="1898"/>
      <c r="B563" s="1908"/>
      <c r="C563" s="1909"/>
      <c r="D563" s="1909"/>
      <c r="E563" s="1937"/>
      <c r="F563" s="1949"/>
    </row>
    <row r="564" spans="1:6">
      <c r="A564" s="1898"/>
      <c r="B564" s="1901"/>
      <c r="C564" s="1909"/>
      <c r="D564" s="1909"/>
      <c r="E564" s="1937"/>
      <c r="F564" s="1949"/>
    </row>
    <row r="565" spans="1:6">
      <c r="A565" s="1898"/>
      <c r="B565" s="1901"/>
      <c r="C565" s="1909"/>
      <c r="D565" s="1909"/>
      <c r="E565" s="1937"/>
      <c r="F565" s="1949"/>
    </row>
    <row r="566" spans="1:6">
      <c r="A566" s="1898"/>
      <c r="B566" s="1901"/>
      <c r="C566" s="1909"/>
      <c r="D566" s="1909"/>
      <c r="E566" s="1937"/>
      <c r="F566" s="1949"/>
    </row>
    <row r="567" spans="1:6">
      <c r="A567" s="1898"/>
      <c r="B567" s="1901"/>
      <c r="C567" s="1909"/>
      <c r="D567" s="1909"/>
      <c r="E567" s="1937"/>
      <c r="F567" s="1949"/>
    </row>
    <row r="568" spans="1:6">
      <c r="A568" s="1898"/>
      <c r="B568" s="1901"/>
      <c r="C568" s="1909"/>
      <c r="D568" s="1909"/>
      <c r="E568" s="1937"/>
      <c r="F568" s="1949"/>
    </row>
    <row r="569" spans="1:6" ht="13" thickBot="1">
      <c r="A569" s="1916"/>
      <c r="B569" s="1917"/>
      <c r="C569" s="1918"/>
      <c r="D569" s="1918" t="s">
        <v>973</v>
      </c>
      <c r="E569" s="1919"/>
      <c r="F569" s="1920">
        <f>SUM(F523:F568)</f>
        <v>0</v>
      </c>
    </row>
  </sheetData>
  <mergeCells count="26">
    <mergeCell ref="A516:F516"/>
    <mergeCell ref="A517:F517"/>
    <mergeCell ref="A375:F375"/>
    <mergeCell ref="A376:F376"/>
    <mergeCell ref="A420:F420"/>
    <mergeCell ref="A421:F421"/>
    <mergeCell ref="A474:F474"/>
    <mergeCell ref="A475:F475"/>
    <mergeCell ref="A334:F334"/>
    <mergeCell ref="A116:F116"/>
    <mergeCell ref="A117:F117"/>
    <mergeCell ref="A162:F162"/>
    <mergeCell ref="A163:F163"/>
    <mergeCell ref="A205:F205"/>
    <mergeCell ref="A206:F206"/>
    <mergeCell ref="A249:F249"/>
    <mergeCell ref="A250:F250"/>
    <mergeCell ref="A292:F292"/>
    <mergeCell ref="A293:F293"/>
    <mergeCell ref="A333:F333"/>
    <mergeCell ref="A86:F86"/>
    <mergeCell ref="A1:F1"/>
    <mergeCell ref="A2:F2"/>
    <mergeCell ref="A51:F51"/>
    <mergeCell ref="A52:F52"/>
    <mergeCell ref="A85:F85"/>
  </mergeCells>
  <pageMargins left="0.7" right="0.7" top="0.75" bottom="0.75" header="0.3" footer="0.3"/>
  <pageSetup orientation="portrait" r:id="rId1"/>
  <rowBreaks count="1" manualBreakCount="1">
    <brk id="417"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8"/>
  <sheetViews>
    <sheetView view="pageBreakPreview" topLeftCell="A35" zoomScale="90" zoomScaleNormal="100" zoomScaleSheetLayoutView="90" workbookViewId="0">
      <selection activeCell="B44" sqref="B44"/>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2471</v>
      </c>
      <c r="B3" s="212"/>
      <c r="C3" s="213"/>
      <c r="D3" s="213"/>
      <c r="E3" s="174"/>
      <c r="F3" s="174"/>
    </row>
    <row r="4" spans="1:6">
      <c r="A4" s="1287"/>
      <c r="B4" s="212"/>
      <c r="C4" s="213"/>
      <c r="D4" s="213"/>
      <c r="E4" s="174"/>
      <c r="F4" s="174"/>
    </row>
    <row r="5" spans="1:6">
      <c r="A5" s="1287" t="s">
        <v>2472</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5.18</v>
      </c>
      <c r="E40" s="170"/>
      <c r="F40" s="115">
        <f t="shared" si="0"/>
        <v>0</v>
      </c>
    </row>
    <row r="41" spans="1:6">
      <c r="A41" s="1297"/>
      <c r="B41" s="1300"/>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7.77</v>
      </c>
      <c r="E44" s="170"/>
      <c r="F44" s="115">
        <f t="shared" si="0"/>
        <v>0</v>
      </c>
    </row>
    <row r="45" spans="1:6">
      <c r="A45" s="1297"/>
      <c r="B45" s="1300"/>
      <c r="C45" s="173"/>
      <c r="D45" s="173"/>
      <c r="E45" s="170"/>
      <c r="F45" s="115"/>
    </row>
    <row r="46" spans="1:6">
      <c r="A46" s="1297"/>
      <c r="B46" s="1300"/>
      <c r="C46" s="173"/>
      <c r="D46" s="1326"/>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294"/>
      <c r="B50" s="212"/>
      <c r="C50" s="213"/>
      <c r="D50" s="213"/>
      <c r="E50" s="148"/>
      <c r="F50" s="148"/>
    </row>
    <row r="51" spans="1:6">
      <c r="A51" s="2028" t="s">
        <v>324</v>
      </c>
      <c r="B51" s="2014"/>
      <c r="C51" s="2014"/>
      <c r="D51" s="2014"/>
      <c r="E51" s="2014"/>
      <c r="F51" s="2014"/>
    </row>
    <row r="52" spans="1:6">
      <c r="A52" s="2028" t="s">
        <v>323</v>
      </c>
      <c r="B52" s="2014"/>
      <c r="C52" s="2014"/>
      <c r="D52" s="2014"/>
      <c r="E52" s="2014"/>
      <c r="F52" s="2014"/>
    </row>
    <row r="53" spans="1:6">
      <c r="A53" s="1287" t="s">
        <v>2471</v>
      </c>
      <c r="B53" s="212"/>
      <c r="C53" s="213"/>
      <c r="D53" s="213"/>
      <c r="E53" s="174"/>
      <c r="F53" s="174"/>
    </row>
    <row r="54" spans="1:6">
      <c r="A54" s="1287"/>
      <c r="B54" s="212"/>
      <c r="C54" s="213"/>
      <c r="D54" s="213"/>
      <c r="E54" s="174"/>
      <c r="F54" s="174"/>
    </row>
    <row r="55" spans="1:6">
      <c r="A55" s="1287" t="s">
        <v>2472</v>
      </c>
      <c r="B55" s="212"/>
      <c r="C55" s="213"/>
      <c r="D55" s="213"/>
      <c r="E55" s="1317"/>
      <c r="F55" s="1317"/>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297"/>
      <c r="B58" s="175"/>
      <c r="C58" s="175"/>
      <c r="D58" s="175"/>
      <c r="E58" s="1309"/>
      <c r="F58" s="1322"/>
    </row>
    <row r="59" spans="1:6">
      <c r="A59" s="1297"/>
      <c r="B59" s="1301" t="s">
        <v>1835</v>
      </c>
      <c r="C59" s="173"/>
      <c r="D59" s="173"/>
      <c r="E59" s="170"/>
      <c r="F59" s="115"/>
    </row>
    <row r="60" spans="1:6">
      <c r="A60" s="1297"/>
      <c r="B60" s="175"/>
      <c r="C60" s="173"/>
      <c r="D60" s="173"/>
      <c r="E60" s="170"/>
      <c r="F60" s="115"/>
    </row>
    <row r="61" spans="1:6" ht="20">
      <c r="A61" s="1297"/>
      <c r="B61" s="172" t="s">
        <v>1834</v>
      </c>
      <c r="C61" s="173"/>
      <c r="D61" s="173"/>
      <c r="E61" s="170"/>
      <c r="F61" s="115"/>
    </row>
    <row r="62" spans="1:6">
      <c r="A62" s="1297"/>
      <c r="B62" s="175"/>
      <c r="C62" s="173"/>
      <c r="D62" s="173"/>
      <c r="E62" s="170"/>
      <c r="F62" s="115"/>
    </row>
    <row r="63" spans="1:6">
      <c r="A63" s="1297" t="s">
        <v>1833</v>
      </c>
      <c r="B63" s="175"/>
      <c r="C63" s="173" t="s">
        <v>438</v>
      </c>
      <c r="D63" s="173">
        <v>10.36</v>
      </c>
      <c r="E63" s="170"/>
      <c r="F63" s="115">
        <f t="shared" ref="F63:F91" si="1">D63*E63</f>
        <v>0</v>
      </c>
    </row>
    <row r="64" spans="1:6">
      <c r="A64" s="1297"/>
      <c r="B64" s="175"/>
      <c r="C64" s="173"/>
      <c r="D64" s="173"/>
      <c r="E64" s="170"/>
      <c r="F64" s="115">
        <f t="shared" si="1"/>
        <v>0</v>
      </c>
    </row>
    <row r="65" spans="1:6">
      <c r="A65" s="1297"/>
      <c r="B65" s="1301" t="s">
        <v>1832</v>
      </c>
      <c r="C65" s="173"/>
      <c r="D65" s="170"/>
      <c r="E65" s="1327"/>
      <c r="F65" s="115">
        <f t="shared" si="1"/>
        <v>0</v>
      </c>
    </row>
    <row r="66" spans="1:6">
      <c r="A66" s="1297"/>
      <c r="B66" s="175"/>
      <c r="C66" s="173"/>
      <c r="D66" s="170"/>
      <c r="E66" s="170"/>
      <c r="F66" s="115">
        <f t="shared" si="1"/>
        <v>0</v>
      </c>
    </row>
    <row r="67" spans="1:6" ht="20">
      <c r="A67" s="1297" t="s">
        <v>1831</v>
      </c>
      <c r="B67" s="1323" t="s">
        <v>1830</v>
      </c>
      <c r="C67" s="173" t="s">
        <v>679</v>
      </c>
      <c r="D67" s="170">
        <v>40</v>
      </c>
      <c r="E67" s="170"/>
      <c r="F67" s="115">
        <f t="shared" si="1"/>
        <v>0</v>
      </c>
    </row>
    <row r="68" spans="1:6">
      <c r="A68" s="1297"/>
      <c r="B68" s="1328"/>
      <c r="C68" s="173"/>
      <c r="D68" s="173"/>
      <c r="E68" s="170"/>
      <c r="F68" s="115">
        <f t="shared" si="1"/>
        <v>0</v>
      </c>
    </row>
    <row r="69" spans="1:6">
      <c r="A69" s="1324"/>
      <c r="B69" s="1325" t="s">
        <v>1159</v>
      </c>
      <c r="C69" s="173"/>
      <c r="D69" s="173"/>
      <c r="E69" s="170"/>
      <c r="F69" s="115">
        <f t="shared" si="1"/>
        <v>0</v>
      </c>
    </row>
    <row r="70" spans="1:6">
      <c r="A70" s="1324"/>
      <c r="B70" s="1325"/>
      <c r="C70" s="173"/>
      <c r="D70" s="173"/>
      <c r="E70" s="170"/>
      <c r="F70" s="115">
        <f t="shared" si="1"/>
        <v>0</v>
      </c>
    </row>
    <row r="71" spans="1:6">
      <c r="A71" s="1329"/>
      <c r="B71" s="1330" t="s">
        <v>1829</v>
      </c>
      <c r="C71" s="173"/>
      <c r="D71" s="173"/>
      <c r="E71" s="170"/>
      <c r="F71" s="115">
        <f t="shared" si="1"/>
        <v>0</v>
      </c>
    </row>
    <row r="72" spans="1:6">
      <c r="A72" s="1329"/>
      <c r="B72" s="1331"/>
      <c r="C72" s="173"/>
      <c r="D72" s="173"/>
      <c r="E72" s="170"/>
      <c r="F72" s="115">
        <f t="shared" si="1"/>
        <v>0</v>
      </c>
    </row>
    <row r="73" spans="1:6">
      <c r="A73" s="1329"/>
      <c r="B73" s="1332" t="s">
        <v>1828</v>
      </c>
      <c r="C73" s="173"/>
      <c r="D73" s="173"/>
      <c r="E73" s="170"/>
      <c r="F73" s="115">
        <f t="shared" si="1"/>
        <v>0</v>
      </c>
    </row>
    <row r="74" spans="1:6">
      <c r="A74" s="1297"/>
      <c r="B74" s="1300"/>
      <c r="C74" s="173"/>
      <c r="D74" s="173"/>
      <c r="E74" s="170"/>
      <c r="F74" s="115">
        <f t="shared" si="1"/>
        <v>0</v>
      </c>
    </row>
    <row r="75" spans="1:6">
      <c r="A75" s="1297"/>
      <c r="B75" s="1300" t="s">
        <v>1827</v>
      </c>
      <c r="C75" s="173"/>
      <c r="D75" s="173"/>
      <c r="E75" s="170"/>
      <c r="F75" s="115">
        <f t="shared" si="1"/>
        <v>0</v>
      </c>
    </row>
    <row r="76" spans="1:6">
      <c r="A76" s="1297"/>
      <c r="B76" s="1300"/>
      <c r="C76" s="173"/>
      <c r="D76" s="173"/>
      <c r="E76" s="170"/>
      <c r="F76" s="115">
        <f t="shared" si="1"/>
        <v>0</v>
      </c>
    </row>
    <row r="77" spans="1:6" ht="40">
      <c r="A77" s="1297"/>
      <c r="B77" s="172" t="s">
        <v>1826</v>
      </c>
      <c r="C77" s="173"/>
      <c r="D77" s="173"/>
      <c r="E77" s="170"/>
      <c r="F77" s="115">
        <f t="shared" si="1"/>
        <v>0</v>
      </c>
    </row>
    <row r="78" spans="1:6">
      <c r="A78" s="1297"/>
      <c r="B78" s="1300"/>
      <c r="C78" s="173"/>
      <c r="D78" s="173"/>
      <c r="E78" s="170"/>
      <c r="F78" s="115">
        <f t="shared" si="1"/>
        <v>0</v>
      </c>
    </row>
    <row r="79" spans="1:6">
      <c r="A79" s="1297" t="s">
        <v>1825</v>
      </c>
      <c r="B79" s="1323" t="s">
        <v>1824</v>
      </c>
      <c r="C79" s="173" t="s">
        <v>691</v>
      </c>
      <c r="D79" s="1326">
        <v>0.65</v>
      </c>
      <c r="E79" s="170"/>
      <c r="F79" s="115">
        <f t="shared" si="1"/>
        <v>0</v>
      </c>
    </row>
    <row r="80" spans="1:6">
      <c r="A80" s="1297"/>
      <c r="B80" s="1323"/>
      <c r="C80" s="173"/>
      <c r="D80" s="1326"/>
      <c r="E80" s="1296"/>
      <c r="F80" s="115">
        <f t="shared" si="1"/>
        <v>0</v>
      </c>
    </row>
    <row r="81" spans="1:6">
      <c r="A81" s="1297"/>
      <c r="B81" s="1300" t="s">
        <v>1823</v>
      </c>
      <c r="C81" s="173"/>
      <c r="D81" s="1326"/>
      <c r="E81" s="170"/>
      <c r="F81" s="115">
        <f t="shared" si="1"/>
        <v>0</v>
      </c>
    </row>
    <row r="82" spans="1:6">
      <c r="A82" s="1297"/>
      <c r="B82" s="1300"/>
      <c r="C82" s="173"/>
      <c r="D82" s="1326"/>
      <c r="E82" s="170"/>
      <c r="F82" s="115">
        <f t="shared" si="1"/>
        <v>0</v>
      </c>
    </row>
    <row r="83" spans="1:6" ht="40">
      <c r="A83" s="1297"/>
      <c r="B83" s="172" t="s">
        <v>1822</v>
      </c>
      <c r="C83" s="173"/>
      <c r="D83" s="1326"/>
      <c r="E83" s="170"/>
      <c r="F83" s="115">
        <f t="shared" si="1"/>
        <v>0</v>
      </c>
    </row>
    <row r="84" spans="1:6">
      <c r="A84" s="1297"/>
      <c r="B84" s="1323"/>
      <c r="C84" s="173"/>
      <c r="D84" s="1326"/>
      <c r="E84" s="170"/>
      <c r="F84" s="115">
        <f t="shared" si="1"/>
        <v>0</v>
      </c>
    </row>
    <row r="85" spans="1:6">
      <c r="A85" s="1297" t="s">
        <v>1821</v>
      </c>
      <c r="B85" s="1323" t="s">
        <v>1820</v>
      </c>
      <c r="C85" s="173" t="s">
        <v>691</v>
      </c>
      <c r="D85" s="1326">
        <v>1.95</v>
      </c>
      <c r="E85" s="170"/>
      <c r="F85" s="115">
        <f t="shared" si="1"/>
        <v>0</v>
      </c>
    </row>
    <row r="86" spans="1:6">
      <c r="A86" s="1297"/>
      <c r="B86" s="175"/>
      <c r="C86" s="175"/>
      <c r="D86" s="175"/>
      <c r="E86" s="1309"/>
      <c r="F86" s="115">
        <f t="shared" si="1"/>
        <v>0</v>
      </c>
    </row>
    <row r="87" spans="1:6">
      <c r="A87" s="1297"/>
      <c r="B87" s="1300" t="s">
        <v>1994</v>
      </c>
      <c r="C87" s="173"/>
      <c r="D87" s="173"/>
      <c r="E87" s="141"/>
      <c r="F87" s="115">
        <f t="shared" si="1"/>
        <v>0</v>
      </c>
    </row>
    <row r="88" spans="1:6">
      <c r="A88" s="1297"/>
      <c r="B88" s="175"/>
      <c r="C88" s="173"/>
      <c r="D88" s="173"/>
      <c r="E88" s="141"/>
      <c r="F88" s="115">
        <f t="shared" si="1"/>
        <v>0</v>
      </c>
    </row>
    <row r="89" spans="1:6" ht="40">
      <c r="A89" s="1297"/>
      <c r="B89" s="172" t="s">
        <v>1993</v>
      </c>
      <c r="C89" s="173"/>
      <c r="D89" s="173"/>
      <c r="E89" s="141"/>
      <c r="F89" s="115">
        <f t="shared" si="1"/>
        <v>0</v>
      </c>
    </row>
    <row r="90" spans="1:6">
      <c r="A90" s="1297"/>
      <c r="B90" s="175"/>
      <c r="C90" s="173"/>
      <c r="D90" s="173"/>
      <c r="E90" s="141"/>
      <c r="F90" s="115">
        <f t="shared" si="1"/>
        <v>0</v>
      </c>
    </row>
    <row r="91" spans="1:6">
      <c r="A91" s="1297" t="s">
        <v>2048</v>
      </c>
      <c r="B91" s="175" t="s">
        <v>1820</v>
      </c>
      <c r="C91" s="173" t="s">
        <v>691</v>
      </c>
      <c r="D91" s="1326">
        <v>6.82</v>
      </c>
      <c r="E91" s="170"/>
      <c r="F91" s="115">
        <f t="shared" si="1"/>
        <v>0</v>
      </c>
    </row>
    <row r="92" spans="1:6">
      <c r="A92" s="1297"/>
      <c r="B92" s="1323"/>
      <c r="C92" s="173"/>
      <c r="D92" s="1326"/>
      <c r="E92" s="170"/>
      <c r="F92" s="115"/>
    </row>
    <row r="93" spans="1:6">
      <c r="A93" s="1297"/>
      <c r="B93" s="1300"/>
      <c r="C93" s="173"/>
      <c r="D93" s="173"/>
      <c r="E93" s="245"/>
      <c r="F93" s="115"/>
    </row>
    <row r="94" spans="1:6">
      <c r="A94" s="1297"/>
      <c r="B94" s="172"/>
      <c r="C94" s="173"/>
      <c r="D94" s="173"/>
      <c r="E94" s="245"/>
      <c r="F94" s="115"/>
    </row>
    <row r="95" spans="1:6" ht="13" thickBot="1">
      <c r="A95" s="1291"/>
      <c r="B95" s="1292"/>
      <c r="C95" s="1293"/>
      <c r="D95" s="1293" t="s">
        <v>1770</v>
      </c>
      <c r="E95" s="144"/>
      <c r="F95" s="143">
        <f>SUM(F58:F94)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2471</v>
      </c>
      <c r="B100" s="212"/>
      <c r="C100" s="213"/>
      <c r="D100" s="213"/>
      <c r="E100" s="174"/>
      <c r="F100" s="174"/>
    </row>
    <row r="101" spans="1:6">
      <c r="A101" s="1287"/>
      <c r="B101" s="212"/>
      <c r="C101" s="213"/>
      <c r="D101" s="213"/>
      <c r="E101" s="174"/>
      <c r="F101" s="174"/>
    </row>
    <row r="102" spans="1:6">
      <c r="A102" s="1287" t="s">
        <v>2472</v>
      </c>
      <c r="B102" s="212"/>
      <c r="C102" s="213"/>
      <c r="D102" s="213"/>
      <c r="E102" s="1317"/>
      <c r="F102" s="1317"/>
    </row>
    <row r="103" spans="1:6" ht="13" thickBot="1">
      <c r="A103" s="1318"/>
      <c r="B103" s="212"/>
      <c r="C103" s="213"/>
      <c r="D103" s="213"/>
      <c r="E103" s="1317"/>
      <c r="F103" s="1317"/>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1819</v>
      </c>
      <c r="C106" s="173"/>
      <c r="D106" s="173"/>
      <c r="E106" s="245"/>
      <c r="F106" s="115"/>
    </row>
    <row r="107" spans="1:6">
      <c r="A107" s="1297"/>
      <c r="B107" s="172"/>
      <c r="C107" s="173"/>
      <c r="D107" s="173"/>
      <c r="E107" s="245"/>
      <c r="F107" s="115"/>
    </row>
    <row r="108" spans="1:6">
      <c r="A108" s="1297"/>
      <c r="B108" s="1300" t="s">
        <v>1818</v>
      </c>
      <c r="C108" s="173"/>
      <c r="D108" s="173"/>
      <c r="E108" s="170"/>
      <c r="F108" s="115"/>
    </row>
    <row r="109" spans="1:6">
      <c r="A109" s="1297"/>
      <c r="B109" s="175"/>
      <c r="C109" s="173"/>
      <c r="D109" s="173"/>
      <c r="E109" s="170"/>
      <c r="F109" s="115"/>
    </row>
    <row r="110" spans="1:6" ht="20">
      <c r="A110" s="1297"/>
      <c r="B110" s="172" t="s">
        <v>1817</v>
      </c>
      <c r="C110" s="173"/>
      <c r="D110" s="173"/>
      <c r="E110" s="170"/>
      <c r="F110" s="115"/>
    </row>
    <row r="111" spans="1:6">
      <c r="A111" s="1297"/>
      <c r="B111" s="175"/>
      <c r="C111" s="175"/>
      <c r="D111" s="175"/>
      <c r="E111" s="1309"/>
      <c r="F111" s="1322"/>
    </row>
    <row r="112" spans="1:6">
      <c r="A112" s="1297" t="s">
        <v>1356</v>
      </c>
      <c r="B112" s="175" t="s">
        <v>1816</v>
      </c>
      <c r="C112" s="173" t="s">
        <v>691</v>
      </c>
      <c r="D112" s="1326">
        <v>0.65</v>
      </c>
      <c r="E112" s="170"/>
      <c r="F112" s="115">
        <f t="shared" ref="F112:F139" si="2">D112*E112</f>
        <v>0</v>
      </c>
    </row>
    <row r="113" spans="1:6">
      <c r="A113" s="1297"/>
      <c r="B113" s="175"/>
      <c r="C113" s="173"/>
      <c r="D113" s="1326"/>
      <c r="E113" s="170"/>
      <c r="F113" s="115">
        <f t="shared" si="2"/>
        <v>0</v>
      </c>
    </row>
    <row r="114" spans="1:6">
      <c r="A114" s="1297"/>
      <c r="B114" s="1300" t="s">
        <v>1815</v>
      </c>
      <c r="C114" s="173"/>
      <c r="D114" s="1326"/>
      <c r="E114" s="170"/>
      <c r="F114" s="115">
        <f t="shared" si="2"/>
        <v>0</v>
      </c>
    </row>
    <row r="115" spans="1:6">
      <c r="A115" s="1297"/>
      <c r="B115" s="1301"/>
      <c r="C115" s="173"/>
      <c r="D115" s="1326"/>
      <c r="E115" s="170"/>
      <c r="F115" s="115">
        <f t="shared" si="2"/>
        <v>0</v>
      </c>
    </row>
    <row r="116" spans="1:6" ht="20">
      <c r="A116" s="1297"/>
      <c r="B116" s="172" t="s">
        <v>2047</v>
      </c>
      <c r="C116" s="173"/>
      <c r="D116" s="1326"/>
      <c r="E116" s="170"/>
      <c r="F116" s="115">
        <f t="shared" si="2"/>
        <v>0</v>
      </c>
    </row>
    <row r="117" spans="1:6">
      <c r="A117" s="1297"/>
      <c r="B117" s="175"/>
      <c r="C117" s="173"/>
      <c r="D117" s="1326"/>
      <c r="E117" s="170"/>
      <c r="F117" s="115">
        <f t="shared" si="2"/>
        <v>0</v>
      </c>
    </row>
    <row r="118" spans="1:6">
      <c r="A118" s="1297" t="s">
        <v>701</v>
      </c>
      <c r="B118" s="175" t="s">
        <v>1813</v>
      </c>
      <c r="C118" s="173" t="s">
        <v>691</v>
      </c>
      <c r="D118" s="1326">
        <v>1.95</v>
      </c>
      <c r="E118" s="170"/>
      <c r="F118" s="115">
        <f t="shared" si="2"/>
        <v>0</v>
      </c>
    </row>
    <row r="119" spans="1:6">
      <c r="A119" s="1297"/>
      <c r="B119" s="1328"/>
      <c r="C119" s="173"/>
      <c r="D119" s="1326"/>
      <c r="E119" s="170"/>
      <c r="F119" s="115">
        <f t="shared" si="2"/>
        <v>0</v>
      </c>
    </row>
    <row r="120" spans="1:6" ht="20">
      <c r="A120" s="1324"/>
      <c r="B120" s="172" t="s">
        <v>2046</v>
      </c>
      <c r="C120" s="173"/>
      <c r="D120" s="173"/>
      <c r="E120" s="170"/>
      <c r="F120" s="115">
        <f t="shared" si="2"/>
        <v>0</v>
      </c>
    </row>
    <row r="121" spans="1:6">
      <c r="A121" s="1329"/>
      <c r="B121" s="1331"/>
      <c r="C121" s="173"/>
      <c r="D121" s="173"/>
      <c r="E121" s="170"/>
      <c r="F121" s="115">
        <f t="shared" si="2"/>
        <v>0</v>
      </c>
    </row>
    <row r="122" spans="1:6">
      <c r="A122" s="1329" t="s">
        <v>2045</v>
      </c>
      <c r="B122" s="1331" t="s">
        <v>2044</v>
      </c>
      <c r="C122" s="173" t="s">
        <v>691</v>
      </c>
      <c r="D122" s="173">
        <v>1.76</v>
      </c>
      <c r="E122" s="170"/>
      <c r="F122" s="115">
        <f t="shared" si="2"/>
        <v>0</v>
      </c>
    </row>
    <row r="123" spans="1:6">
      <c r="A123" s="1297"/>
      <c r="B123" s="1328"/>
      <c r="C123" s="173"/>
      <c r="D123" s="1326"/>
      <c r="E123" s="170"/>
      <c r="F123" s="115">
        <f t="shared" si="2"/>
        <v>0</v>
      </c>
    </row>
    <row r="124" spans="1:6" ht="20">
      <c r="A124" s="1324"/>
      <c r="B124" s="172" t="s">
        <v>2043</v>
      </c>
      <c r="C124" s="173"/>
      <c r="D124" s="173"/>
      <c r="E124" s="170"/>
      <c r="F124" s="115">
        <f t="shared" si="2"/>
        <v>0</v>
      </c>
    </row>
    <row r="125" spans="1:6">
      <c r="A125" s="1329"/>
      <c r="B125" s="1331"/>
      <c r="C125" s="173"/>
      <c r="D125" s="173"/>
      <c r="E125" s="170"/>
      <c r="F125" s="115">
        <f t="shared" si="2"/>
        <v>0</v>
      </c>
    </row>
    <row r="126" spans="1:6">
      <c r="A126" s="1329" t="s">
        <v>697</v>
      </c>
      <c r="B126" s="175" t="s">
        <v>1813</v>
      </c>
      <c r="C126" s="173" t="s">
        <v>691</v>
      </c>
      <c r="D126" s="173">
        <v>5.0599999999999996</v>
      </c>
      <c r="E126" s="170"/>
      <c r="F126" s="115">
        <f t="shared" si="2"/>
        <v>0</v>
      </c>
    </row>
    <row r="127" spans="1:6">
      <c r="A127" s="1329"/>
      <c r="B127" s="1328"/>
      <c r="C127" s="173"/>
      <c r="D127" s="173"/>
      <c r="E127" s="170"/>
      <c r="F127" s="115">
        <f t="shared" si="2"/>
        <v>0</v>
      </c>
    </row>
    <row r="128" spans="1:6">
      <c r="A128" s="1297"/>
      <c r="B128" s="1300" t="s">
        <v>1144</v>
      </c>
      <c r="C128" s="173"/>
      <c r="D128" s="173"/>
      <c r="E128" s="141"/>
      <c r="F128" s="115">
        <f t="shared" si="2"/>
        <v>0</v>
      </c>
    </row>
    <row r="129" spans="1:6">
      <c r="A129" s="1297"/>
      <c r="B129" s="1300"/>
      <c r="C129" s="173"/>
      <c r="D129" s="173"/>
      <c r="E129" s="141"/>
      <c r="F129" s="115">
        <f t="shared" si="2"/>
        <v>0</v>
      </c>
    </row>
    <row r="130" spans="1:6">
      <c r="A130" s="1297"/>
      <c r="B130" s="1300" t="s">
        <v>689</v>
      </c>
      <c r="C130" s="173"/>
      <c r="D130" s="173"/>
      <c r="E130" s="141"/>
      <c r="F130" s="115">
        <f t="shared" si="2"/>
        <v>0</v>
      </c>
    </row>
    <row r="131" spans="1:6">
      <c r="A131" s="1297"/>
      <c r="B131" s="1300"/>
      <c r="C131" s="173"/>
      <c r="D131" s="173"/>
      <c r="E131" s="141"/>
      <c r="F131" s="115">
        <f t="shared" si="2"/>
        <v>0</v>
      </c>
    </row>
    <row r="132" spans="1:6" ht="20">
      <c r="A132" s="1297"/>
      <c r="B132" s="172" t="s">
        <v>2042</v>
      </c>
      <c r="C132" s="173"/>
      <c r="D132" s="173"/>
      <c r="E132" s="141"/>
      <c r="F132" s="115">
        <f t="shared" si="2"/>
        <v>0</v>
      </c>
    </row>
    <row r="133" spans="1:6">
      <c r="A133" s="1297"/>
      <c r="B133" s="1300"/>
      <c r="C133" s="173"/>
      <c r="D133" s="173"/>
      <c r="E133" s="170"/>
      <c r="F133" s="115">
        <f t="shared" si="2"/>
        <v>0</v>
      </c>
    </row>
    <row r="134" spans="1:6">
      <c r="A134" s="1297" t="s">
        <v>759</v>
      </c>
      <c r="B134" s="1331" t="s">
        <v>1811</v>
      </c>
      <c r="C134" s="173" t="s">
        <v>443</v>
      </c>
      <c r="D134" s="1333">
        <v>9.4</v>
      </c>
      <c r="E134" s="170"/>
      <c r="F134" s="115">
        <f t="shared" si="2"/>
        <v>0</v>
      </c>
    </row>
    <row r="135" spans="1:6">
      <c r="A135" s="1329"/>
      <c r="B135" s="1328"/>
      <c r="C135" s="173"/>
      <c r="D135" s="173"/>
      <c r="E135" s="170"/>
      <c r="F135" s="115">
        <f t="shared" si="2"/>
        <v>0</v>
      </c>
    </row>
    <row r="136" spans="1:6" ht="20">
      <c r="A136" s="1297"/>
      <c r="B136" s="172" t="s">
        <v>1812</v>
      </c>
      <c r="C136" s="173"/>
      <c r="D136" s="173"/>
      <c r="E136" s="245"/>
      <c r="F136" s="115">
        <f t="shared" si="2"/>
        <v>0</v>
      </c>
    </row>
    <row r="137" spans="1:6">
      <c r="A137" s="1297"/>
      <c r="B137" s="1323"/>
      <c r="C137" s="173"/>
      <c r="D137" s="173"/>
      <c r="E137" s="245"/>
      <c r="F137" s="115">
        <f t="shared" si="2"/>
        <v>0</v>
      </c>
    </row>
    <row r="138" spans="1:6">
      <c r="A138" s="1297" t="s">
        <v>766</v>
      </c>
      <c r="B138" s="1323" t="s">
        <v>2041</v>
      </c>
      <c r="C138" s="173" t="s">
        <v>513</v>
      </c>
      <c r="D138" s="173">
        <v>14</v>
      </c>
      <c r="E138" s="245"/>
      <c r="F138" s="115">
        <f t="shared" si="2"/>
        <v>0</v>
      </c>
    </row>
    <row r="139" spans="1:6">
      <c r="A139" s="1297" t="s">
        <v>683</v>
      </c>
      <c r="B139" s="1323" t="s">
        <v>1811</v>
      </c>
      <c r="C139" s="173" t="s">
        <v>443</v>
      </c>
      <c r="D139" s="173">
        <v>50.6</v>
      </c>
      <c r="E139" s="245"/>
      <c r="F139" s="115">
        <f t="shared" si="2"/>
        <v>0</v>
      </c>
    </row>
    <row r="140" spans="1:6">
      <c r="A140" s="1297"/>
      <c r="B140" s="1323"/>
      <c r="C140" s="173"/>
      <c r="D140" s="173"/>
      <c r="E140" s="245"/>
      <c r="F140" s="115"/>
    </row>
    <row r="141" spans="1:6">
      <c r="A141" s="1297"/>
      <c r="B141" s="1300"/>
      <c r="C141" s="173"/>
      <c r="D141" s="173"/>
      <c r="E141" s="170"/>
      <c r="F141" s="115"/>
    </row>
    <row r="142" spans="1:6">
      <c r="A142" s="1297"/>
      <c r="B142" s="175"/>
      <c r="C142" s="173"/>
      <c r="D142" s="173"/>
      <c r="E142" s="170"/>
      <c r="F142" s="115"/>
    </row>
    <row r="143" spans="1:6">
      <c r="A143" s="1297"/>
      <c r="B143" s="1300"/>
      <c r="C143" s="173"/>
      <c r="D143" s="173"/>
      <c r="E143" s="170"/>
      <c r="F143" s="115"/>
    </row>
    <row r="144" spans="1:6">
      <c r="A144" s="1297"/>
      <c r="B144" s="175"/>
      <c r="C144" s="173"/>
      <c r="D144" s="173"/>
      <c r="E144" s="170"/>
      <c r="F144" s="115"/>
    </row>
    <row r="145" spans="1:6">
      <c r="A145" s="1297"/>
      <c r="B145" s="172"/>
      <c r="C145" s="173"/>
      <c r="D145" s="173"/>
      <c r="E145" s="170"/>
      <c r="F145" s="115"/>
    </row>
    <row r="146" spans="1:6" ht="13" thickBot="1">
      <c r="A146" s="1291"/>
      <c r="B146" s="1292"/>
      <c r="C146" s="1293"/>
      <c r="D146" s="1293" t="s">
        <v>1770</v>
      </c>
      <c r="E146" s="144"/>
      <c r="F146" s="143">
        <f>SUM(F105:F145)</f>
        <v>0</v>
      </c>
    </row>
    <row r="147" spans="1:6">
      <c r="A147" s="1294"/>
      <c r="B147" s="212"/>
      <c r="C147" s="213"/>
      <c r="D147" s="213"/>
      <c r="E147" s="148"/>
      <c r="F147" s="148"/>
    </row>
    <row r="148" spans="1:6">
      <c r="A148" s="1334"/>
      <c r="B148" s="1334"/>
      <c r="C148" s="1334"/>
      <c r="D148" s="213"/>
      <c r="E148" s="1317"/>
      <c r="F148" s="1317"/>
    </row>
    <row r="149" spans="1:6">
      <c r="A149" s="2028" t="s">
        <v>324</v>
      </c>
      <c r="B149" s="2014"/>
      <c r="C149" s="2014"/>
      <c r="D149" s="2014"/>
      <c r="E149" s="2014"/>
      <c r="F149" s="2014"/>
    </row>
    <row r="150" spans="1:6">
      <c r="A150" s="2028" t="s">
        <v>323</v>
      </c>
      <c r="B150" s="2014"/>
      <c r="C150" s="2014"/>
      <c r="D150" s="2014"/>
      <c r="E150" s="2014"/>
      <c r="F150" s="2014"/>
    </row>
    <row r="151" spans="1:6">
      <c r="A151" s="1287" t="s">
        <v>2471</v>
      </c>
      <c r="B151" s="212"/>
      <c r="C151" s="213"/>
      <c r="D151" s="213"/>
      <c r="E151" s="174"/>
      <c r="F151" s="174"/>
    </row>
    <row r="152" spans="1:6">
      <c r="A152" s="1287"/>
      <c r="B152" s="212"/>
      <c r="C152" s="213"/>
      <c r="D152" s="213"/>
      <c r="E152" s="174"/>
      <c r="F152" s="174"/>
    </row>
    <row r="153" spans="1:6">
      <c r="A153" s="1287" t="s">
        <v>2472</v>
      </c>
      <c r="B153" s="212"/>
      <c r="C153" s="213"/>
      <c r="D153" s="213"/>
      <c r="E153" s="1317"/>
      <c r="F153" s="1317"/>
    </row>
    <row r="154" spans="1:6" ht="13" thickBot="1">
      <c r="A154" s="1334"/>
      <c r="B154" s="1334"/>
      <c r="C154" s="1334"/>
      <c r="D154" s="1334"/>
      <c r="E154" s="1335"/>
      <c r="F154" s="1335"/>
    </row>
    <row r="155" spans="1:6">
      <c r="A155" s="1319" t="s">
        <v>320</v>
      </c>
      <c r="B155" s="259" t="s">
        <v>161</v>
      </c>
      <c r="C155" s="259" t="s">
        <v>319</v>
      </c>
      <c r="D155" s="259" t="s">
        <v>318</v>
      </c>
      <c r="E155" s="1320" t="s">
        <v>317</v>
      </c>
      <c r="F155" s="1321" t="s">
        <v>316</v>
      </c>
    </row>
    <row r="156" spans="1:6">
      <c r="A156" s="1303"/>
      <c r="B156" s="179"/>
      <c r="C156" s="179"/>
      <c r="D156" s="179"/>
      <c r="E156" s="1296"/>
      <c r="F156" s="1336"/>
    </row>
    <row r="157" spans="1:6">
      <c r="A157" s="1297"/>
      <c r="B157" s="1300" t="s">
        <v>550</v>
      </c>
      <c r="C157" s="173"/>
      <c r="D157" s="173"/>
      <c r="E157" s="170"/>
      <c r="F157" s="115"/>
    </row>
    <row r="158" spans="1:6">
      <c r="A158" s="1297"/>
      <c r="B158" s="175"/>
      <c r="C158" s="173"/>
      <c r="D158" s="173"/>
      <c r="E158" s="170"/>
      <c r="F158" s="115"/>
    </row>
    <row r="159" spans="1:6">
      <c r="A159" s="1297"/>
      <c r="B159" s="1300" t="s">
        <v>1810</v>
      </c>
      <c r="C159" s="173"/>
      <c r="D159" s="173"/>
      <c r="E159" s="170"/>
      <c r="F159" s="115"/>
    </row>
    <row r="160" spans="1:6">
      <c r="A160" s="1297"/>
      <c r="B160" s="175"/>
      <c r="C160" s="173"/>
      <c r="D160" s="173"/>
      <c r="E160" s="170"/>
      <c r="F160" s="115"/>
    </row>
    <row r="161" spans="1:6" ht="20">
      <c r="A161" s="1297"/>
      <c r="B161" s="172" t="s">
        <v>1809</v>
      </c>
      <c r="C161" s="173"/>
      <c r="D161" s="173"/>
      <c r="E161" s="170"/>
      <c r="F161" s="115"/>
    </row>
    <row r="162" spans="1:6">
      <c r="A162" s="1303"/>
      <c r="B162" s="179"/>
      <c r="C162" s="179"/>
      <c r="D162" s="179"/>
      <c r="E162" s="1296"/>
      <c r="F162" s="1336"/>
    </row>
    <row r="163" spans="1:6">
      <c r="A163" s="1297" t="s">
        <v>675</v>
      </c>
      <c r="B163" s="175" t="s">
        <v>1808</v>
      </c>
      <c r="C163" s="173" t="s">
        <v>482</v>
      </c>
      <c r="D163" s="1326">
        <v>0.62</v>
      </c>
      <c r="E163" s="170"/>
      <c r="F163" s="115">
        <f t="shared" ref="F163:F190" si="3">D163*E163</f>
        <v>0</v>
      </c>
    </row>
    <row r="164" spans="1:6">
      <c r="A164" s="1303"/>
      <c r="B164" s="179"/>
      <c r="C164" s="179"/>
      <c r="D164" s="179"/>
      <c r="E164" s="1296"/>
      <c r="F164" s="115">
        <f t="shared" si="3"/>
        <v>0</v>
      </c>
    </row>
    <row r="165" spans="1:6">
      <c r="A165" s="1303"/>
      <c r="B165" s="179"/>
      <c r="C165" s="179"/>
      <c r="D165" s="179"/>
      <c r="E165" s="1296"/>
      <c r="F165" s="115">
        <f t="shared" si="3"/>
        <v>0</v>
      </c>
    </row>
    <row r="166" spans="1:6">
      <c r="A166" s="1297"/>
      <c r="B166" s="1300" t="s">
        <v>2040</v>
      </c>
      <c r="C166" s="173"/>
      <c r="D166" s="173"/>
      <c r="E166" s="170"/>
      <c r="F166" s="115">
        <f t="shared" si="3"/>
        <v>0</v>
      </c>
    </row>
    <row r="167" spans="1:6">
      <c r="A167" s="1297"/>
      <c r="B167" s="175"/>
      <c r="C167" s="173"/>
      <c r="D167" s="173"/>
      <c r="E167" s="170"/>
      <c r="F167" s="115">
        <f t="shared" si="3"/>
        <v>0</v>
      </c>
    </row>
    <row r="168" spans="1:6" ht="20">
      <c r="A168" s="1297"/>
      <c r="B168" s="172" t="s">
        <v>2039</v>
      </c>
      <c r="C168" s="173"/>
      <c r="D168" s="173"/>
      <c r="E168" s="170"/>
      <c r="F168" s="115">
        <f t="shared" si="3"/>
        <v>0</v>
      </c>
    </row>
    <row r="169" spans="1:6">
      <c r="A169" s="1297"/>
      <c r="B169" s="172"/>
      <c r="C169" s="173"/>
      <c r="D169" s="173"/>
      <c r="E169" s="170"/>
      <c r="F169" s="115">
        <f t="shared" si="3"/>
        <v>0</v>
      </c>
    </row>
    <row r="170" spans="1:6">
      <c r="A170" s="1297" t="s">
        <v>751</v>
      </c>
      <c r="B170" s="175" t="s">
        <v>2038</v>
      </c>
      <c r="C170" s="173" t="s">
        <v>513</v>
      </c>
      <c r="D170" s="1326">
        <v>11</v>
      </c>
      <c r="E170" s="170"/>
      <c r="F170" s="115">
        <f t="shared" si="3"/>
        <v>0</v>
      </c>
    </row>
    <row r="171" spans="1:6">
      <c r="A171" s="1297"/>
      <c r="B171" s="175"/>
      <c r="C171" s="173"/>
      <c r="D171" s="1326"/>
      <c r="E171" s="170"/>
      <c r="F171" s="115">
        <f t="shared" si="3"/>
        <v>0</v>
      </c>
    </row>
    <row r="172" spans="1:6">
      <c r="A172" s="1297"/>
      <c r="B172" s="1301" t="s">
        <v>633</v>
      </c>
      <c r="C172" s="173"/>
      <c r="D172" s="173"/>
      <c r="E172" s="245"/>
      <c r="F172" s="115">
        <f t="shared" si="3"/>
        <v>0</v>
      </c>
    </row>
    <row r="173" spans="1:6">
      <c r="A173" s="1297"/>
      <c r="B173" s="1301"/>
      <c r="C173" s="173"/>
      <c r="D173" s="173"/>
      <c r="E173" s="245"/>
      <c r="F173" s="115">
        <f t="shared" si="3"/>
        <v>0</v>
      </c>
    </row>
    <row r="174" spans="1:6">
      <c r="A174" s="1297"/>
      <c r="B174" s="1301" t="s">
        <v>1736</v>
      </c>
      <c r="C174" s="173"/>
      <c r="D174" s="173"/>
      <c r="E174" s="245"/>
      <c r="F174" s="115">
        <f t="shared" si="3"/>
        <v>0</v>
      </c>
    </row>
    <row r="175" spans="1:6">
      <c r="A175" s="1297"/>
      <c r="B175" s="172"/>
      <c r="C175" s="173"/>
      <c r="D175" s="173"/>
      <c r="E175" s="245"/>
      <c r="F175" s="115">
        <f t="shared" si="3"/>
        <v>0</v>
      </c>
    </row>
    <row r="176" spans="1:6">
      <c r="A176" s="1297"/>
      <c r="B176" s="1301" t="s">
        <v>631</v>
      </c>
      <c r="C176" s="173"/>
      <c r="D176" s="173"/>
      <c r="E176" s="170"/>
      <c r="F176" s="115">
        <f t="shared" si="3"/>
        <v>0</v>
      </c>
    </row>
    <row r="177" spans="1:6">
      <c r="A177" s="1297"/>
      <c r="B177" s="175"/>
      <c r="C177" s="173"/>
      <c r="D177" s="173"/>
      <c r="E177" s="170"/>
      <c r="F177" s="115">
        <f t="shared" si="3"/>
        <v>0</v>
      </c>
    </row>
    <row r="178" spans="1:6" ht="30">
      <c r="A178" s="1297"/>
      <c r="B178" s="172" t="s">
        <v>1807</v>
      </c>
      <c r="C178" s="173"/>
      <c r="D178" s="173"/>
      <c r="E178" s="170"/>
      <c r="F178" s="115">
        <f t="shared" si="3"/>
        <v>0</v>
      </c>
    </row>
    <row r="179" spans="1:6">
      <c r="A179" s="1324"/>
      <c r="B179" s="1325"/>
      <c r="C179" s="173"/>
      <c r="D179" s="173"/>
      <c r="E179" s="170"/>
      <c r="F179" s="115">
        <f t="shared" si="3"/>
        <v>0</v>
      </c>
    </row>
    <row r="180" spans="1:6">
      <c r="A180" s="1329" t="s">
        <v>1734</v>
      </c>
      <c r="B180" s="1331" t="s">
        <v>1662</v>
      </c>
      <c r="C180" s="173" t="s">
        <v>337</v>
      </c>
      <c r="D180" s="173">
        <v>1</v>
      </c>
      <c r="E180" s="170"/>
      <c r="F180" s="115">
        <f t="shared" si="3"/>
        <v>0</v>
      </c>
    </row>
    <row r="181" spans="1:6">
      <c r="A181" s="1329"/>
      <c r="B181" s="1331"/>
      <c r="C181" s="173"/>
      <c r="D181" s="173"/>
      <c r="E181" s="170"/>
      <c r="F181" s="115">
        <f t="shared" si="3"/>
        <v>0</v>
      </c>
    </row>
    <row r="182" spans="1:6" ht="30">
      <c r="A182" s="1297"/>
      <c r="B182" s="172" t="s">
        <v>2473</v>
      </c>
      <c r="C182" s="173"/>
      <c r="D182" s="173"/>
      <c r="E182" s="170"/>
      <c r="F182" s="115">
        <f t="shared" si="3"/>
        <v>0</v>
      </c>
    </row>
    <row r="183" spans="1:6">
      <c r="A183" s="1324"/>
      <c r="B183" s="1325"/>
      <c r="C183" s="173"/>
      <c r="D183" s="173"/>
      <c r="E183" s="170"/>
      <c r="F183" s="115">
        <f t="shared" si="3"/>
        <v>0</v>
      </c>
    </row>
    <row r="184" spans="1:6">
      <c r="A184" s="1329" t="s">
        <v>1733</v>
      </c>
      <c r="B184" s="1331" t="s">
        <v>1656</v>
      </c>
      <c r="C184" s="173" t="s">
        <v>337</v>
      </c>
      <c r="D184" s="173">
        <v>6</v>
      </c>
      <c r="E184" s="170"/>
      <c r="F184" s="115">
        <f t="shared" si="3"/>
        <v>0</v>
      </c>
    </row>
    <row r="185" spans="1:6">
      <c r="A185" s="1329"/>
      <c r="B185" s="1331"/>
      <c r="C185" s="173"/>
      <c r="D185" s="173"/>
      <c r="E185" s="170"/>
      <c r="F185" s="115">
        <f t="shared" si="3"/>
        <v>0</v>
      </c>
    </row>
    <row r="186" spans="1:6">
      <c r="A186" s="1329"/>
      <c r="B186" s="1301" t="s">
        <v>1703</v>
      </c>
      <c r="C186" s="173"/>
      <c r="D186" s="173"/>
      <c r="E186" s="170"/>
      <c r="F186" s="115">
        <f t="shared" si="3"/>
        <v>0</v>
      </c>
    </row>
    <row r="187" spans="1:6">
      <c r="A187" s="1297"/>
      <c r="B187" s="1300"/>
      <c r="C187" s="173"/>
      <c r="D187" s="173"/>
      <c r="E187" s="170"/>
      <c r="F187" s="115">
        <f t="shared" si="3"/>
        <v>0</v>
      </c>
    </row>
    <row r="188" spans="1:6" ht="20">
      <c r="A188" s="1297"/>
      <c r="B188" s="172" t="s">
        <v>1806</v>
      </c>
      <c r="C188" s="173"/>
      <c r="D188" s="173"/>
      <c r="E188" s="170"/>
      <c r="F188" s="115">
        <f t="shared" si="3"/>
        <v>0</v>
      </c>
    </row>
    <row r="189" spans="1:6">
      <c r="A189" s="1297"/>
      <c r="B189" s="1323"/>
      <c r="C189" s="173"/>
      <c r="D189" s="173"/>
      <c r="E189" s="170"/>
      <c r="F189" s="115">
        <f t="shared" si="3"/>
        <v>0</v>
      </c>
    </row>
    <row r="190" spans="1:6">
      <c r="A190" s="1297" t="s">
        <v>1701</v>
      </c>
      <c r="B190" s="1331" t="s">
        <v>1805</v>
      </c>
      <c r="C190" s="173" t="s">
        <v>337</v>
      </c>
      <c r="D190" s="173">
        <v>1</v>
      </c>
      <c r="E190" s="170"/>
      <c r="F190" s="115">
        <f t="shared" si="3"/>
        <v>0</v>
      </c>
    </row>
    <row r="191" spans="1:6">
      <c r="A191" s="1329"/>
      <c r="B191" s="1331"/>
      <c r="C191" s="173"/>
      <c r="D191" s="173"/>
      <c r="E191" s="170"/>
      <c r="F191" s="115"/>
    </row>
    <row r="192" spans="1:6">
      <c r="A192" s="1297"/>
      <c r="B192" s="279"/>
      <c r="C192" s="181"/>
      <c r="D192" s="181"/>
      <c r="E192" s="170"/>
      <c r="F192" s="150"/>
    </row>
    <row r="193" spans="1:6">
      <c r="A193" s="1297"/>
      <c r="B193" s="267"/>
      <c r="C193" s="181"/>
      <c r="D193" s="181"/>
      <c r="E193" s="170"/>
      <c r="F193" s="150"/>
    </row>
    <row r="194" spans="1:6">
      <c r="A194" s="1297"/>
      <c r="B194" s="352"/>
      <c r="C194" s="181"/>
      <c r="D194" s="181"/>
      <c r="E194" s="170"/>
      <c r="F194" s="150"/>
    </row>
    <row r="195" spans="1:6">
      <c r="A195" s="1297"/>
      <c r="B195" s="175"/>
      <c r="C195" s="173"/>
      <c r="D195" s="1326"/>
      <c r="E195" s="170"/>
      <c r="F195" s="115"/>
    </row>
    <row r="196" spans="1:6" ht="13" thickBot="1">
      <c r="A196" s="1291"/>
      <c r="B196" s="1292"/>
      <c r="C196" s="1293"/>
      <c r="D196" s="1293" t="s">
        <v>1770</v>
      </c>
      <c r="E196" s="144"/>
      <c r="F196" s="143">
        <f>SUM(F156:F195)</f>
        <v>0</v>
      </c>
    </row>
    <row r="197" spans="1:6">
      <c r="A197" s="1294"/>
      <c r="B197" s="212"/>
      <c r="C197" s="213"/>
      <c r="D197" s="213"/>
      <c r="E197" s="148"/>
      <c r="F197" s="148"/>
    </row>
    <row r="198" spans="1:6">
      <c r="A198" s="1337"/>
      <c r="B198" s="1338"/>
      <c r="C198" s="1338"/>
      <c r="D198" s="1338"/>
      <c r="E198" s="1339"/>
      <c r="F198" s="1339"/>
    </row>
    <row r="199" spans="1:6">
      <c r="A199" s="2028" t="s">
        <v>324</v>
      </c>
      <c r="B199" s="2014"/>
      <c r="C199" s="2014"/>
      <c r="D199" s="2014"/>
      <c r="E199" s="2014"/>
      <c r="F199" s="2014"/>
    </row>
    <row r="200" spans="1:6">
      <c r="A200" s="2028" t="s">
        <v>323</v>
      </c>
      <c r="B200" s="2014"/>
      <c r="C200" s="2014"/>
      <c r="D200" s="2014"/>
      <c r="E200" s="2014"/>
      <c r="F200" s="2014"/>
    </row>
    <row r="201" spans="1:6">
      <c r="A201" s="1287" t="s">
        <v>2471</v>
      </c>
      <c r="B201" s="212"/>
      <c r="C201" s="213"/>
      <c r="D201" s="213"/>
      <c r="E201" s="174"/>
      <c r="F201" s="174"/>
    </row>
    <row r="202" spans="1:6">
      <c r="A202" s="1287"/>
      <c r="B202" s="212"/>
      <c r="C202" s="213"/>
      <c r="D202" s="213"/>
      <c r="E202" s="174"/>
      <c r="F202" s="174"/>
    </row>
    <row r="203" spans="1:6">
      <c r="A203" s="1287" t="s">
        <v>2472</v>
      </c>
      <c r="B203" s="212"/>
      <c r="C203" s="213"/>
      <c r="D203" s="213"/>
      <c r="E203" s="1317"/>
      <c r="F203" s="1317"/>
    </row>
    <row r="204" spans="1:6" ht="13" thickBot="1">
      <c r="A204" s="1318"/>
      <c r="B204" s="212"/>
      <c r="C204" s="213"/>
      <c r="D204" s="213"/>
      <c r="E204" s="1317"/>
      <c r="F204" s="1317"/>
    </row>
    <row r="205" spans="1:6">
      <c r="A205" s="1319" t="s">
        <v>320</v>
      </c>
      <c r="B205" s="259" t="s">
        <v>161</v>
      </c>
      <c r="C205" s="259" t="s">
        <v>319</v>
      </c>
      <c r="D205" s="259" t="s">
        <v>318</v>
      </c>
      <c r="E205" s="1320" t="s">
        <v>317</v>
      </c>
      <c r="F205" s="1321" t="s">
        <v>316</v>
      </c>
    </row>
    <row r="206" spans="1:6">
      <c r="A206" s="1303"/>
      <c r="B206" s="179"/>
      <c r="C206" s="179"/>
      <c r="D206" s="179"/>
      <c r="E206" s="1296"/>
      <c r="F206" s="1336"/>
    </row>
    <row r="207" spans="1:6">
      <c r="A207" s="1297"/>
      <c r="B207" s="279" t="s">
        <v>626</v>
      </c>
      <c r="C207" s="181"/>
      <c r="D207" s="181"/>
      <c r="E207" s="170"/>
      <c r="F207" s="150"/>
    </row>
    <row r="208" spans="1:6">
      <c r="A208" s="1297"/>
      <c r="B208" s="267"/>
      <c r="C208" s="181"/>
      <c r="D208" s="181"/>
      <c r="E208" s="170"/>
      <c r="F208" s="150"/>
    </row>
    <row r="209" spans="1:6" ht="30.5">
      <c r="A209" s="1297"/>
      <c r="B209" s="352" t="s">
        <v>1804</v>
      </c>
      <c r="C209" s="181"/>
      <c r="D209" s="181"/>
      <c r="E209" s="170"/>
      <c r="F209" s="150"/>
    </row>
    <row r="210" spans="1:6">
      <c r="A210" s="1297"/>
      <c r="B210" s="352"/>
      <c r="C210" s="181"/>
      <c r="D210" s="181"/>
      <c r="E210" s="170"/>
      <c r="F210" s="150"/>
    </row>
    <row r="211" spans="1:6">
      <c r="A211" s="171" t="s">
        <v>1319</v>
      </c>
      <c r="B211" s="175" t="s">
        <v>2035</v>
      </c>
      <c r="C211" s="173" t="s">
        <v>337</v>
      </c>
      <c r="D211" s="173">
        <v>1</v>
      </c>
      <c r="E211" s="170"/>
      <c r="F211" s="115">
        <f t="shared" ref="F211:F236" si="4">D211*E211</f>
        <v>0</v>
      </c>
    </row>
    <row r="212" spans="1:6">
      <c r="A212" s="1303"/>
      <c r="B212" s="179"/>
      <c r="C212" s="179"/>
      <c r="D212" s="179"/>
      <c r="E212" s="1296"/>
      <c r="F212" s="115">
        <f t="shared" si="4"/>
        <v>0</v>
      </c>
    </row>
    <row r="213" spans="1:6" ht="30.5">
      <c r="A213" s="1297"/>
      <c r="B213" s="352" t="s">
        <v>1676</v>
      </c>
      <c r="C213" s="181"/>
      <c r="D213" s="181"/>
      <c r="E213" s="170"/>
      <c r="F213" s="115">
        <f t="shared" si="4"/>
        <v>0</v>
      </c>
    </row>
    <row r="214" spans="1:6">
      <c r="A214" s="1297"/>
      <c r="B214" s="352"/>
      <c r="C214" s="181"/>
      <c r="D214" s="181"/>
      <c r="E214" s="170"/>
      <c r="F214" s="115">
        <f t="shared" si="4"/>
        <v>0</v>
      </c>
    </row>
    <row r="215" spans="1:6">
      <c r="A215" s="171" t="s">
        <v>1680</v>
      </c>
      <c r="B215" s="175" t="s">
        <v>1656</v>
      </c>
      <c r="C215" s="173" t="s">
        <v>337</v>
      </c>
      <c r="D215" s="173">
        <v>1</v>
      </c>
      <c r="E215" s="170"/>
      <c r="F215" s="115">
        <f t="shared" si="4"/>
        <v>0</v>
      </c>
    </row>
    <row r="216" spans="1:6">
      <c r="A216" s="1303"/>
      <c r="B216" s="179"/>
      <c r="C216" s="179"/>
      <c r="D216" s="179"/>
      <c r="E216" s="1296"/>
      <c r="F216" s="115">
        <f t="shared" si="4"/>
        <v>0</v>
      </c>
    </row>
    <row r="217" spans="1:6">
      <c r="A217" s="1297"/>
      <c r="B217" s="1300" t="s">
        <v>1803</v>
      </c>
      <c r="C217" s="173"/>
      <c r="D217" s="173"/>
      <c r="E217" s="141"/>
      <c r="F217" s="115">
        <f t="shared" si="4"/>
        <v>0</v>
      </c>
    </row>
    <row r="218" spans="1:6">
      <c r="A218" s="1297"/>
      <c r="B218" s="1300"/>
      <c r="C218" s="173"/>
      <c r="D218" s="173"/>
      <c r="E218" s="141"/>
      <c r="F218" s="115">
        <f t="shared" si="4"/>
        <v>0</v>
      </c>
    </row>
    <row r="219" spans="1:6" ht="20.5">
      <c r="A219" s="1297"/>
      <c r="B219" s="352" t="s">
        <v>1802</v>
      </c>
      <c r="C219" s="173"/>
      <c r="D219" s="173"/>
      <c r="E219" s="170"/>
      <c r="F219" s="115">
        <f t="shared" si="4"/>
        <v>0</v>
      </c>
    </row>
    <row r="220" spans="1:6">
      <c r="A220" s="1303"/>
      <c r="B220" s="179"/>
      <c r="C220" s="179"/>
      <c r="D220" s="179"/>
      <c r="E220" s="1296"/>
      <c r="F220" s="115">
        <f t="shared" si="4"/>
        <v>0</v>
      </c>
    </row>
    <row r="221" spans="1:6">
      <c r="A221" s="1297" t="s">
        <v>2034</v>
      </c>
      <c r="B221" s="1323" t="s">
        <v>1662</v>
      </c>
      <c r="C221" s="173" t="s">
        <v>337</v>
      </c>
      <c r="D221" s="173">
        <v>1</v>
      </c>
      <c r="E221" s="170"/>
      <c r="F221" s="115">
        <f t="shared" si="4"/>
        <v>0</v>
      </c>
    </row>
    <row r="222" spans="1:6">
      <c r="A222" s="1303"/>
      <c r="B222" s="179"/>
      <c r="C222" s="179"/>
      <c r="D222" s="179"/>
      <c r="E222" s="1296"/>
      <c r="F222" s="115">
        <f t="shared" si="4"/>
        <v>0</v>
      </c>
    </row>
    <row r="223" spans="1:6">
      <c r="A223" s="1297"/>
      <c r="B223" s="1300" t="s">
        <v>1800</v>
      </c>
      <c r="C223" s="173"/>
      <c r="D223" s="173"/>
      <c r="E223" s="170"/>
      <c r="F223" s="115">
        <f t="shared" si="4"/>
        <v>0</v>
      </c>
    </row>
    <row r="224" spans="1:6">
      <c r="A224" s="1297"/>
      <c r="B224" s="1300"/>
      <c r="C224" s="173"/>
      <c r="D224" s="173"/>
      <c r="E224" s="170"/>
      <c r="F224" s="115">
        <f t="shared" si="4"/>
        <v>0</v>
      </c>
    </row>
    <row r="225" spans="1:6" ht="40.5">
      <c r="A225" s="1297"/>
      <c r="B225" s="352" t="s">
        <v>2033</v>
      </c>
      <c r="C225" s="173"/>
      <c r="D225" s="173"/>
      <c r="E225" s="170"/>
      <c r="F225" s="115">
        <f t="shared" si="4"/>
        <v>0</v>
      </c>
    </row>
    <row r="226" spans="1:6">
      <c r="A226" s="1297"/>
      <c r="B226" s="172"/>
      <c r="C226" s="173"/>
      <c r="D226" s="173"/>
      <c r="E226" s="170"/>
      <c r="F226" s="115">
        <f t="shared" si="4"/>
        <v>0</v>
      </c>
    </row>
    <row r="227" spans="1:6">
      <c r="A227" s="1297" t="s">
        <v>1798</v>
      </c>
      <c r="B227" s="1323" t="s">
        <v>1797</v>
      </c>
      <c r="C227" s="173" t="s">
        <v>337</v>
      </c>
      <c r="D227" s="173">
        <v>1</v>
      </c>
      <c r="E227" s="170"/>
      <c r="F227" s="115">
        <f t="shared" si="4"/>
        <v>0</v>
      </c>
    </row>
    <row r="228" spans="1:6">
      <c r="A228" s="1297" t="s">
        <v>1795</v>
      </c>
      <c r="B228" s="1323" t="s">
        <v>2032</v>
      </c>
      <c r="C228" s="173" t="s">
        <v>337</v>
      </c>
      <c r="D228" s="173">
        <v>1</v>
      </c>
      <c r="E228" s="170"/>
      <c r="F228" s="115">
        <f t="shared" si="4"/>
        <v>0</v>
      </c>
    </row>
    <row r="229" spans="1:6">
      <c r="A229" s="1297"/>
      <c r="B229" s="1340"/>
      <c r="C229" s="173"/>
      <c r="D229" s="173"/>
      <c r="E229" s="170"/>
      <c r="F229" s="115">
        <f t="shared" si="4"/>
        <v>0</v>
      </c>
    </row>
    <row r="230" spans="1:6" ht="40.5">
      <c r="A230" s="1297"/>
      <c r="B230" s="352" t="s">
        <v>2474</v>
      </c>
      <c r="C230" s="173"/>
      <c r="D230" s="173"/>
      <c r="E230" s="170"/>
      <c r="F230" s="115">
        <f t="shared" si="4"/>
        <v>0</v>
      </c>
    </row>
    <row r="231" spans="1:6">
      <c r="A231" s="1297"/>
      <c r="B231" s="172"/>
      <c r="C231" s="173"/>
      <c r="D231" s="173"/>
      <c r="E231" s="170"/>
      <c r="F231" s="115">
        <f t="shared" si="4"/>
        <v>0</v>
      </c>
    </row>
    <row r="232" spans="1:6">
      <c r="A232" s="1297" t="s">
        <v>1793</v>
      </c>
      <c r="B232" s="1323" t="s">
        <v>2475</v>
      </c>
      <c r="C232" s="173" t="s">
        <v>337</v>
      </c>
      <c r="D232" s="173">
        <v>1</v>
      </c>
      <c r="E232" s="245"/>
      <c r="F232" s="115">
        <f t="shared" si="4"/>
        <v>0</v>
      </c>
    </row>
    <row r="233" spans="1:6">
      <c r="A233" s="1297"/>
      <c r="B233" s="1340"/>
      <c r="C233" s="173"/>
      <c r="D233" s="173"/>
      <c r="E233" s="170"/>
      <c r="F233" s="115">
        <f t="shared" si="4"/>
        <v>0</v>
      </c>
    </row>
    <row r="234" spans="1:6" ht="40.5">
      <c r="A234" s="1297"/>
      <c r="B234" s="352" t="s">
        <v>2031</v>
      </c>
      <c r="C234" s="173"/>
      <c r="D234" s="173"/>
      <c r="E234" s="170"/>
      <c r="F234" s="115">
        <f t="shared" si="4"/>
        <v>0</v>
      </c>
    </row>
    <row r="235" spans="1:6">
      <c r="A235" s="1297"/>
      <c r="B235" s="1323"/>
      <c r="C235" s="173"/>
      <c r="D235" s="173"/>
      <c r="E235" s="170"/>
      <c r="F235" s="115">
        <f t="shared" si="4"/>
        <v>0</v>
      </c>
    </row>
    <row r="236" spans="1:6">
      <c r="A236" s="1297" t="s">
        <v>1791</v>
      </c>
      <c r="B236" s="1323" t="s">
        <v>2029</v>
      </c>
      <c r="C236" s="173" t="s">
        <v>337</v>
      </c>
      <c r="D236" s="173">
        <v>1</v>
      </c>
      <c r="E236" s="170"/>
      <c r="F236" s="115">
        <f t="shared" si="4"/>
        <v>0</v>
      </c>
    </row>
    <row r="237" spans="1:6">
      <c r="A237" s="1297"/>
      <c r="B237" s="1340"/>
      <c r="C237" s="173"/>
      <c r="D237" s="173"/>
      <c r="E237" s="245"/>
      <c r="F237" s="150"/>
    </row>
    <row r="238" spans="1:6" ht="13" thickBot="1">
      <c r="A238" s="1291"/>
      <c r="B238" s="1292"/>
      <c r="C238" s="1293"/>
      <c r="D238" s="1293" t="s">
        <v>1770</v>
      </c>
      <c r="E238" s="144"/>
      <c r="F238" s="143">
        <f>SUM(F206:F237)</f>
        <v>0</v>
      </c>
    </row>
    <row r="239" spans="1:6">
      <c r="A239" s="1294"/>
      <c r="B239" s="212"/>
      <c r="C239" s="213"/>
      <c r="D239" s="213"/>
      <c r="E239" s="148"/>
      <c r="F239" s="148"/>
    </row>
    <row r="240" spans="1:6">
      <c r="A240" s="1294"/>
      <c r="B240" s="212"/>
      <c r="C240" s="213"/>
      <c r="D240" s="213"/>
      <c r="E240" s="148"/>
      <c r="F240" s="148"/>
    </row>
    <row r="241" spans="1:6">
      <c r="A241" s="2028" t="s">
        <v>324</v>
      </c>
      <c r="B241" s="2014"/>
      <c r="C241" s="2014"/>
      <c r="D241" s="2014"/>
      <c r="E241" s="2014"/>
      <c r="F241" s="2014"/>
    </row>
    <row r="242" spans="1:6">
      <c r="A242" s="2028" t="s">
        <v>323</v>
      </c>
      <c r="B242" s="2014"/>
      <c r="C242" s="2014"/>
      <c r="D242" s="2014"/>
      <c r="E242" s="2014"/>
      <c r="F242" s="2014"/>
    </row>
    <row r="243" spans="1:6">
      <c r="A243" s="1287" t="s">
        <v>2471</v>
      </c>
      <c r="B243" s="212"/>
      <c r="C243" s="213"/>
      <c r="D243" s="213"/>
      <c r="E243" s="174"/>
      <c r="F243" s="174"/>
    </row>
    <row r="244" spans="1:6">
      <c r="A244" s="1287"/>
      <c r="B244" s="212"/>
      <c r="C244" s="213"/>
      <c r="D244" s="213"/>
      <c r="E244" s="174"/>
      <c r="F244" s="174"/>
    </row>
    <row r="245" spans="1:6">
      <c r="A245" s="1287" t="s">
        <v>2472</v>
      </c>
      <c r="B245" s="212"/>
      <c r="C245" s="213"/>
      <c r="D245" s="213"/>
      <c r="E245" s="1317"/>
      <c r="F245" s="1317"/>
    </row>
    <row r="246" spans="1:6" ht="13" thickBot="1">
      <c r="A246" s="1318"/>
      <c r="B246" s="212"/>
      <c r="C246" s="213"/>
      <c r="D246" s="213"/>
      <c r="E246" s="1317"/>
      <c r="F246" s="1317"/>
    </row>
    <row r="247" spans="1:6">
      <c r="A247" s="1319" t="s">
        <v>320</v>
      </c>
      <c r="B247" s="259" t="s">
        <v>161</v>
      </c>
      <c r="C247" s="259" t="s">
        <v>319</v>
      </c>
      <c r="D247" s="259" t="s">
        <v>318</v>
      </c>
      <c r="E247" s="1320" t="s">
        <v>317</v>
      </c>
      <c r="F247" s="1321" t="s">
        <v>316</v>
      </c>
    </row>
    <row r="248" spans="1:6">
      <c r="A248" s="1303"/>
      <c r="B248" s="179"/>
      <c r="C248" s="179"/>
      <c r="D248" s="179"/>
      <c r="E248" s="1296"/>
      <c r="F248" s="1336"/>
    </row>
    <row r="249" spans="1:6" ht="40.5">
      <c r="A249" s="1297"/>
      <c r="B249" s="352" t="s">
        <v>2476</v>
      </c>
      <c r="C249" s="173"/>
      <c r="D249" s="173"/>
      <c r="E249" s="170"/>
      <c r="F249" s="115"/>
    </row>
    <row r="250" spans="1:6">
      <c r="A250" s="1297"/>
      <c r="B250" s="1323"/>
      <c r="C250" s="173"/>
      <c r="D250" s="173"/>
      <c r="E250" s="170"/>
      <c r="F250" s="115"/>
    </row>
    <row r="251" spans="1:6">
      <c r="A251" s="1297" t="s">
        <v>1985</v>
      </c>
      <c r="B251" s="1323" t="s">
        <v>2475</v>
      </c>
      <c r="C251" s="173" t="s">
        <v>337</v>
      </c>
      <c r="D251" s="173">
        <v>1</v>
      </c>
      <c r="E251" s="245"/>
      <c r="F251" s="115">
        <f t="shared" ref="F251:F281" si="5">D251*E251</f>
        <v>0</v>
      </c>
    </row>
    <row r="252" spans="1:6">
      <c r="A252" s="1303"/>
      <c r="B252" s="179"/>
      <c r="C252" s="179"/>
      <c r="D252" s="179"/>
      <c r="E252" s="1296"/>
      <c r="F252" s="115">
        <f t="shared" si="5"/>
        <v>0</v>
      </c>
    </row>
    <row r="253" spans="1:6">
      <c r="A253" s="1297"/>
      <c r="B253" s="1301" t="s">
        <v>1673</v>
      </c>
      <c r="C253" s="173"/>
      <c r="D253" s="173"/>
      <c r="E253" s="141"/>
      <c r="F253" s="115">
        <f t="shared" si="5"/>
        <v>0</v>
      </c>
    </row>
    <row r="254" spans="1:6">
      <c r="A254" s="1297"/>
      <c r="B254" s="172"/>
      <c r="C254" s="173"/>
      <c r="D254" s="173"/>
      <c r="E254" s="170"/>
      <c r="F254" s="115">
        <f t="shared" si="5"/>
        <v>0</v>
      </c>
    </row>
    <row r="255" spans="1:6" ht="30.5">
      <c r="A255" s="1297"/>
      <c r="B255" s="352" t="s">
        <v>1790</v>
      </c>
      <c r="C255" s="173"/>
      <c r="D255" s="173"/>
      <c r="E255" s="170"/>
      <c r="F255" s="115">
        <f t="shared" si="5"/>
        <v>0</v>
      </c>
    </row>
    <row r="256" spans="1:6">
      <c r="A256" s="1297"/>
      <c r="B256" s="175"/>
      <c r="C256" s="173"/>
      <c r="D256" s="173"/>
      <c r="E256" s="170"/>
      <c r="F256" s="115">
        <f t="shared" si="5"/>
        <v>0</v>
      </c>
    </row>
    <row r="257" spans="1:6">
      <c r="A257" s="1297" t="s">
        <v>1670</v>
      </c>
      <c r="B257" s="175" t="s">
        <v>1662</v>
      </c>
      <c r="C257" s="173" t="s">
        <v>337</v>
      </c>
      <c r="D257" s="173">
        <v>1</v>
      </c>
      <c r="E257" s="170"/>
      <c r="F257" s="115">
        <f t="shared" si="5"/>
        <v>0</v>
      </c>
    </row>
    <row r="258" spans="1:6">
      <c r="A258" s="1297"/>
      <c r="B258" s="175"/>
      <c r="C258" s="173"/>
      <c r="D258" s="173"/>
      <c r="E258" s="170"/>
      <c r="F258" s="115">
        <f t="shared" si="5"/>
        <v>0</v>
      </c>
    </row>
    <row r="259" spans="1:6" ht="30.5">
      <c r="A259" s="1297"/>
      <c r="B259" s="352" t="s">
        <v>2477</v>
      </c>
      <c r="C259" s="173"/>
      <c r="D259" s="173"/>
      <c r="E259" s="170"/>
      <c r="F259" s="115">
        <f t="shared" si="5"/>
        <v>0</v>
      </c>
    </row>
    <row r="260" spans="1:6">
      <c r="A260" s="1297"/>
      <c r="B260" s="175"/>
      <c r="C260" s="173"/>
      <c r="D260" s="173"/>
      <c r="E260" s="170"/>
      <c r="F260" s="115">
        <f t="shared" si="5"/>
        <v>0</v>
      </c>
    </row>
    <row r="261" spans="1:6">
      <c r="A261" s="1297" t="s">
        <v>1668</v>
      </c>
      <c r="B261" s="175" t="s">
        <v>1656</v>
      </c>
      <c r="C261" s="173" t="s">
        <v>337</v>
      </c>
      <c r="D261" s="173">
        <v>2</v>
      </c>
      <c r="E261" s="170"/>
      <c r="F261" s="115">
        <f t="shared" si="5"/>
        <v>0</v>
      </c>
    </row>
    <row r="262" spans="1:6">
      <c r="A262" s="1297"/>
      <c r="B262" s="175"/>
      <c r="C262" s="173"/>
      <c r="D262" s="173"/>
      <c r="E262" s="170"/>
      <c r="F262" s="115">
        <f t="shared" si="5"/>
        <v>0</v>
      </c>
    </row>
    <row r="263" spans="1:6" ht="20">
      <c r="A263" s="1297"/>
      <c r="B263" s="243" t="s">
        <v>2478</v>
      </c>
      <c r="C263" s="173"/>
      <c r="D263" s="173"/>
      <c r="E263" s="245"/>
      <c r="F263" s="115">
        <f t="shared" si="5"/>
        <v>0</v>
      </c>
    </row>
    <row r="264" spans="1:6">
      <c r="A264" s="1297"/>
      <c r="B264" s="172"/>
      <c r="C264" s="173"/>
      <c r="D264" s="173"/>
      <c r="E264" s="245"/>
      <c r="F264" s="115">
        <f t="shared" si="5"/>
        <v>0</v>
      </c>
    </row>
    <row r="265" spans="1:6">
      <c r="A265" s="1297" t="s">
        <v>2027</v>
      </c>
      <c r="B265" s="175" t="s">
        <v>1656</v>
      </c>
      <c r="C265" s="173" t="s">
        <v>337</v>
      </c>
      <c r="D265" s="173">
        <v>1</v>
      </c>
      <c r="E265" s="170"/>
      <c r="F265" s="115">
        <f t="shared" si="5"/>
        <v>0</v>
      </c>
    </row>
    <row r="266" spans="1:6">
      <c r="A266" s="1303"/>
      <c r="B266" s="179"/>
      <c r="C266" s="179"/>
      <c r="D266" s="179"/>
      <c r="E266" s="1296"/>
      <c r="F266" s="115">
        <f t="shared" si="5"/>
        <v>0</v>
      </c>
    </row>
    <row r="267" spans="1:6" ht="21">
      <c r="A267" s="1297"/>
      <c r="B267" s="1300" t="s">
        <v>1643</v>
      </c>
      <c r="C267" s="173"/>
      <c r="D267" s="1341"/>
      <c r="E267" s="170"/>
      <c r="F267" s="115">
        <f t="shared" si="5"/>
        <v>0</v>
      </c>
    </row>
    <row r="268" spans="1:6">
      <c r="A268" s="1297"/>
      <c r="B268" s="175"/>
      <c r="C268" s="173"/>
      <c r="D268" s="1341"/>
      <c r="E268" s="170"/>
      <c r="F268" s="115">
        <f t="shared" si="5"/>
        <v>0</v>
      </c>
    </row>
    <row r="269" spans="1:6" ht="30">
      <c r="A269" s="1297"/>
      <c r="B269" s="172" t="s">
        <v>2479</v>
      </c>
      <c r="C269" s="173"/>
      <c r="D269" s="1341"/>
      <c r="E269" s="170"/>
      <c r="F269" s="115">
        <f t="shared" si="5"/>
        <v>0</v>
      </c>
    </row>
    <row r="270" spans="1:6">
      <c r="A270" s="1297"/>
      <c r="B270" s="175"/>
      <c r="C270" s="173"/>
      <c r="D270" s="1341"/>
      <c r="E270" s="170"/>
      <c r="F270" s="115">
        <f t="shared" si="5"/>
        <v>0</v>
      </c>
    </row>
    <row r="271" spans="1:6">
      <c r="A271" s="1297" t="s">
        <v>2025</v>
      </c>
      <c r="B271" s="175" t="s">
        <v>1639</v>
      </c>
      <c r="C271" s="173" t="s">
        <v>337</v>
      </c>
      <c r="D271" s="1341">
        <v>1</v>
      </c>
      <c r="E271" s="170"/>
      <c r="F271" s="115">
        <f t="shared" si="5"/>
        <v>0</v>
      </c>
    </row>
    <row r="272" spans="1:6">
      <c r="A272" s="1303"/>
      <c r="B272" s="179"/>
      <c r="C272" s="179"/>
      <c r="D272" s="179"/>
      <c r="E272" s="1296"/>
      <c r="F272" s="115">
        <f t="shared" si="5"/>
        <v>0</v>
      </c>
    </row>
    <row r="273" spans="1:6">
      <c r="A273" s="1297"/>
      <c r="B273" s="1301" t="s">
        <v>1788</v>
      </c>
      <c r="C273" s="173"/>
      <c r="D273" s="1341"/>
      <c r="E273" s="170"/>
      <c r="F273" s="115">
        <f t="shared" si="5"/>
        <v>0</v>
      </c>
    </row>
    <row r="274" spans="1:6">
      <c r="A274" s="1297"/>
      <c r="B274" s="175"/>
      <c r="C274" s="173"/>
      <c r="D274" s="1341"/>
      <c r="E274" s="170"/>
      <c r="F274" s="115">
        <f t="shared" si="5"/>
        <v>0</v>
      </c>
    </row>
    <row r="275" spans="1:6" ht="20">
      <c r="A275" s="1297"/>
      <c r="B275" s="172" t="s">
        <v>1787</v>
      </c>
      <c r="C275" s="173"/>
      <c r="D275" s="1341"/>
      <c r="E275" s="170"/>
      <c r="F275" s="115">
        <f t="shared" si="5"/>
        <v>0</v>
      </c>
    </row>
    <row r="276" spans="1:6">
      <c r="A276" s="1297"/>
      <c r="B276" s="175"/>
      <c r="C276" s="173"/>
      <c r="D276" s="173"/>
      <c r="E276" s="170"/>
      <c r="F276" s="115">
        <f t="shared" si="5"/>
        <v>0</v>
      </c>
    </row>
    <row r="277" spans="1:6">
      <c r="A277" s="1297" t="s">
        <v>1786</v>
      </c>
      <c r="B277" s="175" t="s">
        <v>1785</v>
      </c>
      <c r="C277" s="173" t="s">
        <v>337</v>
      </c>
      <c r="D277" s="1341">
        <v>1</v>
      </c>
      <c r="E277" s="170"/>
      <c r="F277" s="115">
        <f t="shared" si="5"/>
        <v>0</v>
      </c>
    </row>
    <row r="278" spans="1:6">
      <c r="A278" s="1303"/>
      <c r="B278" s="179"/>
      <c r="C278" s="179"/>
      <c r="D278" s="179"/>
      <c r="E278" s="1296"/>
      <c r="F278" s="115">
        <f t="shared" si="5"/>
        <v>0</v>
      </c>
    </row>
    <row r="279" spans="1:6" ht="20">
      <c r="A279" s="1297"/>
      <c r="B279" s="172" t="s">
        <v>2480</v>
      </c>
      <c r="C279" s="173"/>
      <c r="D279" s="1341"/>
      <c r="E279" s="170"/>
      <c r="F279" s="115">
        <f t="shared" si="5"/>
        <v>0</v>
      </c>
    </row>
    <row r="280" spans="1:6">
      <c r="A280" s="1297"/>
      <c r="B280" s="179"/>
      <c r="C280" s="173"/>
      <c r="D280" s="1341"/>
      <c r="E280" s="170"/>
      <c r="F280" s="115">
        <f t="shared" si="5"/>
        <v>0</v>
      </c>
    </row>
    <row r="281" spans="1:6">
      <c r="A281" s="1297" t="s">
        <v>1783</v>
      </c>
      <c r="B281" s="175" t="s">
        <v>634</v>
      </c>
      <c r="C281" s="173" t="s">
        <v>337</v>
      </c>
      <c r="D281" s="1341">
        <v>1</v>
      </c>
      <c r="E281" s="170"/>
      <c r="F281" s="115">
        <f t="shared" si="5"/>
        <v>0</v>
      </c>
    </row>
    <row r="282" spans="1:6" ht="13" thickBot="1">
      <c r="A282" s="1291"/>
      <c r="B282" s="1292"/>
      <c r="C282" s="1293"/>
      <c r="D282" s="1293" t="s">
        <v>1770</v>
      </c>
      <c r="E282" s="144"/>
      <c r="F282" s="143">
        <f>SUM(F248:F281)</f>
        <v>0</v>
      </c>
    </row>
    <row r="283" spans="1:6">
      <c r="A283" s="1294"/>
      <c r="B283" s="212"/>
      <c r="C283" s="213"/>
      <c r="D283" s="213"/>
      <c r="E283" s="148"/>
      <c r="F283" s="148"/>
    </row>
    <row r="284" spans="1:6">
      <c r="A284" s="1294"/>
      <c r="B284" s="212"/>
      <c r="C284" s="213"/>
      <c r="D284" s="213"/>
      <c r="E284" s="148"/>
      <c r="F284" s="148"/>
    </row>
    <row r="285" spans="1:6">
      <c r="A285" s="2028" t="s">
        <v>324</v>
      </c>
      <c r="B285" s="2014"/>
      <c r="C285" s="2014"/>
      <c r="D285" s="2014"/>
      <c r="E285" s="2014"/>
      <c r="F285" s="2014"/>
    </row>
    <row r="286" spans="1:6">
      <c r="A286" s="2028" t="s">
        <v>323</v>
      </c>
      <c r="B286" s="2014"/>
      <c r="C286" s="2014"/>
      <c r="D286" s="2014"/>
      <c r="E286" s="2014"/>
      <c r="F286" s="2014"/>
    </row>
    <row r="287" spans="1:6">
      <c r="A287" s="1287" t="s">
        <v>2471</v>
      </c>
      <c r="B287" s="212"/>
      <c r="C287" s="213"/>
      <c r="D287" s="213"/>
      <c r="E287" s="174"/>
      <c r="F287" s="174"/>
    </row>
    <row r="288" spans="1:6">
      <c r="A288" s="1287"/>
      <c r="B288" s="212"/>
      <c r="C288" s="213"/>
      <c r="D288" s="213"/>
      <c r="E288" s="174"/>
      <c r="F288" s="174"/>
    </row>
    <row r="289" spans="1:6">
      <c r="A289" s="1287" t="s">
        <v>2472</v>
      </c>
      <c r="B289" s="212"/>
      <c r="C289" s="213"/>
      <c r="D289" s="213"/>
      <c r="E289" s="1317"/>
      <c r="F289" s="1317"/>
    </row>
    <row r="290" spans="1:6" ht="13" thickBot="1">
      <c r="A290" s="1318"/>
      <c r="B290" s="212"/>
      <c r="C290" s="213"/>
      <c r="D290" s="213"/>
      <c r="E290" s="1317"/>
      <c r="F290" s="1317"/>
    </row>
    <row r="291" spans="1:6">
      <c r="A291" s="1319" t="s">
        <v>320</v>
      </c>
      <c r="B291" s="259" t="s">
        <v>161</v>
      </c>
      <c r="C291" s="259" t="s">
        <v>319</v>
      </c>
      <c r="D291" s="259" t="s">
        <v>318</v>
      </c>
      <c r="E291" s="1320" t="s">
        <v>317</v>
      </c>
      <c r="F291" s="1321" t="s">
        <v>316</v>
      </c>
    </row>
    <row r="292" spans="1:6">
      <c r="A292" s="1303"/>
      <c r="B292" s="179"/>
      <c r="C292" s="179"/>
      <c r="D292" s="179"/>
      <c r="E292" s="1296"/>
      <c r="F292" s="1336"/>
    </row>
    <row r="293" spans="1:6">
      <c r="A293" s="1297"/>
      <c r="B293" s="1300" t="s">
        <v>1504</v>
      </c>
      <c r="C293" s="173"/>
      <c r="D293" s="1341"/>
      <c r="E293" s="170"/>
      <c r="F293" s="1299"/>
    </row>
    <row r="294" spans="1:6">
      <c r="A294" s="1297"/>
      <c r="B294" s="175"/>
      <c r="C294" s="173"/>
      <c r="D294" s="1341"/>
      <c r="E294" s="170"/>
      <c r="F294" s="1299"/>
    </row>
    <row r="295" spans="1:6" ht="20">
      <c r="A295" s="1297" t="s">
        <v>1782</v>
      </c>
      <c r="B295" s="1217" t="s">
        <v>1503</v>
      </c>
      <c r="C295" s="173" t="s">
        <v>513</v>
      </c>
      <c r="D295" s="1341">
        <v>40</v>
      </c>
      <c r="E295" s="170"/>
      <c r="F295" s="115">
        <f t="shared" ref="F295:F315" si="6">D295*E295</f>
        <v>0</v>
      </c>
    </row>
    <row r="296" spans="1:6">
      <c r="A296" s="1297"/>
      <c r="B296" s="175"/>
      <c r="C296" s="173"/>
      <c r="D296" s="173"/>
      <c r="E296" s="170"/>
      <c r="F296" s="115">
        <f t="shared" si="6"/>
        <v>0</v>
      </c>
    </row>
    <row r="297" spans="1:6">
      <c r="A297" s="1297"/>
      <c r="B297" s="1300" t="s">
        <v>1781</v>
      </c>
      <c r="C297" s="175"/>
      <c r="D297" s="1341"/>
      <c r="E297" s="170"/>
      <c r="F297" s="115">
        <f t="shared" si="6"/>
        <v>0</v>
      </c>
    </row>
    <row r="298" spans="1:6">
      <c r="A298" s="1297"/>
      <c r="B298" s="1300"/>
      <c r="C298" s="175"/>
      <c r="D298" s="1341"/>
      <c r="E298" s="170"/>
      <c r="F298" s="115">
        <f t="shared" si="6"/>
        <v>0</v>
      </c>
    </row>
    <row r="299" spans="1:6" ht="20">
      <c r="A299" s="1297"/>
      <c r="B299" s="172" t="s">
        <v>2481</v>
      </c>
      <c r="C299" s="175"/>
      <c r="D299" s="1341"/>
      <c r="E299" s="170"/>
      <c r="F299" s="115">
        <f t="shared" si="6"/>
        <v>0</v>
      </c>
    </row>
    <row r="300" spans="1:6">
      <c r="A300" s="1297"/>
      <c r="B300" s="175"/>
      <c r="C300" s="175"/>
      <c r="D300" s="1341"/>
      <c r="E300" s="170"/>
      <c r="F300" s="115">
        <f t="shared" si="6"/>
        <v>0</v>
      </c>
    </row>
    <row r="301" spans="1:6">
      <c r="A301" s="1297" t="s">
        <v>1779</v>
      </c>
      <c r="B301" s="1323" t="s">
        <v>1778</v>
      </c>
      <c r="C301" s="173" t="s">
        <v>337</v>
      </c>
      <c r="D301" s="173">
        <v>1</v>
      </c>
      <c r="E301" s="170"/>
      <c r="F301" s="115">
        <f t="shared" si="6"/>
        <v>0</v>
      </c>
    </row>
    <row r="302" spans="1:6">
      <c r="A302" s="1297"/>
      <c r="B302" s="1323"/>
      <c r="C302" s="173"/>
      <c r="D302" s="173"/>
      <c r="E302" s="170"/>
      <c r="F302" s="115">
        <f t="shared" si="6"/>
        <v>0</v>
      </c>
    </row>
    <row r="303" spans="1:6">
      <c r="A303" s="1297"/>
      <c r="B303" s="1300" t="s">
        <v>2023</v>
      </c>
      <c r="C303" s="173"/>
      <c r="D303" s="173"/>
      <c r="E303" s="141"/>
      <c r="F303" s="115">
        <f t="shared" si="6"/>
        <v>0</v>
      </c>
    </row>
    <row r="304" spans="1:6">
      <c r="A304" s="1297"/>
      <c r="B304" s="175"/>
      <c r="C304" s="173"/>
      <c r="D304" s="173"/>
      <c r="E304" s="170"/>
      <c r="F304" s="115">
        <f t="shared" si="6"/>
        <v>0</v>
      </c>
    </row>
    <row r="305" spans="1:6" ht="20">
      <c r="A305" s="1297" t="s">
        <v>2022</v>
      </c>
      <c r="B305" s="175" t="s">
        <v>2021</v>
      </c>
      <c r="C305" s="173" t="s">
        <v>679</v>
      </c>
      <c r="D305" s="1333">
        <v>18.8</v>
      </c>
      <c r="E305" s="170"/>
      <c r="F305" s="115">
        <f t="shared" si="6"/>
        <v>0</v>
      </c>
    </row>
    <row r="306" spans="1:6">
      <c r="A306" s="1297"/>
      <c r="B306" s="175"/>
      <c r="C306" s="173"/>
      <c r="D306" s="173"/>
      <c r="E306" s="170"/>
      <c r="F306" s="115">
        <f t="shared" si="6"/>
        <v>0</v>
      </c>
    </row>
    <row r="307" spans="1:6" ht="30">
      <c r="A307" s="1297" t="s">
        <v>2020</v>
      </c>
      <c r="B307" s="175" t="s">
        <v>2019</v>
      </c>
      <c r="C307" s="173" t="s">
        <v>337</v>
      </c>
      <c r="D307" s="173">
        <v>1</v>
      </c>
      <c r="E307" s="170"/>
      <c r="F307" s="115">
        <f t="shared" si="6"/>
        <v>0</v>
      </c>
    </row>
    <row r="308" spans="1:6">
      <c r="A308" s="1303"/>
      <c r="B308" s="179"/>
      <c r="C308" s="179"/>
      <c r="D308" s="179"/>
      <c r="E308" s="1296"/>
      <c r="F308" s="115">
        <f t="shared" si="6"/>
        <v>0</v>
      </c>
    </row>
    <row r="309" spans="1:6" ht="30">
      <c r="A309" s="1297" t="s">
        <v>2018</v>
      </c>
      <c r="B309" s="175" t="s">
        <v>2017</v>
      </c>
      <c r="C309" s="173" t="s">
        <v>337</v>
      </c>
      <c r="D309" s="173">
        <v>1</v>
      </c>
      <c r="E309" s="170"/>
      <c r="F309" s="115">
        <f t="shared" si="6"/>
        <v>0</v>
      </c>
    </row>
    <row r="310" spans="1:6">
      <c r="A310" s="1297"/>
      <c r="B310" s="172"/>
      <c r="C310" s="173"/>
      <c r="D310" s="173"/>
      <c r="E310" s="170"/>
      <c r="F310" s="115">
        <f t="shared" si="6"/>
        <v>0</v>
      </c>
    </row>
    <row r="311" spans="1:6" ht="20">
      <c r="A311" s="1297" t="s">
        <v>2016</v>
      </c>
      <c r="B311" s="175" t="s">
        <v>2015</v>
      </c>
      <c r="C311" s="173" t="s">
        <v>341</v>
      </c>
      <c r="D311" s="173">
        <v>1</v>
      </c>
      <c r="E311" s="170"/>
      <c r="F311" s="115">
        <f t="shared" si="6"/>
        <v>0</v>
      </c>
    </row>
    <row r="312" spans="1:6">
      <c r="A312" s="1303"/>
      <c r="B312" s="1342"/>
      <c r="C312" s="179"/>
      <c r="D312" s="179"/>
      <c r="E312" s="1296"/>
      <c r="F312" s="115">
        <f t="shared" si="6"/>
        <v>0</v>
      </c>
    </row>
    <row r="313" spans="1:6" ht="30">
      <c r="A313" s="1297" t="s">
        <v>2014</v>
      </c>
      <c r="B313" s="1331" t="s">
        <v>2013</v>
      </c>
      <c r="C313" s="173" t="s">
        <v>341</v>
      </c>
      <c r="D313" s="173">
        <v>1</v>
      </c>
      <c r="E313" s="170"/>
      <c r="F313" s="115">
        <f t="shared" si="6"/>
        <v>0</v>
      </c>
    </row>
    <row r="314" spans="1:6">
      <c r="A314" s="1297"/>
      <c r="B314" s="175"/>
      <c r="C314" s="173"/>
      <c r="D314" s="173"/>
      <c r="E314" s="170"/>
      <c r="F314" s="115">
        <f t="shared" si="6"/>
        <v>0</v>
      </c>
    </row>
    <row r="315" spans="1:6" ht="50">
      <c r="A315" s="1297" t="s">
        <v>2012</v>
      </c>
      <c r="B315" s="175" t="s">
        <v>2011</v>
      </c>
      <c r="C315" s="173" t="s">
        <v>337</v>
      </c>
      <c r="D315" s="173">
        <v>1</v>
      </c>
      <c r="E315" s="170"/>
      <c r="F315" s="115">
        <f t="shared" si="6"/>
        <v>0</v>
      </c>
    </row>
    <row r="316" spans="1:6">
      <c r="A316" s="1303"/>
      <c r="B316" s="179"/>
      <c r="C316" s="179"/>
      <c r="D316" s="179"/>
      <c r="E316" s="1296"/>
      <c r="F316" s="1336"/>
    </row>
    <row r="317" spans="1:6">
      <c r="A317" s="1297"/>
      <c r="B317" s="1323"/>
      <c r="C317" s="173"/>
      <c r="D317" s="170"/>
      <c r="E317" s="170"/>
      <c r="F317" s="115"/>
    </row>
    <row r="318" spans="1:6">
      <c r="A318" s="1297"/>
      <c r="B318" s="1323"/>
      <c r="C318" s="173"/>
      <c r="D318" s="170"/>
      <c r="E318" s="170"/>
      <c r="F318" s="115"/>
    </row>
    <row r="319" spans="1:6">
      <c r="A319" s="1297"/>
      <c r="B319" s="1323"/>
      <c r="C319" s="173"/>
      <c r="D319" s="170"/>
      <c r="E319" s="170"/>
      <c r="F319" s="115"/>
    </row>
    <row r="320" spans="1:6">
      <c r="A320" s="1297"/>
      <c r="B320" s="175"/>
      <c r="C320" s="173"/>
      <c r="D320" s="173"/>
      <c r="E320" s="170"/>
      <c r="F320" s="147"/>
    </row>
    <row r="321" spans="1:6">
      <c r="A321" s="1297"/>
      <c r="B321" s="172"/>
      <c r="C321" s="173"/>
      <c r="D321" s="173"/>
      <c r="E321" s="245"/>
      <c r="F321" s="115"/>
    </row>
    <row r="322" spans="1:6" ht="13" thickBot="1">
      <c r="A322" s="1291"/>
      <c r="B322" s="1292"/>
      <c r="C322" s="1293"/>
      <c r="D322" s="1293" t="s">
        <v>1770</v>
      </c>
      <c r="E322" s="144"/>
      <c r="F322" s="143">
        <f>SUM(F292:F321)</f>
        <v>0</v>
      </c>
    </row>
    <row r="323" spans="1:6">
      <c r="A323" s="1294"/>
      <c r="B323" s="212"/>
      <c r="C323" s="213"/>
      <c r="D323" s="213"/>
      <c r="E323" s="148"/>
      <c r="F323" s="148"/>
    </row>
    <row r="324" spans="1:6">
      <c r="A324" s="1294"/>
      <c r="B324" s="212"/>
      <c r="C324" s="213"/>
      <c r="D324" s="213"/>
      <c r="E324" s="148"/>
      <c r="F324" s="148"/>
    </row>
    <row r="325" spans="1:6">
      <c r="A325" s="2028" t="s">
        <v>324</v>
      </c>
      <c r="B325" s="2014"/>
      <c r="C325" s="2014"/>
      <c r="D325" s="2014"/>
      <c r="E325" s="2014"/>
      <c r="F325" s="2014"/>
    </row>
    <row r="326" spans="1:6">
      <c r="A326" s="2028" t="s">
        <v>323</v>
      </c>
      <c r="B326" s="2014"/>
      <c r="C326" s="2014"/>
      <c r="D326" s="2014"/>
      <c r="E326" s="2014"/>
      <c r="F326" s="2014"/>
    </row>
    <row r="327" spans="1:6">
      <c r="A327" s="1287" t="s">
        <v>2471</v>
      </c>
      <c r="B327" s="212"/>
      <c r="C327" s="213"/>
      <c r="D327" s="213"/>
      <c r="E327" s="174"/>
      <c r="F327" s="174"/>
    </row>
    <row r="328" spans="1:6">
      <c r="A328" s="1287"/>
      <c r="B328" s="212"/>
      <c r="C328" s="213"/>
      <c r="D328" s="213"/>
      <c r="E328" s="174"/>
      <c r="F328" s="174"/>
    </row>
    <row r="329" spans="1:6">
      <c r="A329" s="1287" t="s">
        <v>2472</v>
      </c>
      <c r="B329" s="212"/>
      <c r="C329" s="213"/>
      <c r="D329" s="213"/>
      <c r="E329" s="1317"/>
      <c r="F329" s="1317"/>
    </row>
    <row r="330" spans="1:6" ht="13" thickBot="1">
      <c r="A330" s="1318"/>
      <c r="B330" s="212"/>
      <c r="C330" s="213"/>
      <c r="D330" s="213"/>
      <c r="E330" s="1317"/>
      <c r="F330" s="1317"/>
    </row>
    <row r="331" spans="1:6">
      <c r="A331" s="1319" t="s">
        <v>320</v>
      </c>
      <c r="B331" s="259" t="s">
        <v>161</v>
      </c>
      <c r="C331" s="259" t="s">
        <v>319</v>
      </c>
      <c r="D331" s="259" t="s">
        <v>318</v>
      </c>
      <c r="E331" s="1320" t="s">
        <v>317</v>
      </c>
      <c r="F331" s="1321" t="s">
        <v>316</v>
      </c>
    </row>
    <row r="332" spans="1:6">
      <c r="A332" s="1303"/>
      <c r="B332" s="179"/>
      <c r="C332" s="179"/>
      <c r="D332" s="179"/>
      <c r="E332" s="1296"/>
      <c r="F332" s="1336"/>
    </row>
    <row r="333" spans="1:6" ht="50">
      <c r="A333" s="1297" t="s">
        <v>2010</v>
      </c>
      <c r="B333" s="1323" t="s">
        <v>2009</v>
      </c>
      <c r="C333" s="173" t="s">
        <v>679</v>
      </c>
      <c r="D333" s="170">
        <v>26.58</v>
      </c>
      <c r="E333" s="170"/>
      <c r="F333" s="115">
        <f t="shared" ref="F333:F335" si="7">D333*E333</f>
        <v>0</v>
      </c>
    </row>
    <row r="334" spans="1:6">
      <c r="A334" s="1297"/>
      <c r="B334" s="1323"/>
      <c r="C334" s="173"/>
      <c r="D334" s="170"/>
      <c r="E334" s="170"/>
      <c r="F334" s="115">
        <f t="shared" si="7"/>
        <v>0</v>
      </c>
    </row>
    <row r="335" spans="1:6" ht="30">
      <c r="A335" s="1297" t="s">
        <v>2008</v>
      </c>
      <c r="B335" s="1323" t="s">
        <v>2007</v>
      </c>
      <c r="C335" s="173" t="s">
        <v>679</v>
      </c>
      <c r="D335" s="170">
        <v>9.4</v>
      </c>
      <c r="E335" s="170"/>
      <c r="F335" s="115">
        <f t="shared" si="7"/>
        <v>0</v>
      </c>
    </row>
    <row r="336" spans="1:6">
      <c r="A336" s="1297"/>
      <c r="B336" s="1323"/>
      <c r="C336" s="173"/>
      <c r="D336" s="170"/>
      <c r="E336" s="170"/>
      <c r="F336" s="115"/>
    </row>
    <row r="337" spans="1:6">
      <c r="A337" s="1297"/>
      <c r="B337" s="1323"/>
      <c r="C337" s="173"/>
      <c r="D337" s="170"/>
      <c r="E337" s="170"/>
      <c r="F337" s="115"/>
    </row>
    <row r="338" spans="1:6">
      <c r="A338" s="1297"/>
      <c r="B338" s="1323"/>
      <c r="C338" s="173"/>
      <c r="D338" s="170"/>
      <c r="E338" s="170"/>
      <c r="F338" s="115"/>
    </row>
    <row r="339" spans="1:6">
      <c r="A339" s="1297"/>
      <c r="B339" s="1323"/>
      <c r="C339" s="173"/>
      <c r="D339" s="170"/>
      <c r="E339" s="170"/>
      <c r="F339" s="115"/>
    </row>
    <row r="340" spans="1:6">
      <c r="A340" s="1297"/>
      <c r="B340" s="1323"/>
      <c r="C340" s="173"/>
      <c r="D340" s="170"/>
      <c r="E340" s="170"/>
      <c r="F340" s="115"/>
    </row>
    <row r="341" spans="1:6">
      <c r="A341" s="1297"/>
      <c r="B341" s="1323"/>
      <c r="C341" s="173"/>
      <c r="D341" s="170"/>
      <c r="E341" s="170"/>
      <c r="F341" s="115"/>
    </row>
    <row r="342" spans="1:6">
      <c r="A342" s="1297"/>
      <c r="B342" s="1323"/>
      <c r="C342" s="173"/>
      <c r="D342" s="170"/>
      <c r="E342" s="170"/>
      <c r="F342" s="115"/>
    </row>
    <row r="343" spans="1:6">
      <c r="A343" s="1297"/>
      <c r="B343" s="1323"/>
      <c r="C343" s="173"/>
      <c r="D343" s="170"/>
      <c r="E343" s="170"/>
      <c r="F343" s="115"/>
    </row>
    <row r="344" spans="1:6">
      <c r="A344" s="1297"/>
      <c r="B344" s="1323"/>
      <c r="C344" s="173"/>
      <c r="D344" s="170"/>
      <c r="E344" s="170"/>
      <c r="F344" s="115"/>
    </row>
    <row r="345" spans="1:6">
      <c r="A345" s="1297"/>
      <c r="B345" s="1323"/>
      <c r="C345" s="173"/>
      <c r="D345" s="170"/>
      <c r="E345" s="170"/>
      <c r="F345" s="115"/>
    </row>
    <row r="346" spans="1:6">
      <c r="A346" s="1297"/>
      <c r="B346" s="1323"/>
      <c r="C346" s="173"/>
      <c r="D346" s="170"/>
      <c r="E346" s="170"/>
      <c r="F346" s="115"/>
    </row>
    <row r="347" spans="1:6">
      <c r="A347" s="1297"/>
      <c r="B347" s="1323"/>
      <c r="C347" s="173"/>
      <c r="D347" s="170"/>
      <c r="E347" s="170"/>
      <c r="F347" s="115"/>
    </row>
    <row r="348" spans="1:6">
      <c r="A348" s="1297"/>
      <c r="B348" s="1323"/>
      <c r="C348" s="173"/>
      <c r="D348" s="170"/>
      <c r="E348" s="170"/>
      <c r="F348" s="115"/>
    </row>
    <row r="349" spans="1:6">
      <c r="A349" s="1297"/>
      <c r="B349" s="1323"/>
      <c r="C349" s="173"/>
      <c r="D349" s="170"/>
      <c r="E349" s="170"/>
      <c r="F349" s="115"/>
    </row>
    <row r="350" spans="1:6">
      <c r="A350" s="1297"/>
      <c r="B350" s="1323"/>
      <c r="C350" s="173"/>
      <c r="D350" s="170"/>
      <c r="E350" s="170"/>
      <c r="F350" s="115"/>
    </row>
    <row r="351" spans="1:6">
      <c r="A351" s="1297"/>
      <c r="B351" s="1323"/>
      <c r="C351" s="173"/>
      <c r="D351" s="170"/>
      <c r="E351" s="170"/>
      <c r="F351" s="115"/>
    </row>
    <row r="352" spans="1:6">
      <c r="A352" s="1297"/>
      <c r="B352" s="1323"/>
      <c r="C352" s="173"/>
      <c r="D352" s="170"/>
      <c r="E352" s="170"/>
      <c r="F352" s="115"/>
    </row>
    <row r="353" spans="1:6">
      <c r="A353" s="1297"/>
      <c r="B353" s="1323"/>
      <c r="C353" s="173"/>
      <c r="D353" s="170"/>
      <c r="E353" s="170"/>
      <c r="F353" s="115"/>
    </row>
    <row r="354" spans="1:6">
      <c r="A354" s="1297"/>
      <c r="B354" s="1323"/>
      <c r="C354" s="173"/>
      <c r="D354" s="170"/>
      <c r="E354" s="170"/>
      <c r="F354" s="115"/>
    </row>
    <row r="355" spans="1:6">
      <c r="A355" s="1297"/>
      <c r="B355" s="1323"/>
      <c r="C355" s="173"/>
      <c r="D355" s="170"/>
      <c r="E355" s="170"/>
      <c r="F355" s="115"/>
    </row>
    <row r="356" spans="1:6">
      <c r="A356" s="1297"/>
      <c r="B356" s="1323"/>
      <c r="C356" s="173"/>
      <c r="D356" s="170"/>
      <c r="E356" s="170"/>
      <c r="F356" s="115"/>
    </row>
    <row r="357" spans="1:6">
      <c r="A357" s="1297"/>
      <c r="B357" s="1323"/>
      <c r="C357" s="173"/>
      <c r="D357" s="170"/>
      <c r="E357" s="170"/>
      <c r="F357" s="115"/>
    </row>
    <row r="358" spans="1:6">
      <c r="A358" s="1297"/>
      <c r="B358" s="1323"/>
      <c r="C358" s="173"/>
      <c r="D358" s="170"/>
      <c r="E358" s="170"/>
      <c r="F358" s="115"/>
    </row>
    <row r="359" spans="1:6">
      <c r="A359" s="1297"/>
      <c r="B359" s="1323"/>
      <c r="C359" s="173"/>
      <c r="D359" s="170"/>
      <c r="E359" s="170"/>
      <c r="F359" s="115"/>
    </row>
    <row r="360" spans="1:6">
      <c r="A360" s="1297"/>
      <c r="B360" s="1323"/>
      <c r="C360" s="173"/>
      <c r="D360" s="170"/>
      <c r="E360" s="170"/>
      <c r="F360" s="115"/>
    </row>
    <row r="361" spans="1:6">
      <c r="A361" s="1297"/>
      <c r="B361" s="1323"/>
      <c r="C361" s="173"/>
      <c r="D361" s="170"/>
      <c r="E361" s="170"/>
      <c r="F361" s="115"/>
    </row>
    <row r="362" spans="1:6">
      <c r="A362" s="1297"/>
      <c r="B362" s="1323"/>
      <c r="C362" s="173"/>
      <c r="D362" s="170"/>
      <c r="E362" s="170"/>
      <c r="F362" s="115"/>
    </row>
    <row r="363" spans="1:6">
      <c r="A363" s="1297"/>
      <c r="B363" s="1323"/>
      <c r="C363" s="173"/>
      <c r="D363" s="170"/>
      <c r="E363" s="170"/>
      <c r="F363" s="115"/>
    </row>
    <row r="364" spans="1:6">
      <c r="A364" s="1297"/>
      <c r="B364" s="1323"/>
      <c r="C364" s="173"/>
      <c r="D364" s="170"/>
      <c r="E364" s="170"/>
      <c r="F364" s="115"/>
    </row>
    <row r="365" spans="1:6">
      <c r="A365" s="1297"/>
      <c r="B365" s="1323"/>
      <c r="C365" s="173"/>
      <c r="D365" s="170"/>
      <c r="E365" s="170"/>
      <c r="F365" s="115"/>
    </row>
    <row r="366" spans="1:6">
      <c r="A366" s="1297"/>
      <c r="B366" s="1323"/>
      <c r="C366" s="173"/>
      <c r="D366" s="170"/>
      <c r="E366" s="170"/>
      <c r="F366" s="115"/>
    </row>
    <row r="367" spans="1:6">
      <c r="A367" s="1297"/>
      <c r="B367" s="1323"/>
      <c r="C367" s="173"/>
      <c r="D367" s="170"/>
      <c r="E367" s="170"/>
      <c r="F367" s="115"/>
    </row>
    <row r="368" spans="1:6">
      <c r="A368" s="1297"/>
      <c r="B368" s="1323"/>
      <c r="C368" s="173"/>
      <c r="D368" s="170"/>
      <c r="E368" s="170"/>
      <c r="F368" s="115"/>
    </row>
    <row r="369" spans="1:6">
      <c r="A369" s="1297"/>
      <c r="B369" s="1323"/>
      <c r="C369" s="173"/>
      <c r="D369" s="170"/>
      <c r="E369" s="170"/>
      <c r="F369" s="115"/>
    </row>
    <row r="370" spans="1:6">
      <c r="A370" s="1297"/>
      <c r="B370" s="175"/>
      <c r="C370" s="173"/>
      <c r="D370" s="173"/>
      <c r="E370" s="170"/>
      <c r="F370" s="147"/>
    </row>
    <row r="371" spans="1:6">
      <c r="A371" s="1297"/>
      <c r="B371" s="172"/>
      <c r="C371" s="173"/>
      <c r="D371" s="173"/>
      <c r="E371" s="245"/>
      <c r="F371" s="115"/>
    </row>
    <row r="372" spans="1:6" ht="13" thickBot="1">
      <c r="A372" s="1291"/>
      <c r="B372" s="1292"/>
      <c r="C372" s="1293"/>
      <c r="D372" s="1293" t="s">
        <v>1770</v>
      </c>
      <c r="E372" s="144"/>
      <c r="F372" s="143">
        <f>SUM(F332:F371)</f>
        <v>0</v>
      </c>
    </row>
    <row r="373" spans="1:6">
      <c r="A373" s="1294"/>
      <c r="B373" s="212"/>
      <c r="C373" s="213"/>
      <c r="D373" s="213"/>
      <c r="E373" s="148"/>
      <c r="F373" s="148"/>
    </row>
    <row r="374" spans="1:6">
      <c r="A374" s="1294"/>
      <c r="B374" s="212"/>
      <c r="C374" s="213"/>
      <c r="D374" s="213"/>
      <c r="E374" s="148"/>
      <c r="F374" s="148"/>
    </row>
    <row r="375" spans="1:6">
      <c r="A375" s="2028" t="s">
        <v>324</v>
      </c>
      <c r="B375" s="2014"/>
      <c r="C375" s="2014"/>
      <c r="D375" s="2014"/>
      <c r="E375" s="2014"/>
      <c r="F375" s="2014"/>
    </row>
    <row r="376" spans="1:6">
      <c r="A376" s="2028" t="s">
        <v>323</v>
      </c>
      <c r="B376" s="2014"/>
      <c r="C376" s="2014"/>
      <c r="D376" s="2014"/>
      <c r="E376" s="2014"/>
      <c r="F376" s="2014"/>
    </row>
    <row r="377" spans="1:6">
      <c r="A377" s="1287" t="s">
        <v>2471</v>
      </c>
      <c r="B377" s="212"/>
      <c r="C377" s="213"/>
      <c r="D377" s="213"/>
      <c r="E377" s="174"/>
      <c r="F377" s="174"/>
    </row>
    <row r="378" spans="1:6">
      <c r="A378" s="1287"/>
      <c r="B378" s="212"/>
      <c r="C378" s="213"/>
      <c r="D378" s="213"/>
      <c r="E378" s="174"/>
      <c r="F378" s="174"/>
    </row>
    <row r="379" spans="1:6">
      <c r="A379" s="1287" t="s">
        <v>2472</v>
      </c>
      <c r="B379" s="212"/>
      <c r="C379" s="213"/>
      <c r="D379" s="213"/>
      <c r="E379" s="1317"/>
      <c r="F379" s="1317"/>
    </row>
    <row r="380" spans="1:6" ht="13" thickBot="1">
      <c r="A380" s="1337"/>
      <c r="B380" s="212"/>
      <c r="C380" s="213"/>
      <c r="D380" s="213"/>
      <c r="E380" s="1317"/>
      <c r="F380" s="1317"/>
    </row>
    <row r="381" spans="1:6">
      <c r="A381" s="1319" t="s">
        <v>320</v>
      </c>
      <c r="B381" s="259" t="s">
        <v>161</v>
      </c>
      <c r="C381" s="259" t="s">
        <v>319</v>
      </c>
      <c r="D381" s="259" t="s">
        <v>318</v>
      </c>
      <c r="E381" s="1320" t="s">
        <v>317</v>
      </c>
      <c r="F381" s="1321" t="s">
        <v>316</v>
      </c>
    </row>
    <row r="382" spans="1:6">
      <c r="A382" s="1297"/>
      <c r="B382" s="175"/>
      <c r="C382" s="175"/>
      <c r="D382" s="175"/>
      <c r="E382" s="1309"/>
      <c r="F382" s="1322"/>
    </row>
    <row r="383" spans="1:6">
      <c r="A383" s="1297"/>
      <c r="B383" s="1301" t="s">
        <v>315</v>
      </c>
      <c r="C383" s="173"/>
      <c r="D383" s="173"/>
      <c r="E383" s="141"/>
      <c r="F383" s="115"/>
    </row>
    <row r="384" spans="1:6">
      <c r="A384" s="1297"/>
      <c r="B384" s="175"/>
      <c r="C384" s="173"/>
      <c r="D384" s="173"/>
      <c r="E384" s="141"/>
      <c r="F384" s="115"/>
    </row>
    <row r="385" spans="1:6">
      <c r="A385" s="1297"/>
      <c r="B385" s="175" t="s">
        <v>1849</v>
      </c>
      <c r="C385" s="173"/>
      <c r="D385" s="173"/>
      <c r="E385" s="141"/>
      <c r="F385" s="115">
        <f>F48</f>
        <v>0</v>
      </c>
    </row>
    <row r="386" spans="1:6">
      <c r="A386" s="1297"/>
      <c r="B386" s="175"/>
      <c r="C386" s="173"/>
      <c r="D386" s="173"/>
      <c r="E386" s="141"/>
      <c r="F386" s="115"/>
    </row>
    <row r="387" spans="1:6">
      <c r="A387" s="1297"/>
      <c r="B387" s="175" t="s">
        <v>1848</v>
      </c>
      <c r="C387" s="173"/>
      <c r="D387" s="173"/>
      <c r="E387" s="141"/>
      <c r="F387" s="115">
        <f>F95</f>
        <v>0</v>
      </c>
    </row>
    <row r="388" spans="1:6">
      <c r="A388" s="1297"/>
      <c r="B388" s="1301"/>
      <c r="C388" s="173"/>
      <c r="D388" s="173"/>
      <c r="E388" s="141"/>
      <c r="F388" s="115"/>
    </row>
    <row r="389" spans="1:6">
      <c r="A389" s="1297"/>
      <c r="B389" s="175" t="s">
        <v>1847</v>
      </c>
      <c r="C389" s="173"/>
      <c r="D389" s="173"/>
      <c r="E389" s="141"/>
      <c r="F389" s="115">
        <f>F146</f>
        <v>0</v>
      </c>
    </row>
    <row r="390" spans="1:6">
      <c r="A390" s="1297"/>
      <c r="B390" s="172"/>
      <c r="C390" s="173"/>
      <c r="D390" s="173"/>
      <c r="E390" s="141"/>
      <c r="F390" s="115"/>
    </row>
    <row r="391" spans="1:6">
      <c r="A391" s="1297"/>
      <c r="B391" s="175" t="s">
        <v>1846</v>
      </c>
      <c r="C391" s="173"/>
      <c r="D391" s="173"/>
      <c r="E391" s="141"/>
      <c r="F391" s="115">
        <f>F196</f>
        <v>0</v>
      </c>
    </row>
    <row r="392" spans="1:6">
      <c r="A392" s="1297"/>
      <c r="B392" s="175"/>
      <c r="C392" s="173"/>
      <c r="D392" s="173"/>
      <c r="E392" s="141"/>
      <c r="F392" s="115"/>
    </row>
    <row r="393" spans="1:6">
      <c r="A393" s="1297"/>
      <c r="B393" s="175" t="s">
        <v>1845</v>
      </c>
      <c r="C393" s="173"/>
      <c r="D393" s="173"/>
      <c r="E393" s="141"/>
      <c r="F393" s="115">
        <f>F238</f>
        <v>0</v>
      </c>
    </row>
    <row r="394" spans="1:6">
      <c r="A394" s="1297"/>
      <c r="B394" s="175"/>
      <c r="C394" s="173"/>
      <c r="D394" s="173"/>
      <c r="E394" s="141"/>
      <c r="F394" s="115"/>
    </row>
    <row r="395" spans="1:6">
      <c r="A395" s="1297"/>
      <c r="B395" s="175" t="s">
        <v>1844</v>
      </c>
      <c r="C395" s="173"/>
      <c r="D395" s="173"/>
      <c r="E395" s="141"/>
      <c r="F395" s="115">
        <f>F282</f>
        <v>0</v>
      </c>
    </row>
    <row r="396" spans="1:6">
      <c r="A396" s="1297"/>
      <c r="B396" s="175"/>
      <c r="C396" s="173"/>
      <c r="D396" s="173"/>
      <c r="E396" s="141"/>
      <c r="F396" s="115"/>
    </row>
    <row r="397" spans="1:6">
      <c r="A397" s="1297"/>
      <c r="B397" s="175" t="s">
        <v>1843</v>
      </c>
      <c r="C397" s="173"/>
      <c r="D397" s="173"/>
      <c r="E397" s="141"/>
      <c r="F397" s="115">
        <f>F322</f>
        <v>0</v>
      </c>
    </row>
    <row r="398" spans="1:6">
      <c r="A398" s="1297"/>
      <c r="B398" s="175"/>
      <c r="C398" s="173"/>
      <c r="D398" s="173"/>
      <c r="E398" s="141"/>
      <c r="F398" s="115"/>
    </row>
    <row r="399" spans="1:6">
      <c r="A399" s="1297"/>
      <c r="B399" s="175" t="s">
        <v>1842</v>
      </c>
      <c r="C399" s="173"/>
      <c r="D399" s="173"/>
      <c r="E399" s="141"/>
      <c r="F399" s="115">
        <f>F372</f>
        <v>0</v>
      </c>
    </row>
    <row r="400" spans="1:6">
      <c r="A400" s="1297"/>
      <c r="B400" s="175"/>
      <c r="C400" s="173"/>
      <c r="D400" s="173"/>
      <c r="E400" s="141"/>
      <c r="F400" s="115"/>
    </row>
    <row r="401" spans="1:6">
      <c r="A401" s="1297"/>
      <c r="B401" s="172"/>
      <c r="C401" s="173"/>
      <c r="D401" s="173"/>
      <c r="E401" s="141"/>
      <c r="F401" s="115"/>
    </row>
    <row r="402" spans="1:6">
      <c r="A402" s="1297"/>
      <c r="B402" s="175"/>
      <c r="C402" s="173"/>
      <c r="D402" s="173"/>
      <c r="E402" s="141"/>
      <c r="F402" s="115"/>
    </row>
    <row r="403" spans="1:6">
      <c r="A403" s="1297"/>
      <c r="B403" s="175"/>
      <c r="C403" s="173"/>
      <c r="D403" s="173"/>
      <c r="E403" s="141"/>
      <c r="F403" s="115"/>
    </row>
    <row r="404" spans="1:6">
      <c r="A404" s="1297"/>
      <c r="B404" s="175"/>
      <c r="C404" s="173"/>
      <c r="D404" s="173"/>
      <c r="E404" s="141"/>
      <c r="F404" s="115"/>
    </row>
    <row r="405" spans="1:6">
      <c r="A405" s="1297"/>
      <c r="B405" s="175"/>
      <c r="C405" s="173"/>
      <c r="D405" s="173"/>
      <c r="E405" s="141"/>
      <c r="F405" s="115"/>
    </row>
    <row r="406" spans="1:6">
      <c r="A406" s="1324"/>
      <c r="B406" s="1325"/>
      <c r="C406" s="173"/>
      <c r="D406" s="173"/>
      <c r="E406" s="141"/>
      <c r="F406" s="115"/>
    </row>
    <row r="407" spans="1:6">
      <c r="A407" s="1297"/>
      <c r="B407" s="175"/>
      <c r="C407" s="173"/>
      <c r="D407" s="173"/>
      <c r="E407" s="141"/>
      <c r="F407" s="115"/>
    </row>
    <row r="408" spans="1:6">
      <c r="A408" s="1329"/>
      <c r="B408" s="1331"/>
      <c r="C408" s="173"/>
      <c r="D408" s="173"/>
      <c r="E408" s="141"/>
      <c r="F408" s="115"/>
    </row>
    <row r="409" spans="1:6">
      <c r="A409" s="1329"/>
      <c r="B409" s="1331"/>
      <c r="C409" s="173"/>
      <c r="D409" s="173"/>
      <c r="E409" s="141"/>
      <c r="F409" s="115"/>
    </row>
    <row r="410" spans="1:6">
      <c r="A410" s="1329"/>
      <c r="B410" s="1301"/>
      <c r="C410" s="173"/>
      <c r="D410" s="173"/>
      <c r="E410" s="141"/>
      <c r="F410" s="115"/>
    </row>
    <row r="411" spans="1:6">
      <c r="A411" s="1297"/>
      <c r="B411" s="1300"/>
      <c r="C411" s="173"/>
      <c r="D411" s="173"/>
      <c r="E411" s="141"/>
      <c r="F411" s="115"/>
    </row>
    <row r="412" spans="1:6">
      <c r="A412" s="1297"/>
      <c r="B412" s="175"/>
      <c r="C412" s="173"/>
      <c r="D412" s="173"/>
      <c r="E412" s="141"/>
      <c r="F412" s="115"/>
    </row>
    <row r="413" spans="1:6">
      <c r="A413" s="1297"/>
      <c r="B413" s="175"/>
      <c r="C413" s="173"/>
      <c r="D413" s="173"/>
      <c r="E413" s="141"/>
      <c r="F413" s="115"/>
    </row>
    <row r="414" spans="1:6">
      <c r="A414" s="1297"/>
      <c r="B414" s="175"/>
      <c r="C414" s="173"/>
      <c r="D414" s="173"/>
      <c r="E414" s="141"/>
      <c r="F414" s="115"/>
    </row>
    <row r="415" spans="1:6">
      <c r="A415" s="1297"/>
      <c r="B415" s="175"/>
      <c r="C415" s="173"/>
      <c r="D415" s="173"/>
      <c r="E415" s="141"/>
      <c r="F415" s="115"/>
    </row>
    <row r="416" spans="1:6">
      <c r="A416" s="1297"/>
      <c r="B416" s="175"/>
      <c r="C416" s="173"/>
      <c r="D416" s="173"/>
      <c r="E416" s="141"/>
      <c r="F416" s="115"/>
    </row>
    <row r="417" spans="1:6">
      <c r="A417" s="1297"/>
      <c r="B417" s="175"/>
      <c r="C417" s="173"/>
      <c r="D417" s="173"/>
      <c r="E417" s="141"/>
      <c r="F417" s="115"/>
    </row>
    <row r="418" spans="1:6">
      <c r="A418" s="1297"/>
      <c r="B418" s="175"/>
      <c r="C418" s="173"/>
      <c r="D418" s="173"/>
      <c r="E418" s="141"/>
      <c r="F418" s="115"/>
    </row>
    <row r="419" spans="1:6">
      <c r="A419" s="1297"/>
      <c r="B419" s="1323"/>
      <c r="C419" s="173"/>
      <c r="D419" s="173"/>
      <c r="E419" s="141"/>
      <c r="F419" s="115"/>
    </row>
    <row r="420" spans="1:6">
      <c r="A420" s="1297"/>
      <c r="B420" s="1331"/>
      <c r="C420" s="175"/>
      <c r="D420" s="173"/>
      <c r="E420" s="141"/>
      <c r="F420" s="115"/>
    </row>
    <row r="421" spans="1:6">
      <c r="A421" s="1297"/>
      <c r="B421" s="1323"/>
      <c r="C421" s="173"/>
      <c r="D421" s="173"/>
      <c r="E421" s="141"/>
      <c r="F421" s="115"/>
    </row>
    <row r="422" spans="1:6">
      <c r="A422" s="1297"/>
      <c r="B422" s="1323"/>
      <c r="C422" s="173"/>
      <c r="D422" s="173"/>
      <c r="E422" s="141"/>
      <c r="F422" s="115"/>
    </row>
    <row r="423" spans="1:6">
      <c r="A423" s="1297"/>
      <c r="B423" s="1300"/>
      <c r="C423" s="173"/>
      <c r="D423" s="173"/>
      <c r="E423" s="141"/>
      <c r="F423" s="115"/>
    </row>
    <row r="424" spans="1:6">
      <c r="A424" s="1297"/>
      <c r="B424" s="175"/>
      <c r="C424" s="173"/>
      <c r="D424" s="173"/>
      <c r="E424" s="141"/>
      <c r="F424" s="115"/>
    </row>
    <row r="425" spans="1:6">
      <c r="A425" s="1297"/>
      <c r="B425" s="172"/>
      <c r="C425" s="173"/>
      <c r="D425" s="173"/>
      <c r="E425" s="141"/>
      <c r="F425" s="115"/>
    </row>
    <row r="426" spans="1:6">
      <c r="A426" s="1297"/>
      <c r="B426" s="1323"/>
      <c r="C426" s="173"/>
      <c r="D426" s="173"/>
      <c r="E426" s="141"/>
      <c r="F426" s="115"/>
    </row>
    <row r="427" spans="1:6">
      <c r="A427" s="1343"/>
      <c r="B427" s="267"/>
      <c r="C427" s="181"/>
      <c r="D427" s="181"/>
      <c r="E427" s="146"/>
      <c r="F427" s="145"/>
    </row>
    <row r="428" spans="1:6" ht="13" thickBot="1">
      <c r="A428" s="1291"/>
      <c r="B428" s="1292"/>
      <c r="C428" s="1293"/>
      <c r="D428" s="1293" t="s">
        <v>973</v>
      </c>
      <c r="E428" s="144"/>
      <c r="F428" s="143">
        <f>SUM(F382:F427)</f>
        <v>0</v>
      </c>
    </row>
  </sheetData>
  <mergeCells count="18">
    <mergeCell ref="A376:F376"/>
    <mergeCell ref="A149:F149"/>
    <mergeCell ref="A150:F150"/>
    <mergeCell ref="A199:F199"/>
    <mergeCell ref="A200:F200"/>
    <mergeCell ref="A241:F241"/>
    <mergeCell ref="A242:F242"/>
    <mergeCell ref="A285:F285"/>
    <mergeCell ref="A286:F286"/>
    <mergeCell ref="A325:F325"/>
    <mergeCell ref="A326:F326"/>
    <mergeCell ref="A375:F375"/>
    <mergeCell ref="A99:F99"/>
    <mergeCell ref="A1:F1"/>
    <mergeCell ref="A2:F2"/>
    <mergeCell ref="A51:F51"/>
    <mergeCell ref="A52:F52"/>
    <mergeCell ref="A98:F98"/>
  </mergeCells>
  <pageMargins left="0.7" right="0.7" top="0.75" bottom="0.75" header="0.3" footer="0.3"/>
  <pageSetup scale="95" orientation="portrait" r:id="rId1"/>
  <rowBreaks count="1" manualBreakCount="1">
    <brk id="4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topLeftCell="A308" zoomScaleNormal="100" zoomScaleSheetLayoutView="100" workbookViewId="0">
      <selection activeCell="B312" sqref="B312"/>
    </sheetView>
  </sheetViews>
  <sheetFormatPr defaultRowHeight="12.5"/>
  <cols>
    <col min="1" max="1" width="8.08984375" style="1394" customWidth="1"/>
    <col min="2" max="2" width="32" style="1315" customWidth="1"/>
    <col min="3" max="3" width="6.453125" style="1315" customWidth="1"/>
    <col min="4" max="4" width="9.54296875" style="1315" customWidth="1"/>
    <col min="5" max="5" width="11.90625" style="1395" customWidth="1"/>
    <col min="6" max="6" width="18.36328125" style="1395" customWidth="1"/>
    <col min="7" max="7" width="8.90625" style="1315"/>
    <col min="8" max="8" width="13.90625" style="1315" customWidth="1"/>
    <col min="9" max="9" width="8.90625" style="237"/>
    <col min="10" max="256" width="8.90625" style="1315"/>
    <col min="257" max="257" width="8.08984375" style="1315" customWidth="1"/>
    <col min="258" max="258" width="32" style="1315" customWidth="1"/>
    <col min="259" max="259" width="6.453125" style="1315" customWidth="1"/>
    <col min="260" max="260" width="9.54296875" style="1315" customWidth="1"/>
    <col min="261" max="261" width="11.90625" style="1315" customWidth="1"/>
    <col min="262" max="262" width="18.36328125" style="1315" customWidth="1"/>
    <col min="263" max="512" width="8.90625" style="1315"/>
    <col min="513" max="513" width="8.08984375" style="1315" customWidth="1"/>
    <col min="514" max="514" width="32" style="1315" customWidth="1"/>
    <col min="515" max="515" width="6.453125" style="1315" customWidth="1"/>
    <col min="516" max="516" width="9.54296875" style="1315" customWidth="1"/>
    <col min="517" max="517" width="11.90625" style="1315" customWidth="1"/>
    <col min="518" max="518" width="18.36328125" style="1315" customWidth="1"/>
    <col min="519" max="768" width="8.90625" style="1315"/>
    <col min="769" max="769" width="8.08984375" style="1315" customWidth="1"/>
    <col min="770" max="770" width="32" style="1315" customWidth="1"/>
    <col min="771" max="771" width="6.453125" style="1315" customWidth="1"/>
    <col min="772" max="772" width="9.54296875" style="1315" customWidth="1"/>
    <col min="773" max="773" width="11.90625" style="1315" customWidth="1"/>
    <col min="774" max="774" width="18.36328125" style="1315" customWidth="1"/>
    <col min="775" max="1024" width="8.90625" style="1315"/>
    <col min="1025" max="1025" width="8.08984375" style="1315" customWidth="1"/>
    <col min="1026" max="1026" width="32" style="1315" customWidth="1"/>
    <col min="1027" max="1027" width="6.453125" style="1315" customWidth="1"/>
    <col min="1028" max="1028" width="9.54296875" style="1315" customWidth="1"/>
    <col min="1029" max="1029" width="11.90625" style="1315" customWidth="1"/>
    <col min="1030" max="1030" width="18.36328125" style="1315" customWidth="1"/>
    <col min="1031" max="1280" width="8.90625" style="1315"/>
    <col min="1281" max="1281" width="8.08984375" style="1315" customWidth="1"/>
    <col min="1282" max="1282" width="32" style="1315" customWidth="1"/>
    <col min="1283" max="1283" width="6.453125" style="1315" customWidth="1"/>
    <col min="1284" max="1284" width="9.54296875" style="1315" customWidth="1"/>
    <col min="1285" max="1285" width="11.90625" style="1315" customWidth="1"/>
    <col min="1286" max="1286" width="18.36328125" style="1315" customWidth="1"/>
    <col min="1287" max="1536" width="8.90625" style="1315"/>
    <col min="1537" max="1537" width="8.08984375" style="1315" customWidth="1"/>
    <col min="1538" max="1538" width="32" style="1315" customWidth="1"/>
    <col min="1539" max="1539" width="6.453125" style="1315" customWidth="1"/>
    <col min="1540" max="1540" width="9.54296875" style="1315" customWidth="1"/>
    <col min="1541" max="1541" width="11.90625" style="1315" customWidth="1"/>
    <col min="1542" max="1542" width="18.36328125" style="1315" customWidth="1"/>
    <col min="1543" max="1792" width="8.90625" style="1315"/>
    <col min="1793" max="1793" width="8.08984375" style="1315" customWidth="1"/>
    <col min="1794" max="1794" width="32" style="1315" customWidth="1"/>
    <col min="1795" max="1795" width="6.453125" style="1315" customWidth="1"/>
    <col min="1796" max="1796" width="9.54296875" style="1315" customWidth="1"/>
    <col min="1797" max="1797" width="11.90625" style="1315" customWidth="1"/>
    <col min="1798" max="1798" width="18.36328125" style="1315" customWidth="1"/>
    <col min="1799" max="2048" width="8.90625" style="1315"/>
    <col min="2049" max="2049" width="8.08984375" style="1315" customWidth="1"/>
    <col min="2050" max="2050" width="32" style="1315" customWidth="1"/>
    <col min="2051" max="2051" width="6.453125" style="1315" customWidth="1"/>
    <col min="2052" max="2052" width="9.54296875" style="1315" customWidth="1"/>
    <col min="2053" max="2053" width="11.90625" style="1315" customWidth="1"/>
    <col min="2054" max="2054" width="18.36328125" style="1315" customWidth="1"/>
    <col min="2055" max="2304" width="8.90625" style="1315"/>
    <col min="2305" max="2305" width="8.08984375" style="1315" customWidth="1"/>
    <col min="2306" max="2306" width="32" style="1315" customWidth="1"/>
    <col min="2307" max="2307" width="6.453125" style="1315" customWidth="1"/>
    <col min="2308" max="2308" width="9.54296875" style="1315" customWidth="1"/>
    <col min="2309" max="2309" width="11.90625" style="1315" customWidth="1"/>
    <col min="2310" max="2310" width="18.36328125" style="1315" customWidth="1"/>
    <col min="2311" max="2560" width="8.90625" style="1315"/>
    <col min="2561" max="2561" width="8.08984375" style="1315" customWidth="1"/>
    <col min="2562" max="2562" width="32" style="1315" customWidth="1"/>
    <col min="2563" max="2563" width="6.453125" style="1315" customWidth="1"/>
    <col min="2564" max="2564" width="9.54296875" style="1315" customWidth="1"/>
    <col min="2565" max="2565" width="11.90625" style="1315" customWidth="1"/>
    <col min="2566" max="2566" width="18.36328125" style="1315" customWidth="1"/>
    <col min="2567" max="2816" width="8.90625" style="1315"/>
    <col min="2817" max="2817" width="8.08984375" style="1315" customWidth="1"/>
    <col min="2818" max="2818" width="32" style="1315" customWidth="1"/>
    <col min="2819" max="2819" width="6.453125" style="1315" customWidth="1"/>
    <col min="2820" max="2820" width="9.54296875" style="1315" customWidth="1"/>
    <col min="2821" max="2821" width="11.90625" style="1315" customWidth="1"/>
    <col min="2822" max="2822" width="18.36328125" style="1315" customWidth="1"/>
    <col min="2823" max="3072" width="8.90625" style="1315"/>
    <col min="3073" max="3073" width="8.08984375" style="1315" customWidth="1"/>
    <col min="3074" max="3074" width="32" style="1315" customWidth="1"/>
    <col min="3075" max="3075" width="6.453125" style="1315" customWidth="1"/>
    <col min="3076" max="3076" width="9.54296875" style="1315" customWidth="1"/>
    <col min="3077" max="3077" width="11.90625" style="1315" customWidth="1"/>
    <col min="3078" max="3078" width="18.36328125" style="1315" customWidth="1"/>
    <col min="3079" max="3328" width="8.90625" style="1315"/>
    <col min="3329" max="3329" width="8.08984375" style="1315" customWidth="1"/>
    <col min="3330" max="3330" width="32" style="1315" customWidth="1"/>
    <col min="3331" max="3331" width="6.453125" style="1315" customWidth="1"/>
    <col min="3332" max="3332" width="9.54296875" style="1315" customWidth="1"/>
    <col min="3333" max="3333" width="11.90625" style="1315" customWidth="1"/>
    <col min="3334" max="3334" width="18.36328125" style="1315" customWidth="1"/>
    <col min="3335" max="3584" width="8.90625" style="1315"/>
    <col min="3585" max="3585" width="8.08984375" style="1315" customWidth="1"/>
    <col min="3586" max="3586" width="32" style="1315" customWidth="1"/>
    <col min="3587" max="3587" width="6.453125" style="1315" customWidth="1"/>
    <col min="3588" max="3588" width="9.54296875" style="1315" customWidth="1"/>
    <col min="3589" max="3589" width="11.90625" style="1315" customWidth="1"/>
    <col min="3590" max="3590" width="18.36328125" style="1315" customWidth="1"/>
    <col min="3591" max="3840" width="8.90625" style="1315"/>
    <col min="3841" max="3841" width="8.08984375" style="1315" customWidth="1"/>
    <col min="3842" max="3842" width="32" style="1315" customWidth="1"/>
    <col min="3843" max="3843" width="6.453125" style="1315" customWidth="1"/>
    <col min="3844" max="3844" width="9.54296875" style="1315" customWidth="1"/>
    <col min="3845" max="3845" width="11.90625" style="1315" customWidth="1"/>
    <col min="3846" max="3846" width="18.36328125" style="1315" customWidth="1"/>
    <col min="3847" max="4096" width="8.90625" style="1315"/>
    <col min="4097" max="4097" width="8.08984375" style="1315" customWidth="1"/>
    <col min="4098" max="4098" width="32" style="1315" customWidth="1"/>
    <col min="4099" max="4099" width="6.453125" style="1315" customWidth="1"/>
    <col min="4100" max="4100" width="9.54296875" style="1315" customWidth="1"/>
    <col min="4101" max="4101" width="11.90625" style="1315" customWidth="1"/>
    <col min="4102" max="4102" width="18.36328125" style="1315" customWidth="1"/>
    <col min="4103" max="4352" width="8.90625" style="1315"/>
    <col min="4353" max="4353" width="8.08984375" style="1315" customWidth="1"/>
    <col min="4354" max="4354" width="32" style="1315" customWidth="1"/>
    <col min="4355" max="4355" width="6.453125" style="1315" customWidth="1"/>
    <col min="4356" max="4356" width="9.54296875" style="1315" customWidth="1"/>
    <col min="4357" max="4357" width="11.90625" style="1315" customWidth="1"/>
    <col min="4358" max="4358" width="18.36328125" style="1315" customWidth="1"/>
    <col min="4359" max="4608" width="8.90625" style="1315"/>
    <col min="4609" max="4609" width="8.08984375" style="1315" customWidth="1"/>
    <col min="4610" max="4610" width="32" style="1315" customWidth="1"/>
    <col min="4611" max="4611" width="6.453125" style="1315" customWidth="1"/>
    <col min="4612" max="4612" width="9.54296875" style="1315" customWidth="1"/>
    <col min="4613" max="4613" width="11.90625" style="1315" customWidth="1"/>
    <col min="4614" max="4614" width="18.36328125" style="1315" customWidth="1"/>
    <col min="4615" max="4864" width="8.90625" style="1315"/>
    <col min="4865" max="4865" width="8.08984375" style="1315" customWidth="1"/>
    <col min="4866" max="4866" width="32" style="1315" customWidth="1"/>
    <col min="4867" max="4867" width="6.453125" style="1315" customWidth="1"/>
    <col min="4868" max="4868" width="9.54296875" style="1315" customWidth="1"/>
    <col min="4869" max="4869" width="11.90625" style="1315" customWidth="1"/>
    <col min="4870" max="4870" width="18.36328125" style="1315" customWidth="1"/>
    <col min="4871" max="5120" width="8.90625" style="1315"/>
    <col min="5121" max="5121" width="8.08984375" style="1315" customWidth="1"/>
    <col min="5122" max="5122" width="32" style="1315" customWidth="1"/>
    <col min="5123" max="5123" width="6.453125" style="1315" customWidth="1"/>
    <col min="5124" max="5124" width="9.54296875" style="1315" customWidth="1"/>
    <col min="5125" max="5125" width="11.90625" style="1315" customWidth="1"/>
    <col min="5126" max="5126" width="18.36328125" style="1315" customWidth="1"/>
    <col min="5127" max="5376" width="8.90625" style="1315"/>
    <col min="5377" max="5377" width="8.08984375" style="1315" customWidth="1"/>
    <col min="5378" max="5378" width="32" style="1315" customWidth="1"/>
    <col min="5379" max="5379" width="6.453125" style="1315" customWidth="1"/>
    <col min="5380" max="5380" width="9.54296875" style="1315" customWidth="1"/>
    <col min="5381" max="5381" width="11.90625" style="1315" customWidth="1"/>
    <col min="5382" max="5382" width="18.36328125" style="1315" customWidth="1"/>
    <col min="5383" max="5632" width="8.90625" style="1315"/>
    <col min="5633" max="5633" width="8.08984375" style="1315" customWidth="1"/>
    <col min="5634" max="5634" width="32" style="1315" customWidth="1"/>
    <col min="5635" max="5635" width="6.453125" style="1315" customWidth="1"/>
    <col min="5636" max="5636" width="9.54296875" style="1315" customWidth="1"/>
    <col min="5637" max="5637" width="11.90625" style="1315" customWidth="1"/>
    <col min="5638" max="5638" width="18.36328125" style="1315" customWidth="1"/>
    <col min="5639" max="5888" width="8.90625" style="1315"/>
    <col min="5889" max="5889" width="8.08984375" style="1315" customWidth="1"/>
    <col min="5890" max="5890" width="32" style="1315" customWidth="1"/>
    <col min="5891" max="5891" width="6.453125" style="1315" customWidth="1"/>
    <col min="5892" max="5892" width="9.54296875" style="1315" customWidth="1"/>
    <col min="5893" max="5893" width="11.90625" style="1315" customWidth="1"/>
    <col min="5894" max="5894" width="18.36328125" style="1315" customWidth="1"/>
    <col min="5895" max="6144" width="8.90625" style="1315"/>
    <col min="6145" max="6145" width="8.08984375" style="1315" customWidth="1"/>
    <col min="6146" max="6146" width="32" style="1315" customWidth="1"/>
    <col min="6147" max="6147" width="6.453125" style="1315" customWidth="1"/>
    <col min="6148" max="6148" width="9.54296875" style="1315" customWidth="1"/>
    <col min="6149" max="6149" width="11.90625" style="1315" customWidth="1"/>
    <col min="6150" max="6150" width="18.36328125" style="1315" customWidth="1"/>
    <col min="6151" max="6400" width="8.90625" style="1315"/>
    <col min="6401" max="6401" width="8.08984375" style="1315" customWidth="1"/>
    <col min="6402" max="6402" width="32" style="1315" customWidth="1"/>
    <col min="6403" max="6403" width="6.453125" style="1315" customWidth="1"/>
    <col min="6404" max="6404" width="9.54296875" style="1315" customWidth="1"/>
    <col min="6405" max="6405" width="11.90625" style="1315" customWidth="1"/>
    <col min="6406" max="6406" width="18.36328125" style="1315" customWidth="1"/>
    <col min="6407" max="6656" width="8.90625" style="1315"/>
    <col min="6657" max="6657" width="8.08984375" style="1315" customWidth="1"/>
    <col min="6658" max="6658" width="32" style="1315" customWidth="1"/>
    <col min="6659" max="6659" width="6.453125" style="1315" customWidth="1"/>
    <col min="6660" max="6660" width="9.54296875" style="1315" customWidth="1"/>
    <col min="6661" max="6661" width="11.90625" style="1315" customWidth="1"/>
    <col min="6662" max="6662" width="18.36328125" style="1315" customWidth="1"/>
    <col min="6663" max="6912" width="8.90625" style="1315"/>
    <col min="6913" max="6913" width="8.08984375" style="1315" customWidth="1"/>
    <col min="6914" max="6914" width="32" style="1315" customWidth="1"/>
    <col min="6915" max="6915" width="6.453125" style="1315" customWidth="1"/>
    <col min="6916" max="6916" width="9.54296875" style="1315" customWidth="1"/>
    <col min="6917" max="6917" width="11.90625" style="1315" customWidth="1"/>
    <col min="6918" max="6918" width="18.36328125" style="1315" customWidth="1"/>
    <col min="6919" max="7168" width="8.90625" style="1315"/>
    <col min="7169" max="7169" width="8.08984375" style="1315" customWidth="1"/>
    <col min="7170" max="7170" width="32" style="1315" customWidth="1"/>
    <col min="7171" max="7171" width="6.453125" style="1315" customWidth="1"/>
    <col min="7172" max="7172" width="9.54296875" style="1315" customWidth="1"/>
    <col min="7173" max="7173" width="11.90625" style="1315" customWidth="1"/>
    <col min="7174" max="7174" width="18.36328125" style="1315" customWidth="1"/>
    <col min="7175" max="7424" width="8.90625" style="1315"/>
    <col min="7425" max="7425" width="8.08984375" style="1315" customWidth="1"/>
    <col min="7426" max="7426" width="32" style="1315" customWidth="1"/>
    <col min="7427" max="7427" width="6.453125" style="1315" customWidth="1"/>
    <col min="7428" max="7428" width="9.54296875" style="1315" customWidth="1"/>
    <col min="7429" max="7429" width="11.90625" style="1315" customWidth="1"/>
    <col min="7430" max="7430" width="18.36328125" style="1315" customWidth="1"/>
    <col min="7431" max="7680" width="8.90625" style="1315"/>
    <col min="7681" max="7681" width="8.08984375" style="1315" customWidth="1"/>
    <col min="7682" max="7682" width="32" style="1315" customWidth="1"/>
    <col min="7683" max="7683" width="6.453125" style="1315" customWidth="1"/>
    <col min="7684" max="7684" width="9.54296875" style="1315" customWidth="1"/>
    <col min="7685" max="7685" width="11.90625" style="1315" customWidth="1"/>
    <col min="7686" max="7686" width="18.36328125" style="1315" customWidth="1"/>
    <col min="7687" max="7936" width="8.90625" style="1315"/>
    <col min="7937" max="7937" width="8.08984375" style="1315" customWidth="1"/>
    <col min="7938" max="7938" width="32" style="1315" customWidth="1"/>
    <col min="7939" max="7939" width="6.453125" style="1315" customWidth="1"/>
    <col min="7940" max="7940" width="9.54296875" style="1315" customWidth="1"/>
    <col min="7941" max="7941" width="11.90625" style="1315" customWidth="1"/>
    <col min="7942" max="7942" width="18.36328125" style="1315" customWidth="1"/>
    <col min="7943" max="8192" width="8.90625" style="1315"/>
    <col min="8193" max="8193" width="8.08984375" style="1315" customWidth="1"/>
    <col min="8194" max="8194" width="32" style="1315" customWidth="1"/>
    <col min="8195" max="8195" width="6.453125" style="1315" customWidth="1"/>
    <col min="8196" max="8196" width="9.54296875" style="1315" customWidth="1"/>
    <col min="8197" max="8197" width="11.90625" style="1315" customWidth="1"/>
    <col min="8198" max="8198" width="18.36328125" style="1315" customWidth="1"/>
    <col min="8199" max="8448" width="8.90625" style="1315"/>
    <col min="8449" max="8449" width="8.08984375" style="1315" customWidth="1"/>
    <col min="8450" max="8450" width="32" style="1315" customWidth="1"/>
    <col min="8451" max="8451" width="6.453125" style="1315" customWidth="1"/>
    <col min="8452" max="8452" width="9.54296875" style="1315" customWidth="1"/>
    <col min="8453" max="8453" width="11.90625" style="1315" customWidth="1"/>
    <col min="8454" max="8454" width="18.36328125" style="1315" customWidth="1"/>
    <col min="8455" max="8704" width="8.90625" style="1315"/>
    <col min="8705" max="8705" width="8.08984375" style="1315" customWidth="1"/>
    <col min="8706" max="8706" width="32" style="1315" customWidth="1"/>
    <col min="8707" max="8707" width="6.453125" style="1315" customWidth="1"/>
    <col min="8708" max="8708" width="9.54296875" style="1315" customWidth="1"/>
    <col min="8709" max="8709" width="11.90625" style="1315" customWidth="1"/>
    <col min="8710" max="8710" width="18.36328125" style="1315" customWidth="1"/>
    <col min="8711" max="8960" width="8.90625" style="1315"/>
    <col min="8961" max="8961" width="8.08984375" style="1315" customWidth="1"/>
    <col min="8962" max="8962" width="32" style="1315" customWidth="1"/>
    <col min="8963" max="8963" width="6.453125" style="1315" customWidth="1"/>
    <col min="8964" max="8964" width="9.54296875" style="1315" customWidth="1"/>
    <col min="8965" max="8965" width="11.90625" style="1315" customWidth="1"/>
    <col min="8966" max="8966" width="18.36328125" style="1315" customWidth="1"/>
    <col min="8967" max="9216" width="8.90625" style="1315"/>
    <col min="9217" max="9217" width="8.08984375" style="1315" customWidth="1"/>
    <col min="9218" max="9218" width="32" style="1315" customWidth="1"/>
    <col min="9219" max="9219" width="6.453125" style="1315" customWidth="1"/>
    <col min="9220" max="9220" width="9.54296875" style="1315" customWidth="1"/>
    <col min="9221" max="9221" width="11.90625" style="1315" customWidth="1"/>
    <col min="9222" max="9222" width="18.36328125" style="1315" customWidth="1"/>
    <col min="9223" max="9472" width="8.90625" style="1315"/>
    <col min="9473" max="9473" width="8.08984375" style="1315" customWidth="1"/>
    <col min="9474" max="9474" width="32" style="1315" customWidth="1"/>
    <col min="9475" max="9475" width="6.453125" style="1315" customWidth="1"/>
    <col min="9476" max="9476" width="9.54296875" style="1315" customWidth="1"/>
    <col min="9477" max="9477" width="11.90625" style="1315" customWidth="1"/>
    <col min="9478" max="9478" width="18.36328125" style="1315" customWidth="1"/>
    <col min="9479" max="9728" width="8.90625" style="1315"/>
    <col min="9729" max="9729" width="8.08984375" style="1315" customWidth="1"/>
    <col min="9730" max="9730" width="32" style="1315" customWidth="1"/>
    <col min="9731" max="9731" width="6.453125" style="1315" customWidth="1"/>
    <col min="9732" max="9732" width="9.54296875" style="1315" customWidth="1"/>
    <col min="9733" max="9733" width="11.90625" style="1315" customWidth="1"/>
    <col min="9734" max="9734" width="18.36328125" style="1315" customWidth="1"/>
    <col min="9735" max="9984" width="8.90625" style="1315"/>
    <col min="9985" max="9985" width="8.08984375" style="1315" customWidth="1"/>
    <col min="9986" max="9986" width="32" style="1315" customWidth="1"/>
    <col min="9987" max="9987" width="6.453125" style="1315" customWidth="1"/>
    <col min="9988" max="9988" width="9.54296875" style="1315" customWidth="1"/>
    <col min="9989" max="9989" width="11.90625" style="1315" customWidth="1"/>
    <col min="9990" max="9990" width="18.36328125" style="1315" customWidth="1"/>
    <col min="9991" max="10240" width="8.90625" style="1315"/>
    <col min="10241" max="10241" width="8.08984375" style="1315" customWidth="1"/>
    <col min="10242" max="10242" width="32" style="1315" customWidth="1"/>
    <col min="10243" max="10243" width="6.453125" style="1315" customWidth="1"/>
    <col min="10244" max="10244" width="9.54296875" style="1315" customWidth="1"/>
    <col min="10245" max="10245" width="11.90625" style="1315" customWidth="1"/>
    <col min="10246" max="10246" width="18.36328125" style="1315" customWidth="1"/>
    <col min="10247" max="10496" width="8.90625" style="1315"/>
    <col min="10497" max="10497" width="8.08984375" style="1315" customWidth="1"/>
    <col min="10498" max="10498" width="32" style="1315" customWidth="1"/>
    <col min="10499" max="10499" width="6.453125" style="1315" customWidth="1"/>
    <col min="10500" max="10500" width="9.54296875" style="1315" customWidth="1"/>
    <col min="10501" max="10501" width="11.90625" style="1315" customWidth="1"/>
    <col min="10502" max="10502" width="18.36328125" style="1315" customWidth="1"/>
    <col min="10503" max="10752" width="8.90625" style="1315"/>
    <col min="10753" max="10753" width="8.08984375" style="1315" customWidth="1"/>
    <col min="10754" max="10754" width="32" style="1315" customWidth="1"/>
    <col min="10755" max="10755" width="6.453125" style="1315" customWidth="1"/>
    <col min="10756" max="10756" width="9.54296875" style="1315" customWidth="1"/>
    <col min="10757" max="10757" width="11.90625" style="1315" customWidth="1"/>
    <col min="10758" max="10758" width="18.36328125" style="1315" customWidth="1"/>
    <col min="10759" max="11008" width="8.90625" style="1315"/>
    <col min="11009" max="11009" width="8.08984375" style="1315" customWidth="1"/>
    <col min="11010" max="11010" width="32" style="1315" customWidth="1"/>
    <col min="11011" max="11011" width="6.453125" style="1315" customWidth="1"/>
    <col min="11012" max="11012" width="9.54296875" style="1315" customWidth="1"/>
    <col min="11013" max="11013" width="11.90625" style="1315" customWidth="1"/>
    <col min="11014" max="11014" width="18.36328125" style="1315" customWidth="1"/>
    <col min="11015" max="11264" width="8.90625" style="1315"/>
    <col min="11265" max="11265" width="8.08984375" style="1315" customWidth="1"/>
    <col min="11266" max="11266" width="32" style="1315" customWidth="1"/>
    <col min="11267" max="11267" width="6.453125" style="1315" customWidth="1"/>
    <col min="11268" max="11268" width="9.54296875" style="1315" customWidth="1"/>
    <col min="11269" max="11269" width="11.90625" style="1315" customWidth="1"/>
    <col min="11270" max="11270" width="18.36328125" style="1315" customWidth="1"/>
    <col min="11271" max="11520" width="8.90625" style="1315"/>
    <col min="11521" max="11521" width="8.08984375" style="1315" customWidth="1"/>
    <col min="11522" max="11522" width="32" style="1315" customWidth="1"/>
    <col min="11523" max="11523" width="6.453125" style="1315" customWidth="1"/>
    <col min="11524" max="11524" width="9.54296875" style="1315" customWidth="1"/>
    <col min="11525" max="11525" width="11.90625" style="1315" customWidth="1"/>
    <col min="11526" max="11526" width="18.36328125" style="1315" customWidth="1"/>
    <col min="11527" max="11776" width="8.90625" style="1315"/>
    <col min="11777" max="11777" width="8.08984375" style="1315" customWidth="1"/>
    <col min="11778" max="11778" width="32" style="1315" customWidth="1"/>
    <col min="11779" max="11779" width="6.453125" style="1315" customWidth="1"/>
    <col min="11780" max="11780" width="9.54296875" style="1315" customWidth="1"/>
    <col min="11781" max="11781" width="11.90625" style="1315" customWidth="1"/>
    <col min="11782" max="11782" width="18.36328125" style="1315" customWidth="1"/>
    <col min="11783" max="12032" width="8.90625" style="1315"/>
    <col min="12033" max="12033" width="8.08984375" style="1315" customWidth="1"/>
    <col min="12034" max="12034" width="32" style="1315" customWidth="1"/>
    <col min="12035" max="12035" width="6.453125" style="1315" customWidth="1"/>
    <col min="12036" max="12036" width="9.54296875" style="1315" customWidth="1"/>
    <col min="12037" max="12037" width="11.90625" style="1315" customWidth="1"/>
    <col min="12038" max="12038" width="18.36328125" style="1315" customWidth="1"/>
    <col min="12039" max="12288" width="8.90625" style="1315"/>
    <col min="12289" max="12289" width="8.08984375" style="1315" customWidth="1"/>
    <col min="12290" max="12290" width="32" style="1315" customWidth="1"/>
    <col min="12291" max="12291" width="6.453125" style="1315" customWidth="1"/>
    <col min="12292" max="12292" width="9.54296875" style="1315" customWidth="1"/>
    <col min="12293" max="12293" width="11.90625" style="1315" customWidth="1"/>
    <col min="12294" max="12294" width="18.36328125" style="1315" customWidth="1"/>
    <col min="12295" max="12544" width="8.90625" style="1315"/>
    <col min="12545" max="12545" width="8.08984375" style="1315" customWidth="1"/>
    <col min="12546" max="12546" width="32" style="1315" customWidth="1"/>
    <col min="12547" max="12547" width="6.453125" style="1315" customWidth="1"/>
    <col min="12548" max="12548" width="9.54296875" style="1315" customWidth="1"/>
    <col min="12549" max="12549" width="11.90625" style="1315" customWidth="1"/>
    <col min="12550" max="12550" width="18.36328125" style="1315" customWidth="1"/>
    <col min="12551" max="12800" width="8.90625" style="1315"/>
    <col min="12801" max="12801" width="8.08984375" style="1315" customWidth="1"/>
    <col min="12802" max="12802" width="32" style="1315" customWidth="1"/>
    <col min="12803" max="12803" width="6.453125" style="1315" customWidth="1"/>
    <col min="12804" max="12804" width="9.54296875" style="1315" customWidth="1"/>
    <col min="12805" max="12805" width="11.90625" style="1315" customWidth="1"/>
    <col min="12806" max="12806" width="18.36328125" style="1315" customWidth="1"/>
    <col min="12807" max="13056" width="8.90625" style="1315"/>
    <col min="13057" max="13057" width="8.08984375" style="1315" customWidth="1"/>
    <col min="13058" max="13058" width="32" style="1315" customWidth="1"/>
    <col min="13059" max="13059" width="6.453125" style="1315" customWidth="1"/>
    <col min="13060" max="13060" width="9.54296875" style="1315" customWidth="1"/>
    <col min="13061" max="13061" width="11.90625" style="1315" customWidth="1"/>
    <col min="13062" max="13062" width="18.36328125" style="1315" customWidth="1"/>
    <col min="13063" max="13312" width="8.90625" style="1315"/>
    <col min="13313" max="13313" width="8.08984375" style="1315" customWidth="1"/>
    <col min="13314" max="13314" width="32" style="1315" customWidth="1"/>
    <col min="13315" max="13315" width="6.453125" style="1315" customWidth="1"/>
    <col min="13316" max="13316" width="9.54296875" style="1315" customWidth="1"/>
    <col min="13317" max="13317" width="11.90625" style="1315" customWidth="1"/>
    <col min="13318" max="13318" width="18.36328125" style="1315" customWidth="1"/>
    <col min="13319" max="13568" width="8.90625" style="1315"/>
    <col min="13569" max="13569" width="8.08984375" style="1315" customWidth="1"/>
    <col min="13570" max="13570" width="32" style="1315" customWidth="1"/>
    <col min="13571" max="13571" width="6.453125" style="1315" customWidth="1"/>
    <col min="13572" max="13572" width="9.54296875" style="1315" customWidth="1"/>
    <col min="13573" max="13573" width="11.90625" style="1315" customWidth="1"/>
    <col min="13574" max="13574" width="18.36328125" style="1315" customWidth="1"/>
    <col min="13575" max="13824" width="8.90625" style="1315"/>
    <col min="13825" max="13825" width="8.08984375" style="1315" customWidth="1"/>
    <col min="13826" max="13826" width="32" style="1315" customWidth="1"/>
    <col min="13827" max="13827" width="6.453125" style="1315" customWidth="1"/>
    <col min="13828" max="13828" width="9.54296875" style="1315" customWidth="1"/>
    <col min="13829" max="13829" width="11.90625" style="1315" customWidth="1"/>
    <col min="13830" max="13830" width="18.36328125" style="1315" customWidth="1"/>
    <col min="13831" max="14080" width="8.90625" style="1315"/>
    <col min="14081" max="14081" width="8.08984375" style="1315" customWidth="1"/>
    <col min="14082" max="14082" width="32" style="1315" customWidth="1"/>
    <col min="14083" max="14083" width="6.453125" style="1315" customWidth="1"/>
    <col min="14084" max="14084" width="9.54296875" style="1315" customWidth="1"/>
    <col min="14085" max="14085" width="11.90625" style="1315" customWidth="1"/>
    <col min="14086" max="14086" width="18.36328125" style="1315" customWidth="1"/>
    <col min="14087" max="14336" width="8.90625" style="1315"/>
    <col min="14337" max="14337" width="8.08984375" style="1315" customWidth="1"/>
    <col min="14338" max="14338" width="32" style="1315" customWidth="1"/>
    <col min="14339" max="14339" width="6.453125" style="1315" customWidth="1"/>
    <col min="14340" max="14340" width="9.54296875" style="1315" customWidth="1"/>
    <col min="14341" max="14341" width="11.90625" style="1315" customWidth="1"/>
    <col min="14342" max="14342" width="18.36328125" style="1315" customWidth="1"/>
    <col min="14343" max="14592" width="8.90625" style="1315"/>
    <col min="14593" max="14593" width="8.08984375" style="1315" customWidth="1"/>
    <col min="14594" max="14594" width="32" style="1315" customWidth="1"/>
    <col min="14595" max="14595" width="6.453125" style="1315" customWidth="1"/>
    <col min="14596" max="14596" width="9.54296875" style="1315" customWidth="1"/>
    <col min="14597" max="14597" width="11.90625" style="1315" customWidth="1"/>
    <col min="14598" max="14598" width="18.36328125" style="1315" customWidth="1"/>
    <col min="14599" max="14848" width="8.90625" style="1315"/>
    <col min="14849" max="14849" width="8.08984375" style="1315" customWidth="1"/>
    <col min="14850" max="14850" width="32" style="1315" customWidth="1"/>
    <col min="14851" max="14851" width="6.453125" style="1315" customWidth="1"/>
    <col min="14852" max="14852" width="9.54296875" style="1315" customWidth="1"/>
    <col min="14853" max="14853" width="11.90625" style="1315" customWidth="1"/>
    <col min="14854" max="14854" width="18.36328125" style="1315" customWidth="1"/>
    <col min="14855" max="15104" width="8.90625" style="1315"/>
    <col min="15105" max="15105" width="8.08984375" style="1315" customWidth="1"/>
    <col min="15106" max="15106" width="32" style="1315" customWidth="1"/>
    <col min="15107" max="15107" width="6.453125" style="1315" customWidth="1"/>
    <col min="15108" max="15108" width="9.54296875" style="1315" customWidth="1"/>
    <col min="15109" max="15109" width="11.90625" style="1315" customWidth="1"/>
    <col min="15110" max="15110" width="18.36328125" style="1315" customWidth="1"/>
    <col min="15111" max="15360" width="8.90625" style="1315"/>
    <col min="15361" max="15361" width="8.08984375" style="1315" customWidth="1"/>
    <col min="15362" max="15362" width="32" style="1315" customWidth="1"/>
    <col min="15363" max="15363" width="6.453125" style="1315" customWidth="1"/>
    <col min="15364" max="15364" width="9.54296875" style="1315" customWidth="1"/>
    <col min="15365" max="15365" width="11.90625" style="1315" customWidth="1"/>
    <col min="15366" max="15366" width="18.36328125" style="1315" customWidth="1"/>
    <col min="15367" max="15616" width="8.90625" style="1315"/>
    <col min="15617" max="15617" width="8.08984375" style="1315" customWidth="1"/>
    <col min="15618" max="15618" width="32" style="1315" customWidth="1"/>
    <col min="15619" max="15619" width="6.453125" style="1315" customWidth="1"/>
    <col min="15620" max="15620" width="9.54296875" style="1315" customWidth="1"/>
    <col min="15621" max="15621" width="11.90625" style="1315" customWidth="1"/>
    <col min="15622" max="15622" width="18.36328125" style="1315" customWidth="1"/>
    <col min="15623" max="15872" width="8.90625" style="1315"/>
    <col min="15873" max="15873" width="8.08984375" style="1315" customWidth="1"/>
    <col min="15874" max="15874" width="32" style="1315" customWidth="1"/>
    <col min="15875" max="15875" width="6.453125" style="1315" customWidth="1"/>
    <col min="15876" max="15876" width="9.54296875" style="1315" customWidth="1"/>
    <col min="15877" max="15877" width="11.90625" style="1315" customWidth="1"/>
    <col min="15878" max="15878" width="18.36328125" style="1315" customWidth="1"/>
    <col min="15879" max="16128" width="8.90625" style="1315"/>
    <col min="16129" max="16129" width="8.08984375" style="1315" customWidth="1"/>
    <col min="16130" max="16130" width="32" style="1315" customWidth="1"/>
    <col min="16131" max="16131" width="6.453125" style="1315" customWidth="1"/>
    <col min="16132" max="16132" width="9.54296875" style="1315" customWidth="1"/>
    <col min="16133" max="16133" width="11.90625" style="1315" customWidth="1"/>
    <col min="16134" max="16134" width="18.36328125" style="1315" customWidth="1"/>
    <col min="16135" max="16384" width="8.90625" style="1315"/>
  </cols>
  <sheetData>
    <row r="1" spans="1:8">
      <c r="A1" s="2113" t="s">
        <v>324</v>
      </c>
      <c r="B1" s="2114"/>
      <c r="C1" s="2114"/>
      <c r="D1" s="2114"/>
      <c r="E1" s="2114"/>
      <c r="F1" s="2114"/>
    </row>
    <row r="2" spans="1:8">
      <c r="A2" s="2113" t="s">
        <v>1852</v>
      </c>
      <c r="B2" s="2113"/>
      <c r="C2" s="2113"/>
      <c r="D2" s="2113"/>
      <c r="E2" s="2113"/>
      <c r="F2" s="2113"/>
    </row>
    <row r="3" spans="1:8">
      <c r="A3" s="647" t="s">
        <v>1851</v>
      </c>
      <c r="B3" s="454"/>
      <c r="C3" s="1344"/>
      <c r="D3" s="1344"/>
      <c r="E3" s="1315"/>
      <c r="F3" s="1315"/>
    </row>
    <row r="4" spans="1:8">
      <c r="A4" s="647"/>
      <c r="B4" s="454"/>
      <c r="C4" s="1344"/>
      <c r="D4" s="1344"/>
      <c r="E4" s="1315"/>
      <c r="F4" s="1315"/>
    </row>
    <row r="5" spans="1:8">
      <c r="A5" s="647" t="s">
        <v>1850</v>
      </c>
      <c r="B5" s="454"/>
      <c r="C5" s="1344"/>
      <c r="D5" s="1344"/>
      <c r="E5" s="1315"/>
      <c r="F5" s="1315"/>
    </row>
    <row r="6" spans="1:8" ht="13.5" thickBot="1">
      <c r="A6" s="1345"/>
      <c r="C6" s="1387"/>
      <c r="D6" s="1387"/>
      <c r="E6" s="1315"/>
      <c r="F6" s="1315"/>
    </row>
    <row r="7" spans="1:8">
      <c r="A7" s="1346" t="s">
        <v>320</v>
      </c>
      <c r="B7" s="1347" t="s">
        <v>161</v>
      </c>
      <c r="C7" s="1347" t="s">
        <v>319</v>
      </c>
      <c r="D7" s="1347" t="s">
        <v>318</v>
      </c>
      <c r="E7" s="1347" t="s">
        <v>552</v>
      </c>
      <c r="F7" s="1348" t="s">
        <v>551</v>
      </c>
    </row>
    <row r="8" spans="1:8">
      <c r="A8" s="1349"/>
      <c r="B8" s="54" t="s">
        <v>596</v>
      </c>
      <c r="C8" s="1388"/>
      <c r="D8" s="1388"/>
      <c r="E8" s="521"/>
      <c r="F8" s="1350"/>
    </row>
    <row r="9" spans="1:8" ht="31">
      <c r="A9" s="1349"/>
      <c r="B9" s="53" t="s">
        <v>1762</v>
      </c>
      <c r="C9" s="1388"/>
      <c r="D9" s="1388"/>
      <c r="E9" s="521"/>
      <c r="F9" s="1350"/>
      <c r="H9" s="1389"/>
    </row>
    <row r="10" spans="1:8" ht="14.5">
      <c r="A10" s="1349"/>
      <c r="B10" s="521"/>
      <c r="C10" s="1388"/>
      <c r="D10" s="1388"/>
      <c r="E10" s="521"/>
      <c r="F10" s="1350"/>
      <c r="H10" s="1390"/>
    </row>
    <row r="11" spans="1:8" ht="14.5">
      <c r="A11" s="1349"/>
      <c r="B11" s="1351" t="s">
        <v>651</v>
      </c>
      <c r="C11" s="522"/>
      <c r="D11" s="522"/>
      <c r="E11" s="142"/>
      <c r="F11" s="1304"/>
      <c r="H11" s="1390"/>
    </row>
    <row r="12" spans="1:8" ht="14.5">
      <c r="A12" s="1349" t="s">
        <v>593</v>
      </c>
      <c r="B12" s="521"/>
      <c r="C12" s="522" t="s">
        <v>650</v>
      </c>
      <c r="D12" s="1352">
        <v>0.6</v>
      </c>
      <c r="E12" s="142"/>
      <c r="F12" s="1304">
        <f>D12*E12</f>
        <v>0</v>
      </c>
      <c r="H12" s="1390"/>
    </row>
    <row r="13" spans="1:8" ht="14.5">
      <c r="A13" s="1349"/>
      <c r="B13" s="1351" t="s">
        <v>649</v>
      </c>
      <c r="C13" s="522"/>
      <c r="D13" s="522"/>
      <c r="E13" s="142"/>
      <c r="F13" s="1304">
        <f t="shared" ref="F13:F40" si="0">D13*E13</f>
        <v>0</v>
      </c>
      <c r="H13" s="1390"/>
    </row>
    <row r="14" spans="1:8" ht="14.5">
      <c r="A14" s="1349"/>
      <c r="B14" s="521"/>
      <c r="C14" s="522"/>
      <c r="D14" s="522"/>
      <c r="E14" s="142"/>
      <c r="F14" s="1304">
        <f t="shared" si="0"/>
        <v>0</v>
      </c>
      <c r="H14" s="1390"/>
    </row>
    <row r="15" spans="1:8" ht="31.5">
      <c r="A15" s="1349"/>
      <c r="B15" s="53" t="s">
        <v>648</v>
      </c>
      <c r="C15" s="522"/>
      <c r="D15" s="522"/>
      <c r="E15" s="142"/>
      <c r="F15" s="1304">
        <f t="shared" si="0"/>
        <v>0</v>
      </c>
      <c r="H15" s="1390"/>
    </row>
    <row r="16" spans="1:8" ht="14.5">
      <c r="A16" s="1349"/>
      <c r="B16" s="521"/>
      <c r="C16" s="522"/>
      <c r="D16" s="522"/>
      <c r="E16" s="142"/>
      <c r="F16" s="1304">
        <f t="shared" si="0"/>
        <v>0</v>
      </c>
      <c r="H16" s="1390"/>
    </row>
    <row r="17" spans="1:9" ht="14.5">
      <c r="A17" s="1349" t="s">
        <v>647</v>
      </c>
      <c r="B17" s="521" t="s">
        <v>646</v>
      </c>
      <c r="C17" s="522" t="s">
        <v>337</v>
      </c>
      <c r="D17" s="180">
        <v>3</v>
      </c>
      <c r="E17" s="180"/>
      <c r="F17" s="1304">
        <f t="shared" si="0"/>
        <v>0</v>
      </c>
      <c r="H17" s="1390"/>
    </row>
    <row r="18" spans="1:9" ht="14.5">
      <c r="A18" s="1349"/>
      <c r="B18" s="521"/>
      <c r="C18" s="522"/>
      <c r="D18" s="180"/>
      <c r="E18" s="180"/>
      <c r="F18" s="1304">
        <f t="shared" si="0"/>
        <v>0</v>
      </c>
      <c r="H18" s="1390"/>
      <c r="I18" s="226"/>
    </row>
    <row r="19" spans="1:9" ht="14.5">
      <c r="A19" s="1349"/>
      <c r="B19" s="1351" t="s">
        <v>645</v>
      </c>
      <c r="C19" s="522"/>
      <c r="D19" s="180"/>
      <c r="E19" s="180"/>
      <c r="F19" s="1304">
        <f t="shared" si="0"/>
        <v>0</v>
      </c>
      <c r="H19" s="1390"/>
    </row>
    <row r="20" spans="1:9" ht="14.5">
      <c r="A20" s="1349"/>
      <c r="B20" s="521"/>
      <c r="C20" s="522"/>
      <c r="D20" s="180"/>
      <c r="E20" s="180"/>
      <c r="F20" s="1304">
        <f t="shared" si="0"/>
        <v>0</v>
      </c>
      <c r="H20" s="1390"/>
    </row>
    <row r="21" spans="1:9" ht="31.5">
      <c r="A21" s="1349"/>
      <c r="B21" s="1353" t="s">
        <v>644</v>
      </c>
      <c r="C21" s="522"/>
      <c r="D21" s="180"/>
      <c r="E21" s="180"/>
      <c r="F21" s="1304">
        <f t="shared" si="0"/>
        <v>0</v>
      </c>
      <c r="H21" s="1390"/>
    </row>
    <row r="22" spans="1:9" ht="14.5">
      <c r="A22" s="1349"/>
      <c r="B22" s="521"/>
      <c r="C22" s="522"/>
      <c r="D22" s="180"/>
      <c r="E22" s="180"/>
      <c r="F22" s="1304">
        <f t="shared" si="0"/>
        <v>0</v>
      </c>
      <c r="H22" s="1391"/>
    </row>
    <row r="23" spans="1:9">
      <c r="A23" s="1349" t="s">
        <v>643</v>
      </c>
      <c r="B23" s="521" t="s">
        <v>642</v>
      </c>
      <c r="C23" s="522" t="s">
        <v>337</v>
      </c>
      <c r="D23" s="180">
        <v>5</v>
      </c>
      <c r="E23" s="180"/>
      <c r="F23" s="1304">
        <f t="shared" si="0"/>
        <v>0</v>
      </c>
    </row>
    <row r="24" spans="1:9">
      <c r="A24" s="1349" t="s">
        <v>641</v>
      </c>
      <c r="B24" s="521" t="s">
        <v>640</v>
      </c>
      <c r="C24" s="522" t="s">
        <v>337</v>
      </c>
      <c r="D24" s="180">
        <v>8</v>
      </c>
      <c r="E24" s="180"/>
      <c r="F24" s="1304">
        <f t="shared" si="0"/>
        <v>0</v>
      </c>
    </row>
    <row r="25" spans="1:9">
      <c r="A25" s="1349"/>
      <c r="B25" s="521"/>
      <c r="C25" s="522"/>
      <c r="D25" s="180"/>
      <c r="E25" s="180"/>
      <c r="F25" s="1304">
        <f t="shared" si="0"/>
        <v>0</v>
      </c>
    </row>
    <row r="26" spans="1:9">
      <c r="A26" s="1349"/>
      <c r="B26" s="1354" t="s">
        <v>1761</v>
      </c>
      <c r="C26" s="522"/>
      <c r="D26" s="180"/>
      <c r="E26" s="180"/>
      <c r="F26" s="1304">
        <f t="shared" si="0"/>
        <v>0</v>
      </c>
    </row>
    <row r="27" spans="1:9">
      <c r="A27" s="1349"/>
      <c r="B27" s="521"/>
      <c r="C27" s="522"/>
      <c r="D27" s="180"/>
      <c r="E27" s="180"/>
      <c r="F27" s="1304">
        <f t="shared" si="0"/>
        <v>0</v>
      </c>
    </row>
    <row r="28" spans="1:9" ht="20.5">
      <c r="A28" s="1349"/>
      <c r="B28" s="1353" t="s">
        <v>1758</v>
      </c>
      <c r="C28" s="522"/>
      <c r="D28" s="180"/>
      <c r="E28" s="180"/>
      <c r="F28" s="1304">
        <f t="shared" si="0"/>
        <v>0</v>
      </c>
    </row>
    <row r="29" spans="1:9">
      <c r="A29" s="1349"/>
      <c r="B29" s="521"/>
      <c r="C29" s="522"/>
      <c r="D29" s="180"/>
      <c r="E29" s="180"/>
      <c r="F29" s="1304">
        <f t="shared" si="0"/>
        <v>0</v>
      </c>
    </row>
    <row r="30" spans="1:9">
      <c r="A30" s="1349" t="s">
        <v>1759</v>
      </c>
      <c r="B30" s="53" t="s">
        <v>615</v>
      </c>
      <c r="C30" s="522" t="s">
        <v>513</v>
      </c>
      <c r="D30" s="180">
        <v>30</v>
      </c>
      <c r="E30" s="180"/>
      <c r="F30" s="1304">
        <f t="shared" si="0"/>
        <v>0</v>
      </c>
    </row>
    <row r="31" spans="1:9">
      <c r="A31" s="1349"/>
      <c r="B31" s="521"/>
      <c r="C31" s="522"/>
      <c r="D31" s="180"/>
      <c r="E31" s="180"/>
      <c r="F31" s="1304">
        <f t="shared" si="0"/>
        <v>0</v>
      </c>
    </row>
    <row r="32" spans="1:9">
      <c r="A32" s="1349"/>
      <c r="B32" s="1354" t="s">
        <v>1970</v>
      </c>
      <c r="C32" s="1355"/>
      <c r="D32" s="180"/>
      <c r="E32" s="180"/>
      <c r="F32" s="1304">
        <f t="shared" si="0"/>
        <v>0</v>
      </c>
    </row>
    <row r="33" spans="1:6">
      <c r="A33" s="1349"/>
      <c r="B33" s="1353"/>
      <c r="C33" s="1355"/>
      <c r="D33" s="180"/>
      <c r="E33" s="180"/>
      <c r="F33" s="1304">
        <f t="shared" si="0"/>
        <v>0</v>
      </c>
    </row>
    <row r="34" spans="1:6">
      <c r="A34" s="1349"/>
      <c r="B34" s="1354" t="s">
        <v>1969</v>
      </c>
      <c r="C34" s="1355"/>
      <c r="D34" s="180"/>
      <c r="E34" s="180"/>
      <c r="F34" s="1304">
        <f t="shared" si="0"/>
        <v>0</v>
      </c>
    </row>
    <row r="35" spans="1:6">
      <c r="A35" s="1349"/>
      <c r="B35" s="1356"/>
      <c r="C35" s="1355"/>
      <c r="D35" s="180"/>
      <c r="E35" s="180"/>
      <c r="F35" s="1304">
        <f t="shared" si="0"/>
        <v>0</v>
      </c>
    </row>
    <row r="36" spans="1:6" ht="30.5">
      <c r="A36" s="1349"/>
      <c r="B36" s="1353" t="s">
        <v>1968</v>
      </c>
      <c r="C36" s="522"/>
      <c r="D36" s="180"/>
      <c r="E36" s="180"/>
      <c r="F36" s="1304">
        <f t="shared" si="0"/>
        <v>0</v>
      </c>
    </row>
    <row r="37" spans="1:6">
      <c r="A37" s="1349"/>
      <c r="B37" s="1353"/>
      <c r="C37" s="522"/>
      <c r="D37" s="180"/>
      <c r="E37" s="180"/>
      <c r="F37" s="1304">
        <f t="shared" si="0"/>
        <v>0</v>
      </c>
    </row>
    <row r="38" spans="1:6">
      <c r="A38" s="1349" t="s">
        <v>1967</v>
      </c>
      <c r="B38" s="53" t="s">
        <v>634</v>
      </c>
      <c r="C38" s="522" t="s">
        <v>513</v>
      </c>
      <c r="D38" s="180">
        <v>787</v>
      </c>
      <c r="E38" s="180"/>
      <c r="F38" s="1304">
        <f t="shared" si="0"/>
        <v>0</v>
      </c>
    </row>
    <row r="39" spans="1:6">
      <c r="A39" s="1349" t="s">
        <v>1966</v>
      </c>
      <c r="B39" s="53" t="s">
        <v>615</v>
      </c>
      <c r="C39" s="522" t="s">
        <v>513</v>
      </c>
      <c r="D39" s="180">
        <v>768</v>
      </c>
      <c r="E39" s="180"/>
      <c r="F39" s="1304">
        <f t="shared" si="0"/>
        <v>0</v>
      </c>
    </row>
    <row r="40" spans="1:6">
      <c r="A40" s="1349" t="s">
        <v>1965</v>
      </c>
      <c r="B40" s="53" t="s">
        <v>1960</v>
      </c>
      <c r="C40" s="522" t="s">
        <v>513</v>
      </c>
      <c r="D40" s="180">
        <v>383</v>
      </c>
      <c r="E40" s="180"/>
      <c r="F40" s="1304">
        <f t="shared" si="0"/>
        <v>0</v>
      </c>
    </row>
    <row r="41" spans="1:6">
      <c r="A41" s="1349"/>
      <c r="B41" s="53"/>
      <c r="C41" s="1355"/>
      <c r="D41" s="180"/>
      <c r="E41" s="180"/>
      <c r="F41" s="115"/>
    </row>
    <row r="42" spans="1:6">
      <c r="A42" s="1349"/>
      <c r="B42" s="53"/>
      <c r="C42" s="1355"/>
      <c r="D42" s="180"/>
      <c r="E42" s="180"/>
      <c r="F42" s="115"/>
    </row>
    <row r="43" spans="1:6">
      <c r="A43" s="1349"/>
      <c r="B43" s="53"/>
      <c r="C43" s="1355"/>
      <c r="D43" s="180"/>
      <c r="E43" s="180"/>
      <c r="F43" s="115"/>
    </row>
    <row r="44" spans="1:6">
      <c r="A44" s="1349"/>
      <c r="B44" s="53"/>
      <c r="C44" s="1355"/>
      <c r="D44" s="180"/>
      <c r="E44" s="180"/>
      <c r="F44" s="115"/>
    </row>
    <row r="45" spans="1:6">
      <c r="A45" s="1349"/>
      <c r="B45" s="1353"/>
      <c r="C45" s="522"/>
      <c r="D45" s="180"/>
      <c r="E45" s="180"/>
      <c r="F45" s="115"/>
    </row>
    <row r="46" spans="1:6">
      <c r="A46" s="1349"/>
      <c r="B46" s="1353"/>
      <c r="C46" s="522"/>
      <c r="D46" s="1312"/>
      <c r="E46" s="142"/>
      <c r="F46" s="1304"/>
    </row>
    <row r="47" spans="1:6" ht="13" thickBot="1">
      <c r="A47" s="1357"/>
      <c r="B47" s="1358"/>
      <c r="C47" s="1359"/>
      <c r="D47" s="1359" t="s">
        <v>1613</v>
      </c>
      <c r="E47" s="144"/>
      <c r="F47" s="143">
        <f>SUM(F8:F46)</f>
        <v>0</v>
      </c>
    </row>
    <row r="48" spans="1:6">
      <c r="A48" s="1360"/>
      <c r="B48" s="454"/>
      <c r="C48" s="1344"/>
      <c r="D48" s="1344"/>
      <c r="E48" s="148"/>
      <c r="F48" s="148"/>
    </row>
    <row r="49" spans="1:6">
      <c r="A49" s="1360"/>
      <c r="B49" s="454"/>
      <c r="C49" s="1344"/>
      <c r="D49" s="1344"/>
      <c r="E49" s="148"/>
      <c r="F49" s="148"/>
    </row>
    <row r="50" spans="1:6">
      <c r="A50" s="2113" t="s">
        <v>324</v>
      </c>
      <c r="B50" s="2114"/>
      <c r="C50" s="2114"/>
      <c r="D50" s="2114"/>
      <c r="E50" s="2114"/>
      <c r="F50" s="2114"/>
    </row>
    <row r="51" spans="1:6">
      <c r="A51" s="2113" t="s">
        <v>1852</v>
      </c>
      <c r="B51" s="2114"/>
      <c r="C51" s="2114"/>
      <c r="D51" s="2114"/>
      <c r="E51" s="2114"/>
      <c r="F51" s="2114"/>
    </row>
    <row r="52" spans="1:6">
      <c r="A52" s="647" t="s">
        <v>1851</v>
      </c>
      <c r="B52" s="454"/>
      <c r="C52" s="1344"/>
      <c r="D52" s="1344"/>
      <c r="E52" s="1315"/>
      <c r="F52" s="1315"/>
    </row>
    <row r="53" spans="1:6">
      <c r="A53" s="647"/>
      <c r="B53" s="454"/>
      <c r="C53" s="1344"/>
      <c r="D53" s="1344"/>
      <c r="E53" s="1315"/>
      <c r="F53" s="1315"/>
    </row>
    <row r="54" spans="1:6">
      <c r="A54" s="647" t="s">
        <v>1850</v>
      </c>
      <c r="B54" s="454"/>
      <c r="C54" s="1344"/>
      <c r="D54" s="1344"/>
      <c r="E54" s="1315"/>
      <c r="F54" s="1315"/>
    </row>
    <row r="55" spans="1:6" ht="13.5" thickBot="1">
      <c r="A55" s="1345"/>
      <c r="C55" s="1387"/>
      <c r="D55" s="1387"/>
      <c r="E55" s="1315"/>
      <c r="F55" s="1315"/>
    </row>
    <row r="56" spans="1:6">
      <c r="A56" s="1346" t="s">
        <v>320</v>
      </c>
      <c r="B56" s="1347" t="s">
        <v>161</v>
      </c>
      <c r="C56" s="1347" t="s">
        <v>319</v>
      </c>
      <c r="D56" s="1347" t="s">
        <v>318</v>
      </c>
      <c r="E56" s="1347" t="s">
        <v>552</v>
      </c>
      <c r="F56" s="1348" t="s">
        <v>551</v>
      </c>
    </row>
    <row r="57" spans="1:6">
      <c r="A57" s="1361"/>
      <c r="B57" s="1362"/>
      <c r="C57" s="1362"/>
      <c r="D57" s="1362"/>
      <c r="E57" s="1362"/>
      <c r="F57" s="1363"/>
    </row>
    <row r="58" spans="1:6" ht="30.5">
      <c r="A58" s="1349"/>
      <c r="B58" s="1353" t="s">
        <v>1964</v>
      </c>
      <c r="C58" s="522"/>
      <c r="D58" s="180"/>
      <c r="E58" s="180"/>
      <c r="F58" s="115"/>
    </row>
    <row r="59" spans="1:6">
      <c r="A59" s="1349"/>
      <c r="B59" s="1353"/>
      <c r="C59" s="522"/>
      <c r="D59" s="180"/>
      <c r="E59" s="180"/>
      <c r="F59" s="115"/>
    </row>
    <row r="60" spans="1:6">
      <c r="A60" s="1349" t="s">
        <v>1963</v>
      </c>
      <c r="B60" s="53" t="s">
        <v>634</v>
      </c>
      <c r="C60" s="522" t="s">
        <v>513</v>
      </c>
      <c r="D60" s="180">
        <v>2041</v>
      </c>
      <c r="E60" s="180"/>
      <c r="F60" s="1304">
        <f t="shared" ref="F60:F91" si="1">D60*E60</f>
        <v>0</v>
      </c>
    </row>
    <row r="61" spans="1:6">
      <c r="A61" s="1349" t="s">
        <v>1962</v>
      </c>
      <c r="B61" s="53" t="s">
        <v>615</v>
      </c>
      <c r="C61" s="522" t="s">
        <v>513</v>
      </c>
      <c r="D61" s="180">
        <v>583</v>
      </c>
      <c r="E61" s="180"/>
      <c r="F61" s="1304">
        <f t="shared" si="1"/>
        <v>0</v>
      </c>
    </row>
    <row r="62" spans="1:6">
      <c r="A62" s="1349" t="s">
        <v>1961</v>
      </c>
      <c r="B62" s="53" t="s">
        <v>1960</v>
      </c>
      <c r="C62" s="522" t="s">
        <v>513</v>
      </c>
      <c r="D62" s="180">
        <v>292</v>
      </c>
      <c r="E62" s="180"/>
      <c r="F62" s="1304">
        <f t="shared" si="1"/>
        <v>0</v>
      </c>
    </row>
    <row r="63" spans="1:6">
      <c r="A63" s="1349"/>
      <c r="B63" s="53"/>
      <c r="C63" s="522"/>
      <c r="D63" s="180"/>
      <c r="E63" s="180"/>
      <c r="F63" s="1304">
        <f t="shared" si="1"/>
        <v>0</v>
      </c>
    </row>
    <row r="64" spans="1:6">
      <c r="A64" s="1349"/>
      <c r="B64" s="1354" t="s">
        <v>1959</v>
      </c>
      <c r="C64" s="522"/>
      <c r="D64" s="1312"/>
      <c r="E64" s="142"/>
      <c r="F64" s="1304">
        <f t="shared" si="1"/>
        <v>0</v>
      </c>
    </row>
    <row r="65" spans="1:6">
      <c r="A65" s="1349"/>
      <c r="B65" s="53"/>
      <c r="C65" s="522"/>
      <c r="D65" s="1312"/>
      <c r="E65" s="142"/>
      <c r="F65" s="1304">
        <f t="shared" si="1"/>
        <v>0</v>
      </c>
    </row>
    <row r="66" spans="1:6" ht="30.5">
      <c r="A66" s="1349"/>
      <c r="B66" s="1353" t="s">
        <v>1958</v>
      </c>
      <c r="C66" s="522"/>
      <c r="D66" s="522"/>
      <c r="E66" s="142"/>
      <c r="F66" s="1304">
        <f t="shared" si="1"/>
        <v>0</v>
      </c>
    </row>
    <row r="67" spans="1:6">
      <c r="A67" s="1349"/>
      <c r="B67" s="521"/>
      <c r="C67" s="522"/>
      <c r="D67" s="522"/>
      <c r="E67" s="142"/>
      <c r="F67" s="1304">
        <f t="shared" si="1"/>
        <v>0</v>
      </c>
    </row>
    <row r="68" spans="1:6">
      <c r="A68" s="1349" t="s">
        <v>1957</v>
      </c>
      <c r="B68" s="53" t="s">
        <v>634</v>
      </c>
      <c r="C68" s="522" t="s">
        <v>513</v>
      </c>
      <c r="D68" s="180">
        <v>12000</v>
      </c>
      <c r="E68" s="180"/>
      <c r="F68" s="1304">
        <f t="shared" si="1"/>
        <v>0</v>
      </c>
    </row>
    <row r="69" spans="1:6">
      <c r="A69" s="1349" t="s">
        <v>1956</v>
      </c>
      <c r="B69" s="53" t="s">
        <v>615</v>
      </c>
      <c r="C69" s="522" t="s">
        <v>513</v>
      </c>
      <c r="D69" s="180">
        <v>3000</v>
      </c>
      <c r="E69" s="180"/>
      <c r="F69" s="1304">
        <f t="shared" si="1"/>
        <v>0</v>
      </c>
    </row>
    <row r="70" spans="1:6">
      <c r="A70" s="1349"/>
      <c r="B70" s="1353"/>
      <c r="C70" s="522"/>
      <c r="D70" s="180"/>
      <c r="E70" s="180"/>
      <c r="F70" s="1304">
        <f t="shared" si="1"/>
        <v>0</v>
      </c>
    </row>
    <row r="71" spans="1:6" ht="30.5">
      <c r="A71" s="1349"/>
      <c r="B71" s="1353" t="s">
        <v>1955</v>
      </c>
      <c r="C71" s="522"/>
      <c r="D71" s="180"/>
      <c r="E71" s="180"/>
      <c r="F71" s="1304">
        <f t="shared" si="1"/>
        <v>0</v>
      </c>
    </row>
    <row r="72" spans="1:6">
      <c r="A72" s="1349"/>
      <c r="B72" s="521"/>
      <c r="C72" s="522"/>
      <c r="D72" s="180"/>
      <c r="E72" s="180"/>
      <c r="F72" s="1304">
        <f t="shared" si="1"/>
        <v>0</v>
      </c>
    </row>
    <row r="73" spans="1:6">
      <c r="A73" s="1349" t="s">
        <v>1954</v>
      </c>
      <c r="B73" s="53" t="s">
        <v>634</v>
      </c>
      <c r="C73" s="522" t="s">
        <v>513</v>
      </c>
      <c r="D73" s="180">
        <v>1400</v>
      </c>
      <c r="E73" s="180"/>
      <c r="F73" s="1304">
        <f t="shared" si="1"/>
        <v>0</v>
      </c>
    </row>
    <row r="74" spans="1:6">
      <c r="A74" s="1349" t="s">
        <v>1953</v>
      </c>
      <c r="B74" s="53" t="s">
        <v>615</v>
      </c>
      <c r="C74" s="522" t="s">
        <v>513</v>
      </c>
      <c r="D74" s="180">
        <v>600</v>
      </c>
      <c r="E74" s="180"/>
      <c r="F74" s="1304">
        <f t="shared" si="1"/>
        <v>0</v>
      </c>
    </row>
    <row r="75" spans="1:6">
      <c r="A75" s="1349"/>
      <c r="B75" s="1353"/>
      <c r="C75" s="522"/>
      <c r="D75" s="180"/>
      <c r="E75" s="180"/>
      <c r="F75" s="1304">
        <f t="shared" si="1"/>
        <v>0</v>
      </c>
    </row>
    <row r="76" spans="1:6" ht="30.5">
      <c r="A76" s="1349"/>
      <c r="B76" s="1353" t="s">
        <v>1952</v>
      </c>
      <c r="C76" s="522"/>
      <c r="D76" s="180"/>
      <c r="E76" s="180"/>
      <c r="F76" s="1304">
        <f t="shared" si="1"/>
        <v>0</v>
      </c>
    </row>
    <row r="77" spans="1:6">
      <c r="A77" s="1349"/>
      <c r="B77" s="521"/>
      <c r="C77" s="522"/>
      <c r="D77" s="180"/>
      <c r="E77" s="180"/>
      <c r="F77" s="1304">
        <f t="shared" si="1"/>
        <v>0</v>
      </c>
    </row>
    <row r="78" spans="1:6">
      <c r="A78" s="1349" t="s">
        <v>1951</v>
      </c>
      <c r="B78" s="53" t="s">
        <v>634</v>
      </c>
      <c r="C78" s="522" t="s">
        <v>513</v>
      </c>
      <c r="D78" s="180">
        <v>375</v>
      </c>
      <c r="E78" s="180"/>
      <c r="F78" s="1304">
        <f t="shared" si="1"/>
        <v>0</v>
      </c>
    </row>
    <row r="79" spans="1:6">
      <c r="A79" s="1349" t="s">
        <v>1950</v>
      </c>
      <c r="B79" s="53" t="s">
        <v>615</v>
      </c>
      <c r="C79" s="522" t="s">
        <v>513</v>
      </c>
      <c r="D79" s="180">
        <v>125</v>
      </c>
      <c r="E79" s="180"/>
      <c r="F79" s="1304">
        <f t="shared" si="1"/>
        <v>0</v>
      </c>
    </row>
    <row r="80" spans="1:6">
      <c r="A80" s="1349"/>
      <c r="B80" s="1353"/>
      <c r="C80" s="522"/>
      <c r="D80" s="180"/>
      <c r="E80" s="180"/>
      <c r="F80" s="1304">
        <f t="shared" si="1"/>
        <v>0</v>
      </c>
    </row>
    <row r="81" spans="1:6" ht="30.5">
      <c r="A81" s="1349"/>
      <c r="B81" s="1353" t="s">
        <v>1949</v>
      </c>
      <c r="C81" s="522"/>
      <c r="D81" s="522"/>
      <c r="E81" s="142"/>
      <c r="F81" s="1304">
        <f t="shared" si="1"/>
        <v>0</v>
      </c>
    </row>
    <row r="82" spans="1:6">
      <c r="A82" s="1349"/>
      <c r="B82" s="1353"/>
      <c r="C82" s="522"/>
      <c r="D82" s="522"/>
      <c r="E82" s="142"/>
      <c r="F82" s="1304">
        <f t="shared" si="1"/>
        <v>0</v>
      </c>
    </row>
    <row r="83" spans="1:6">
      <c r="A83" s="1349" t="s">
        <v>1948</v>
      </c>
      <c r="B83" s="53" t="s">
        <v>634</v>
      </c>
      <c r="C83" s="522" t="s">
        <v>513</v>
      </c>
      <c r="D83" s="180">
        <v>10</v>
      </c>
      <c r="E83" s="180"/>
      <c r="F83" s="1304">
        <f t="shared" si="1"/>
        <v>0</v>
      </c>
    </row>
    <row r="84" spans="1:6">
      <c r="A84" s="1349" t="s">
        <v>1947</v>
      </c>
      <c r="B84" s="53" t="s">
        <v>615</v>
      </c>
      <c r="C84" s="522" t="s">
        <v>513</v>
      </c>
      <c r="D84" s="180">
        <v>10</v>
      </c>
      <c r="E84" s="180"/>
      <c r="F84" s="1304">
        <f t="shared" si="1"/>
        <v>0</v>
      </c>
    </row>
    <row r="85" spans="1:6">
      <c r="A85" s="1349" t="s">
        <v>1947</v>
      </c>
      <c r="B85" s="53" t="s">
        <v>615</v>
      </c>
      <c r="C85" s="522" t="s">
        <v>513</v>
      </c>
      <c r="D85" s="180">
        <v>10</v>
      </c>
      <c r="E85" s="180"/>
      <c r="F85" s="1304">
        <f t="shared" si="1"/>
        <v>0</v>
      </c>
    </row>
    <row r="86" spans="1:6">
      <c r="A86" s="1349"/>
      <c r="B86" s="53"/>
      <c r="C86" s="522"/>
      <c r="D86" s="180"/>
      <c r="E86" s="180"/>
      <c r="F86" s="1304">
        <f t="shared" si="1"/>
        <v>0</v>
      </c>
    </row>
    <row r="87" spans="1:6" ht="30.5">
      <c r="A87" s="1349"/>
      <c r="B87" s="1353" t="s">
        <v>1946</v>
      </c>
      <c r="C87" s="522"/>
      <c r="D87" s="522"/>
      <c r="E87" s="142"/>
      <c r="F87" s="1304">
        <f t="shared" si="1"/>
        <v>0</v>
      </c>
    </row>
    <row r="88" spans="1:6">
      <c r="A88" s="1349"/>
      <c r="B88" s="1353"/>
      <c r="C88" s="522"/>
      <c r="D88" s="522"/>
      <c r="E88" s="142"/>
      <c r="F88" s="1304">
        <f t="shared" si="1"/>
        <v>0</v>
      </c>
    </row>
    <row r="89" spans="1:6">
      <c r="A89" s="1349" t="s">
        <v>1945</v>
      </c>
      <c r="B89" s="53" t="s">
        <v>634</v>
      </c>
      <c r="C89" s="522" t="s">
        <v>513</v>
      </c>
      <c r="D89" s="180">
        <v>1200</v>
      </c>
      <c r="E89" s="180"/>
      <c r="F89" s="1304">
        <f t="shared" si="1"/>
        <v>0</v>
      </c>
    </row>
    <row r="90" spans="1:6">
      <c r="A90" s="1349" t="s">
        <v>1944</v>
      </c>
      <c r="B90" s="53" t="s">
        <v>615</v>
      </c>
      <c r="C90" s="522" t="s">
        <v>513</v>
      </c>
      <c r="D90" s="180">
        <v>400</v>
      </c>
      <c r="E90" s="180"/>
      <c r="F90" s="1304">
        <f t="shared" si="1"/>
        <v>0</v>
      </c>
    </row>
    <row r="91" spans="1:6">
      <c r="A91" s="1349" t="s">
        <v>1944</v>
      </c>
      <c r="B91" s="53" t="s">
        <v>615</v>
      </c>
      <c r="C91" s="522" t="s">
        <v>513</v>
      </c>
      <c r="D91" s="180">
        <v>100</v>
      </c>
      <c r="E91" s="180"/>
      <c r="F91" s="1304">
        <f t="shared" si="1"/>
        <v>0</v>
      </c>
    </row>
    <row r="92" spans="1:6" ht="13" thickBot="1">
      <c r="A92" s="1357"/>
      <c r="B92" s="1358"/>
      <c r="C92" s="1359"/>
      <c r="D92" s="1359" t="s">
        <v>1613</v>
      </c>
      <c r="E92" s="144"/>
      <c r="F92" s="143">
        <f>SUM(F57:F91)</f>
        <v>0</v>
      </c>
    </row>
    <row r="93" spans="1:6">
      <c r="A93" s="1360"/>
      <c r="B93" s="454"/>
      <c r="C93" s="1344"/>
      <c r="D93" s="1344"/>
      <c r="E93" s="148"/>
      <c r="F93" s="148"/>
    </row>
    <row r="94" spans="1:6">
      <c r="A94" s="1360"/>
      <c r="B94" s="454"/>
      <c r="C94" s="1344"/>
      <c r="D94" s="1344"/>
      <c r="E94" s="148"/>
      <c r="F94" s="148"/>
    </row>
    <row r="95" spans="1:6">
      <c r="A95" s="2113" t="s">
        <v>324</v>
      </c>
      <c r="B95" s="2114"/>
      <c r="C95" s="2114"/>
      <c r="D95" s="2114"/>
      <c r="E95" s="2114"/>
      <c r="F95" s="2114"/>
    </row>
    <row r="96" spans="1:6">
      <c r="A96" s="2113" t="s">
        <v>1852</v>
      </c>
      <c r="B96" s="2114"/>
      <c r="C96" s="2114"/>
      <c r="D96" s="2114"/>
      <c r="E96" s="2114"/>
      <c r="F96" s="2114"/>
    </row>
    <row r="97" spans="1:6">
      <c r="A97" s="647" t="s">
        <v>1851</v>
      </c>
      <c r="B97" s="454"/>
      <c r="C97" s="1344"/>
      <c r="D97" s="1344"/>
      <c r="E97" s="1315"/>
      <c r="F97" s="1315"/>
    </row>
    <row r="98" spans="1:6">
      <c r="A98" s="647"/>
      <c r="B98" s="454"/>
      <c r="C98" s="1344"/>
      <c r="D98" s="1344"/>
      <c r="E98" s="1315"/>
      <c r="F98" s="1315"/>
    </row>
    <row r="99" spans="1:6">
      <c r="A99" s="647" t="s">
        <v>1850</v>
      </c>
      <c r="B99" s="454"/>
      <c r="C99" s="1344"/>
      <c r="D99" s="1344"/>
      <c r="E99" s="1315"/>
      <c r="F99" s="1315"/>
    </row>
    <row r="100" spans="1:6" ht="13.5" thickBot="1">
      <c r="A100" s="1345"/>
      <c r="C100" s="1387"/>
      <c r="D100" s="1387"/>
      <c r="E100" s="1315"/>
      <c r="F100" s="1315"/>
    </row>
    <row r="101" spans="1:6">
      <c r="A101" s="1346" t="s">
        <v>320</v>
      </c>
      <c r="B101" s="1347" t="s">
        <v>161</v>
      </c>
      <c r="C101" s="1347" t="s">
        <v>319</v>
      </c>
      <c r="D101" s="1347" t="s">
        <v>318</v>
      </c>
      <c r="E101" s="1347" t="s">
        <v>552</v>
      </c>
      <c r="F101" s="1348" t="s">
        <v>551</v>
      </c>
    </row>
    <row r="102" spans="1:6" ht="30.5">
      <c r="A102" s="1349"/>
      <c r="B102" s="1353" t="s">
        <v>1943</v>
      </c>
      <c r="C102" s="522"/>
      <c r="D102" s="522"/>
      <c r="E102" s="142"/>
      <c r="F102" s="1304"/>
    </row>
    <row r="103" spans="1:6">
      <c r="A103" s="1349"/>
      <c r="B103" s="1353"/>
      <c r="C103" s="522"/>
      <c r="D103" s="522"/>
      <c r="E103" s="142"/>
      <c r="F103" s="1304"/>
    </row>
    <row r="104" spans="1:6">
      <c r="A104" s="1349" t="s">
        <v>1942</v>
      </c>
      <c r="B104" s="53" t="s">
        <v>634</v>
      </c>
      <c r="C104" s="522" t="s">
        <v>513</v>
      </c>
      <c r="D104" s="180">
        <v>547</v>
      </c>
      <c r="E104" s="180"/>
      <c r="F104" s="1304">
        <f t="shared" ref="F104:F134" si="2">D104*E104</f>
        <v>0</v>
      </c>
    </row>
    <row r="105" spans="1:6">
      <c r="A105" s="1349" t="s">
        <v>1941</v>
      </c>
      <c r="B105" s="53" t="s">
        <v>615</v>
      </c>
      <c r="C105" s="522" t="s">
        <v>513</v>
      </c>
      <c r="D105" s="180">
        <v>184</v>
      </c>
      <c r="E105" s="180"/>
      <c r="F105" s="1304">
        <f t="shared" si="2"/>
        <v>0</v>
      </c>
    </row>
    <row r="106" spans="1:6">
      <c r="A106" s="1349" t="s">
        <v>1941</v>
      </c>
      <c r="B106" s="53" t="s">
        <v>615</v>
      </c>
      <c r="C106" s="522" t="s">
        <v>513</v>
      </c>
      <c r="D106" s="180">
        <v>58</v>
      </c>
      <c r="E106" s="180"/>
      <c r="F106" s="1304">
        <f t="shared" si="2"/>
        <v>0</v>
      </c>
    </row>
    <row r="107" spans="1:6">
      <c r="A107" s="1349"/>
      <c r="B107" s="521"/>
      <c r="C107" s="522"/>
      <c r="D107" s="180"/>
      <c r="E107" s="180"/>
      <c r="F107" s="1304">
        <f t="shared" si="2"/>
        <v>0</v>
      </c>
    </row>
    <row r="108" spans="1:6">
      <c r="A108" s="1361"/>
      <c r="B108" s="1364" t="s">
        <v>633</v>
      </c>
      <c r="C108" s="1362"/>
      <c r="D108" s="1362"/>
      <c r="E108" s="1362"/>
      <c r="F108" s="1304">
        <f t="shared" si="2"/>
        <v>0</v>
      </c>
    </row>
    <row r="109" spans="1:6">
      <c r="A109" s="1361"/>
      <c r="B109" s="521"/>
      <c r="C109" s="1362"/>
      <c r="D109" s="1362"/>
      <c r="E109" s="1362"/>
      <c r="F109" s="1304">
        <f t="shared" si="2"/>
        <v>0</v>
      </c>
    </row>
    <row r="110" spans="1:6">
      <c r="A110" s="1361"/>
      <c r="B110" s="1365" t="s">
        <v>1736</v>
      </c>
      <c r="C110" s="1362"/>
      <c r="D110" s="1362"/>
      <c r="E110" s="1362"/>
      <c r="F110" s="1304">
        <f t="shared" si="2"/>
        <v>0</v>
      </c>
    </row>
    <row r="111" spans="1:6">
      <c r="A111" s="1361"/>
      <c r="B111" s="1362"/>
      <c r="C111" s="1362"/>
      <c r="D111" s="1362"/>
      <c r="E111" s="1362"/>
      <c r="F111" s="1304">
        <f t="shared" si="2"/>
        <v>0</v>
      </c>
    </row>
    <row r="112" spans="1:6">
      <c r="A112" s="1349"/>
      <c r="B112" s="54" t="s">
        <v>1703</v>
      </c>
      <c r="C112" s="522"/>
      <c r="D112" s="522"/>
      <c r="E112" s="142"/>
      <c r="F112" s="1304">
        <f t="shared" si="2"/>
        <v>0</v>
      </c>
    </row>
    <row r="113" spans="1:6" ht="20.5">
      <c r="A113" s="1349"/>
      <c r="B113" s="1353" t="s">
        <v>1940</v>
      </c>
      <c r="C113" s="522"/>
      <c r="D113" s="522"/>
      <c r="E113" s="142"/>
      <c r="F113" s="1304">
        <f t="shared" si="2"/>
        <v>0</v>
      </c>
    </row>
    <row r="114" spans="1:6">
      <c r="A114" s="1349"/>
      <c r="B114" s="521"/>
      <c r="C114" s="522"/>
      <c r="D114" s="522"/>
      <c r="E114" s="142"/>
      <c r="F114" s="1304">
        <f t="shared" si="2"/>
        <v>0</v>
      </c>
    </row>
    <row r="115" spans="1:6">
      <c r="A115" s="1349" t="s">
        <v>1701</v>
      </c>
      <c r="B115" s="521" t="s">
        <v>1939</v>
      </c>
      <c r="C115" s="522" t="s">
        <v>337</v>
      </c>
      <c r="D115" s="180">
        <v>1</v>
      </c>
      <c r="E115" s="180"/>
      <c r="F115" s="1304">
        <f t="shared" si="2"/>
        <v>0</v>
      </c>
    </row>
    <row r="116" spans="1:6">
      <c r="A116" s="1349" t="s">
        <v>1699</v>
      </c>
      <c r="B116" s="521" t="s">
        <v>1938</v>
      </c>
      <c r="C116" s="522" t="s">
        <v>337</v>
      </c>
      <c r="D116" s="180">
        <v>1</v>
      </c>
      <c r="E116" s="180"/>
      <c r="F116" s="1304">
        <f t="shared" si="2"/>
        <v>0</v>
      </c>
    </row>
    <row r="117" spans="1:6">
      <c r="A117" s="1349" t="s">
        <v>1698</v>
      </c>
      <c r="B117" s="521" t="s">
        <v>1937</v>
      </c>
      <c r="C117" s="522" t="s">
        <v>337</v>
      </c>
      <c r="D117" s="180">
        <v>1</v>
      </c>
      <c r="E117" s="180"/>
      <c r="F117" s="1304">
        <f t="shared" si="2"/>
        <v>0</v>
      </c>
    </row>
    <row r="118" spans="1:6">
      <c r="A118" s="1349" t="s">
        <v>1696</v>
      </c>
      <c r="B118" s="521" t="s">
        <v>1936</v>
      </c>
      <c r="C118" s="522" t="s">
        <v>337</v>
      </c>
      <c r="D118" s="180">
        <v>4</v>
      </c>
      <c r="E118" s="180"/>
      <c r="F118" s="1304">
        <f t="shared" si="2"/>
        <v>0</v>
      </c>
    </row>
    <row r="119" spans="1:6">
      <c r="A119" s="1349"/>
      <c r="B119" s="521"/>
      <c r="C119" s="522"/>
      <c r="D119" s="180"/>
      <c r="E119" s="180"/>
      <c r="F119" s="1304">
        <f t="shared" si="2"/>
        <v>0</v>
      </c>
    </row>
    <row r="120" spans="1:6">
      <c r="A120" s="1349"/>
      <c r="B120" s="54" t="s">
        <v>1688</v>
      </c>
      <c r="C120" s="522"/>
      <c r="D120" s="522"/>
      <c r="E120" s="142"/>
      <c r="F120" s="1304">
        <f t="shared" si="2"/>
        <v>0</v>
      </c>
    </row>
    <row r="121" spans="1:6">
      <c r="A121" s="1349"/>
      <c r="B121" s="54"/>
      <c r="C121" s="522"/>
      <c r="D121" s="522"/>
      <c r="E121" s="142"/>
      <c r="F121" s="1304">
        <f t="shared" si="2"/>
        <v>0</v>
      </c>
    </row>
    <row r="122" spans="1:6" ht="20.5">
      <c r="A122" s="1349"/>
      <c r="B122" s="1353" t="s">
        <v>1935</v>
      </c>
      <c r="C122" s="522"/>
      <c r="D122" s="522"/>
      <c r="E122" s="142"/>
      <c r="F122" s="1304">
        <f t="shared" si="2"/>
        <v>0</v>
      </c>
    </row>
    <row r="123" spans="1:6">
      <c r="A123" s="1349"/>
      <c r="B123" s="521"/>
      <c r="C123" s="522"/>
      <c r="D123" s="522"/>
      <c r="E123" s="142"/>
      <c r="F123" s="1304">
        <f t="shared" si="2"/>
        <v>0</v>
      </c>
    </row>
    <row r="124" spans="1:6">
      <c r="A124" s="1349" t="s">
        <v>1686</v>
      </c>
      <c r="B124" s="521" t="s">
        <v>1934</v>
      </c>
      <c r="C124" s="522" t="s">
        <v>337</v>
      </c>
      <c r="D124" s="180">
        <v>1</v>
      </c>
      <c r="E124" s="180"/>
      <c r="F124" s="1304">
        <f t="shared" si="2"/>
        <v>0</v>
      </c>
    </row>
    <row r="125" spans="1:6">
      <c r="A125" s="1349" t="s">
        <v>1685</v>
      </c>
      <c r="B125" s="521" t="s">
        <v>1933</v>
      </c>
      <c r="C125" s="522" t="s">
        <v>337</v>
      </c>
      <c r="D125" s="180">
        <v>1</v>
      </c>
      <c r="E125" s="180"/>
      <c r="F125" s="1304">
        <f t="shared" si="2"/>
        <v>0</v>
      </c>
    </row>
    <row r="126" spans="1:6">
      <c r="A126" s="1349"/>
      <c r="B126" s="521"/>
      <c r="C126" s="522"/>
      <c r="D126" s="180"/>
      <c r="E126" s="180"/>
      <c r="F126" s="1304">
        <f t="shared" si="2"/>
        <v>0</v>
      </c>
    </row>
    <row r="127" spans="1:6">
      <c r="A127" s="1349"/>
      <c r="B127" s="1366" t="s">
        <v>626</v>
      </c>
      <c r="C127" s="522"/>
      <c r="D127" s="522"/>
      <c r="E127" s="142"/>
      <c r="F127" s="1304">
        <f t="shared" si="2"/>
        <v>0</v>
      </c>
    </row>
    <row r="128" spans="1:6">
      <c r="A128" s="1349"/>
      <c r="B128" s="521"/>
      <c r="C128" s="522"/>
      <c r="D128" s="522"/>
      <c r="E128" s="142"/>
      <c r="F128" s="1304">
        <f t="shared" si="2"/>
        <v>0</v>
      </c>
    </row>
    <row r="129" spans="1:6" ht="30.5">
      <c r="A129" s="1349"/>
      <c r="B129" s="1353" t="s">
        <v>1804</v>
      </c>
      <c r="C129" s="522"/>
      <c r="D129" s="522"/>
      <c r="E129" s="142"/>
      <c r="F129" s="1304">
        <f t="shared" si="2"/>
        <v>0</v>
      </c>
    </row>
    <row r="130" spans="1:6">
      <c r="A130" s="1349"/>
      <c r="B130" s="1353"/>
      <c r="C130" s="522"/>
      <c r="D130" s="522"/>
      <c r="E130" s="142"/>
      <c r="F130" s="1304">
        <f t="shared" si="2"/>
        <v>0</v>
      </c>
    </row>
    <row r="131" spans="1:6">
      <c r="A131" s="1349" t="s">
        <v>1319</v>
      </c>
      <c r="B131" s="521" t="s">
        <v>1669</v>
      </c>
      <c r="C131" s="522" t="s">
        <v>337</v>
      </c>
      <c r="D131" s="180">
        <v>1</v>
      </c>
      <c r="E131" s="180"/>
      <c r="F131" s="1304">
        <f t="shared" si="2"/>
        <v>0</v>
      </c>
    </row>
    <row r="132" spans="1:6">
      <c r="A132" s="1349" t="s">
        <v>1680</v>
      </c>
      <c r="B132" s="521" t="s">
        <v>1657</v>
      </c>
      <c r="C132" s="522" t="s">
        <v>337</v>
      </c>
      <c r="D132" s="180">
        <v>3</v>
      </c>
      <c r="E132" s="180"/>
      <c r="F132" s="1304">
        <f t="shared" si="2"/>
        <v>0</v>
      </c>
    </row>
    <row r="133" spans="1:6">
      <c r="A133" s="1349" t="s">
        <v>1679</v>
      </c>
      <c r="B133" s="521" t="s">
        <v>1652</v>
      </c>
      <c r="C133" s="522" t="s">
        <v>337</v>
      </c>
      <c r="D133" s="180">
        <v>4</v>
      </c>
      <c r="E133" s="180"/>
      <c r="F133" s="1304">
        <f t="shared" si="2"/>
        <v>0</v>
      </c>
    </row>
    <row r="134" spans="1:6">
      <c r="A134" s="1349" t="s">
        <v>1678</v>
      </c>
      <c r="B134" s="521" t="s">
        <v>1666</v>
      </c>
      <c r="C134" s="522" t="s">
        <v>337</v>
      </c>
      <c r="D134" s="180">
        <v>11</v>
      </c>
      <c r="E134" s="180"/>
      <c r="F134" s="1304">
        <f t="shared" si="2"/>
        <v>0</v>
      </c>
    </row>
    <row r="135" spans="1:6">
      <c r="A135" s="1349"/>
      <c r="B135" s="521"/>
      <c r="C135" s="522"/>
      <c r="D135" s="180"/>
      <c r="E135" s="180"/>
      <c r="F135" s="115"/>
    </row>
    <row r="136" spans="1:6">
      <c r="A136" s="1349"/>
      <c r="B136" s="521"/>
      <c r="C136" s="522"/>
      <c r="D136" s="180"/>
      <c r="E136" s="180"/>
      <c r="F136" s="115"/>
    </row>
    <row r="137" spans="1:6">
      <c r="A137" s="1349"/>
      <c r="B137" s="521"/>
      <c r="C137" s="522"/>
      <c r="D137" s="180"/>
      <c r="E137" s="180"/>
      <c r="F137" s="115"/>
    </row>
    <row r="138" spans="1:6">
      <c r="A138" s="1349"/>
      <c r="B138" s="521"/>
      <c r="C138" s="522"/>
      <c r="D138" s="180"/>
      <c r="E138" s="180"/>
      <c r="F138" s="115"/>
    </row>
    <row r="139" spans="1:6">
      <c r="A139" s="1349"/>
      <c r="B139" s="521"/>
      <c r="C139" s="522"/>
      <c r="D139" s="180"/>
      <c r="E139" s="180"/>
      <c r="F139" s="115"/>
    </row>
    <row r="140" spans="1:6" ht="13" thickBot="1">
      <c r="A140" s="1357"/>
      <c r="B140" s="1358"/>
      <c r="C140" s="1359"/>
      <c r="D140" s="1359" t="s">
        <v>1613</v>
      </c>
      <c r="E140" s="144"/>
      <c r="F140" s="143">
        <f>SUM(F102:F139)</f>
        <v>0</v>
      </c>
    </row>
    <row r="141" spans="1:6">
      <c r="A141" s="1360"/>
      <c r="B141" s="454"/>
      <c r="C141" s="1344"/>
      <c r="D141" s="1344"/>
      <c r="E141" s="148"/>
      <c r="F141" s="148"/>
    </row>
    <row r="142" spans="1:6">
      <c r="A142" s="1360"/>
      <c r="B142" s="454"/>
      <c r="C142" s="1344"/>
      <c r="D142" s="1344"/>
      <c r="E142" s="148"/>
      <c r="F142" s="148"/>
    </row>
    <row r="143" spans="1:6">
      <c r="A143" s="2113" t="s">
        <v>324</v>
      </c>
      <c r="B143" s="2114"/>
      <c r="C143" s="2114"/>
      <c r="D143" s="2114"/>
      <c r="E143" s="2114"/>
      <c r="F143" s="2114"/>
    </row>
    <row r="144" spans="1:6">
      <c r="A144" s="2113" t="s">
        <v>1852</v>
      </c>
      <c r="B144" s="2114"/>
      <c r="C144" s="2114"/>
      <c r="D144" s="2114"/>
      <c r="E144" s="2114"/>
      <c r="F144" s="2114"/>
    </row>
    <row r="145" spans="1:6">
      <c r="A145" s="647" t="s">
        <v>1851</v>
      </c>
      <c r="B145" s="454"/>
      <c r="C145" s="1344"/>
      <c r="D145" s="1344"/>
      <c r="E145" s="1315"/>
      <c r="F145" s="1315"/>
    </row>
    <row r="146" spans="1:6">
      <c r="A146" s="647"/>
      <c r="B146" s="454"/>
      <c r="C146" s="1344"/>
      <c r="D146" s="1344"/>
      <c r="E146" s="1315"/>
      <c r="F146" s="1315"/>
    </row>
    <row r="147" spans="1:6">
      <c r="A147" s="647" t="s">
        <v>1850</v>
      </c>
      <c r="B147" s="454"/>
      <c r="C147" s="1344"/>
      <c r="D147" s="1344"/>
      <c r="E147" s="1315"/>
      <c r="F147" s="1315"/>
    </row>
    <row r="148" spans="1:6" ht="13.5" thickBot="1">
      <c r="A148" s="1345"/>
      <c r="C148" s="1387"/>
      <c r="D148" s="1387"/>
      <c r="E148" s="1315"/>
      <c r="F148" s="1315"/>
    </row>
    <row r="149" spans="1:6">
      <c r="A149" s="1346" t="s">
        <v>320</v>
      </c>
      <c r="B149" s="1347" t="s">
        <v>161</v>
      </c>
      <c r="C149" s="1347" t="s">
        <v>319</v>
      </c>
      <c r="D149" s="1347" t="s">
        <v>318</v>
      </c>
      <c r="E149" s="1347" t="s">
        <v>552</v>
      </c>
      <c r="F149" s="1348" t="s">
        <v>551</v>
      </c>
    </row>
    <row r="150" spans="1:6">
      <c r="A150" s="1361"/>
      <c r="B150" s="1362"/>
      <c r="C150" s="1362"/>
      <c r="D150" s="1362"/>
      <c r="E150" s="1362"/>
      <c r="F150" s="1363"/>
    </row>
    <row r="151" spans="1:6">
      <c r="A151" s="1367"/>
      <c r="B151" s="54" t="s">
        <v>1673</v>
      </c>
      <c r="C151" s="522"/>
      <c r="D151" s="522"/>
      <c r="E151" s="142"/>
      <c r="F151" s="1304"/>
    </row>
    <row r="152" spans="1:6">
      <c r="A152" s="1367"/>
      <c r="B152" s="1366"/>
      <c r="C152" s="522"/>
      <c r="D152" s="522"/>
      <c r="E152" s="142"/>
      <c r="F152" s="1304"/>
    </row>
    <row r="153" spans="1:6">
      <c r="A153" s="1361"/>
      <c r="B153" s="54" t="s">
        <v>1672</v>
      </c>
      <c r="C153" s="522"/>
      <c r="D153" s="522"/>
      <c r="E153" s="142"/>
      <c r="F153" s="1304"/>
    </row>
    <row r="154" spans="1:6">
      <c r="A154" s="1361"/>
      <c r="B154" s="54"/>
      <c r="C154" s="522"/>
      <c r="D154" s="522"/>
      <c r="E154" s="142"/>
      <c r="F154" s="1304"/>
    </row>
    <row r="155" spans="1:6" ht="30.5">
      <c r="A155" s="1361"/>
      <c r="B155" s="1353" t="s">
        <v>1932</v>
      </c>
      <c r="C155" s="522"/>
      <c r="D155" s="522"/>
      <c r="E155" s="142"/>
      <c r="F155" s="1304"/>
    </row>
    <row r="156" spans="1:6">
      <c r="A156" s="1361"/>
      <c r="B156" s="1362"/>
      <c r="C156" s="1362"/>
      <c r="D156" s="1362"/>
      <c r="E156" s="1362"/>
      <c r="F156" s="1363"/>
    </row>
    <row r="157" spans="1:6">
      <c r="A157" s="1368" t="s">
        <v>1670</v>
      </c>
      <c r="B157" s="521" t="s">
        <v>1669</v>
      </c>
      <c r="C157" s="522" t="s">
        <v>337</v>
      </c>
      <c r="D157" s="180">
        <v>1</v>
      </c>
      <c r="E157" s="180"/>
      <c r="F157" s="1304">
        <f t="shared" ref="F157:F184" si="3">D157*E157</f>
        <v>0</v>
      </c>
    </row>
    <row r="158" spans="1:6">
      <c r="A158" s="1368" t="s">
        <v>1668</v>
      </c>
      <c r="B158" s="521" t="s">
        <v>1657</v>
      </c>
      <c r="C158" s="522" t="s">
        <v>337</v>
      </c>
      <c r="D158" s="180">
        <v>2</v>
      </c>
      <c r="E158" s="180"/>
      <c r="F158" s="1304">
        <f t="shared" si="3"/>
        <v>0</v>
      </c>
    </row>
    <row r="159" spans="1:6">
      <c r="A159" s="1368" t="s">
        <v>1667</v>
      </c>
      <c r="B159" s="521" t="s">
        <v>1652</v>
      </c>
      <c r="C159" s="522" t="s">
        <v>337</v>
      </c>
      <c r="D159" s="180">
        <v>1</v>
      </c>
      <c r="E159" s="180"/>
      <c r="F159" s="1304">
        <f t="shared" si="3"/>
        <v>0</v>
      </c>
    </row>
    <row r="160" spans="1:6">
      <c r="A160" s="1368" t="s">
        <v>1665</v>
      </c>
      <c r="B160" s="521" t="s">
        <v>1666</v>
      </c>
      <c r="C160" s="522" t="s">
        <v>337</v>
      </c>
      <c r="D160" s="180">
        <v>7</v>
      </c>
      <c r="E160" s="180"/>
      <c r="F160" s="1304">
        <f t="shared" si="3"/>
        <v>0</v>
      </c>
    </row>
    <row r="161" spans="1:6">
      <c r="A161" s="1368"/>
      <c r="B161" s="521"/>
      <c r="C161" s="522"/>
      <c r="D161" s="180"/>
      <c r="E161" s="180"/>
      <c r="F161" s="1304">
        <f t="shared" si="3"/>
        <v>0</v>
      </c>
    </row>
    <row r="162" spans="1:6">
      <c r="A162" s="1349"/>
      <c r="B162" s="54" t="s">
        <v>1655</v>
      </c>
      <c r="C162" s="522"/>
      <c r="D162" s="522"/>
      <c r="E162" s="142"/>
      <c r="F162" s="1304">
        <f t="shared" si="3"/>
        <v>0</v>
      </c>
    </row>
    <row r="163" spans="1:6">
      <c r="A163" s="1392"/>
      <c r="B163" s="1356"/>
      <c r="C163" s="522"/>
      <c r="D163" s="180"/>
      <c r="E163" s="180"/>
      <c r="F163" s="1304">
        <f t="shared" si="3"/>
        <v>0</v>
      </c>
    </row>
    <row r="164" spans="1:6" ht="20.5">
      <c r="A164" s="1392"/>
      <c r="B164" s="1353" t="s">
        <v>1931</v>
      </c>
      <c r="C164" s="522"/>
      <c r="D164" s="180"/>
      <c r="E164" s="180"/>
      <c r="F164" s="1304">
        <f t="shared" si="3"/>
        <v>0</v>
      </c>
    </row>
    <row r="165" spans="1:6">
      <c r="A165" s="1349"/>
      <c r="B165" s="521"/>
      <c r="C165" s="522"/>
      <c r="D165" s="180"/>
      <c r="E165" s="180"/>
      <c r="F165" s="1304">
        <f t="shared" si="3"/>
        <v>0</v>
      </c>
    </row>
    <row r="166" spans="1:6">
      <c r="A166" s="1349" t="s">
        <v>1653</v>
      </c>
      <c r="B166" s="521" t="s">
        <v>1652</v>
      </c>
      <c r="C166" s="1355" t="s">
        <v>337</v>
      </c>
      <c r="D166" s="180">
        <v>2</v>
      </c>
      <c r="E166" s="180"/>
      <c r="F166" s="1304">
        <f t="shared" si="3"/>
        <v>0</v>
      </c>
    </row>
    <row r="167" spans="1:6">
      <c r="A167" s="1349"/>
      <c r="B167" s="54"/>
      <c r="C167" s="522"/>
      <c r="D167" s="522"/>
      <c r="E167" s="1362"/>
      <c r="F167" s="1304">
        <f t="shared" si="3"/>
        <v>0</v>
      </c>
    </row>
    <row r="168" spans="1:6">
      <c r="A168" s="1349"/>
      <c r="B168" s="54" t="s">
        <v>623</v>
      </c>
      <c r="C168" s="522"/>
      <c r="D168" s="180"/>
      <c r="E168" s="180"/>
      <c r="F168" s="1304">
        <f t="shared" si="3"/>
        <v>0</v>
      </c>
    </row>
    <row r="169" spans="1:6">
      <c r="A169" s="1349"/>
      <c r="B169" s="521"/>
      <c r="C169" s="522"/>
      <c r="D169" s="180"/>
      <c r="E169" s="180"/>
      <c r="F169" s="1304">
        <f t="shared" si="3"/>
        <v>0</v>
      </c>
    </row>
    <row r="170" spans="1:6" ht="40.5">
      <c r="A170" s="1349"/>
      <c r="B170" s="1353" t="s">
        <v>1930</v>
      </c>
      <c r="C170" s="522"/>
      <c r="D170" s="180"/>
      <c r="E170" s="180"/>
      <c r="F170" s="1304">
        <f t="shared" si="3"/>
        <v>0</v>
      </c>
    </row>
    <row r="171" spans="1:6">
      <c r="A171" s="1349"/>
      <c r="B171" s="521"/>
      <c r="C171" s="522"/>
      <c r="D171" s="180"/>
      <c r="E171" s="180"/>
      <c r="F171" s="1304">
        <f t="shared" si="3"/>
        <v>0</v>
      </c>
    </row>
    <row r="172" spans="1:6">
      <c r="A172" s="1349" t="s">
        <v>1929</v>
      </c>
      <c r="B172" s="521" t="s">
        <v>1666</v>
      </c>
      <c r="C172" s="1355" t="s">
        <v>337</v>
      </c>
      <c r="D172" s="180">
        <v>1</v>
      </c>
      <c r="E172" s="180"/>
      <c r="F172" s="1304">
        <f t="shared" si="3"/>
        <v>0</v>
      </c>
    </row>
    <row r="173" spans="1:6">
      <c r="A173" s="1368"/>
      <c r="B173" s="521"/>
      <c r="C173" s="522"/>
      <c r="D173" s="180"/>
      <c r="E173" s="180"/>
      <c r="F173" s="1304">
        <f t="shared" si="3"/>
        <v>0</v>
      </c>
    </row>
    <row r="174" spans="1:6">
      <c r="A174" s="1349"/>
      <c r="B174" s="1354" t="s">
        <v>1928</v>
      </c>
      <c r="C174" s="522"/>
      <c r="D174" s="522"/>
      <c r="E174" s="142"/>
      <c r="F174" s="1304">
        <f t="shared" si="3"/>
        <v>0</v>
      </c>
    </row>
    <row r="175" spans="1:6">
      <c r="A175" s="1349"/>
      <c r="B175" s="521"/>
      <c r="C175" s="522"/>
      <c r="D175" s="522"/>
      <c r="E175" s="142"/>
      <c r="F175" s="1304">
        <f t="shared" si="3"/>
        <v>0</v>
      </c>
    </row>
    <row r="176" spans="1:6" ht="30.5">
      <c r="A176" s="1349"/>
      <c r="B176" s="1353" t="s">
        <v>1927</v>
      </c>
      <c r="C176" s="522"/>
      <c r="D176" s="1312"/>
      <c r="E176" s="142"/>
      <c r="F176" s="1304">
        <f t="shared" si="3"/>
        <v>0</v>
      </c>
    </row>
    <row r="177" spans="1:6">
      <c r="A177" s="1349"/>
      <c r="B177" s="1353"/>
      <c r="C177" s="522"/>
      <c r="D177" s="1312"/>
      <c r="E177" s="142"/>
      <c r="F177" s="1304">
        <f t="shared" si="3"/>
        <v>0</v>
      </c>
    </row>
    <row r="178" spans="1:6">
      <c r="A178" s="1349" t="s">
        <v>1926</v>
      </c>
      <c r="B178" s="521" t="s">
        <v>1919</v>
      </c>
      <c r="C178" s="522" t="s">
        <v>337</v>
      </c>
      <c r="D178" s="180">
        <v>29</v>
      </c>
      <c r="E178" s="180"/>
      <c r="F178" s="1304">
        <f t="shared" si="3"/>
        <v>0</v>
      </c>
    </row>
    <row r="179" spans="1:6">
      <c r="A179" s="1349" t="s">
        <v>1925</v>
      </c>
      <c r="B179" s="521" t="s">
        <v>1915</v>
      </c>
      <c r="C179" s="522" t="s">
        <v>337</v>
      </c>
      <c r="D179" s="180">
        <v>2</v>
      </c>
      <c r="E179" s="180"/>
      <c r="F179" s="1304">
        <f t="shared" si="3"/>
        <v>0</v>
      </c>
    </row>
    <row r="180" spans="1:6">
      <c r="A180" s="1349"/>
      <c r="B180" s="521"/>
      <c r="C180" s="522"/>
      <c r="D180" s="180"/>
      <c r="E180" s="180"/>
      <c r="F180" s="1304">
        <f t="shared" si="3"/>
        <v>0</v>
      </c>
    </row>
    <row r="181" spans="1:6" ht="30.5">
      <c r="A181" s="1349"/>
      <c r="B181" s="1353" t="s">
        <v>1924</v>
      </c>
      <c r="C181" s="522"/>
      <c r="D181" s="180"/>
      <c r="E181" s="180"/>
      <c r="F181" s="1304">
        <f t="shared" si="3"/>
        <v>0</v>
      </c>
    </row>
    <row r="182" spans="1:6">
      <c r="A182" s="1349"/>
      <c r="B182" s="1353"/>
      <c r="C182" s="522"/>
      <c r="D182" s="180"/>
      <c r="E182" s="180"/>
      <c r="F182" s="1304">
        <f t="shared" si="3"/>
        <v>0</v>
      </c>
    </row>
    <row r="183" spans="1:6">
      <c r="A183" s="1349" t="s">
        <v>1923</v>
      </c>
      <c r="B183" s="521" t="s">
        <v>1919</v>
      </c>
      <c r="C183" s="522" t="s">
        <v>337</v>
      </c>
      <c r="D183" s="180">
        <v>28</v>
      </c>
      <c r="E183" s="180"/>
      <c r="F183" s="1304">
        <f t="shared" si="3"/>
        <v>0</v>
      </c>
    </row>
    <row r="184" spans="1:6">
      <c r="A184" s="1349" t="s">
        <v>1922</v>
      </c>
      <c r="B184" s="521" t="s">
        <v>1915</v>
      </c>
      <c r="C184" s="522" t="s">
        <v>337</v>
      </c>
      <c r="D184" s="180">
        <v>4</v>
      </c>
      <c r="E184" s="180"/>
      <c r="F184" s="1304">
        <f t="shared" si="3"/>
        <v>0</v>
      </c>
    </row>
    <row r="185" spans="1:6" ht="13" thickBot="1">
      <c r="A185" s="1357"/>
      <c r="B185" s="1358"/>
      <c r="C185" s="1359"/>
      <c r="D185" s="1359" t="s">
        <v>1613</v>
      </c>
      <c r="E185" s="144"/>
      <c r="F185" s="143">
        <f>SUM(F150:F184)</f>
        <v>0</v>
      </c>
    </row>
    <row r="186" spans="1:6">
      <c r="A186" s="1360"/>
      <c r="B186" s="454"/>
      <c r="C186" s="1344"/>
      <c r="D186" s="1344"/>
      <c r="E186" s="148"/>
      <c r="F186" s="148"/>
    </row>
    <row r="187" spans="1:6">
      <c r="A187" s="1360"/>
      <c r="B187" s="454"/>
      <c r="C187" s="1344"/>
      <c r="D187" s="1344"/>
      <c r="E187" s="148"/>
      <c r="F187" s="148"/>
    </row>
    <row r="188" spans="1:6">
      <c r="A188" s="2113" t="s">
        <v>324</v>
      </c>
      <c r="B188" s="2114"/>
      <c r="C188" s="2114"/>
      <c r="D188" s="2114"/>
      <c r="E188" s="2114"/>
      <c r="F188" s="2114"/>
    </row>
    <row r="189" spans="1:6">
      <c r="A189" s="2113" t="s">
        <v>1852</v>
      </c>
      <c r="B189" s="2114"/>
      <c r="C189" s="2114"/>
      <c r="D189" s="2114"/>
      <c r="E189" s="2114"/>
      <c r="F189" s="2114"/>
    </row>
    <row r="190" spans="1:6">
      <c r="A190" s="647" t="s">
        <v>1851</v>
      </c>
      <c r="B190" s="454"/>
      <c r="C190" s="1344"/>
      <c r="D190" s="1344"/>
      <c r="E190" s="1315"/>
      <c r="F190" s="1315"/>
    </row>
    <row r="191" spans="1:6">
      <c r="A191" s="647"/>
      <c r="B191" s="454"/>
      <c r="C191" s="1344"/>
      <c r="D191" s="1344"/>
      <c r="E191" s="1315"/>
      <c r="F191" s="1315"/>
    </row>
    <row r="192" spans="1:6">
      <c r="A192" s="647" t="s">
        <v>1850</v>
      </c>
      <c r="B192" s="454"/>
      <c r="C192" s="1344"/>
      <c r="D192" s="1344"/>
      <c r="E192" s="1315"/>
      <c r="F192" s="1315"/>
    </row>
    <row r="193" spans="1:6" ht="13.5" thickBot="1">
      <c r="A193" s="1345"/>
      <c r="C193" s="1387"/>
      <c r="D193" s="1387"/>
      <c r="E193" s="1315"/>
      <c r="F193" s="1315"/>
    </row>
    <row r="194" spans="1:6">
      <c r="A194" s="1346" t="s">
        <v>320</v>
      </c>
      <c r="B194" s="1347" t="s">
        <v>161</v>
      </c>
      <c r="C194" s="1347" t="s">
        <v>319</v>
      </c>
      <c r="D194" s="1347" t="s">
        <v>318</v>
      </c>
      <c r="E194" s="1347" t="s">
        <v>552</v>
      </c>
      <c r="F194" s="1348" t="s">
        <v>551</v>
      </c>
    </row>
    <row r="195" spans="1:6">
      <c r="A195" s="1349"/>
      <c r="B195" s="54"/>
      <c r="C195" s="522"/>
      <c r="D195" s="522"/>
      <c r="E195" s="1362"/>
      <c r="F195" s="1363"/>
    </row>
    <row r="196" spans="1:6" ht="30.5">
      <c r="A196" s="1349"/>
      <c r="B196" s="1353" t="s">
        <v>1921</v>
      </c>
      <c r="C196" s="522"/>
      <c r="D196" s="180"/>
      <c r="E196" s="180"/>
      <c r="F196" s="115"/>
    </row>
    <row r="197" spans="1:6">
      <c r="A197" s="1349"/>
      <c r="B197" s="54"/>
      <c r="C197" s="522"/>
      <c r="D197" s="522"/>
      <c r="E197" s="1362"/>
      <c r="F197" s="1363"/>
    </row>
    <row r="198" spans="1:6">
      <c r="A198" s="1349" t="s">
        <v>1920</v>
      </c>
      <c r="B198" s="521" t="s">
        <v>1919</v>
      </c>
      <c r="C198" s="522" t="s">
        <v>337</v>
      </c>
      <c r="D198" s="180">
        <v>6</v>
      </c>
      <c r="E198" s="180"/>
      <c r="F198" s="1304">
        <f t="shared" ref="F198:F233" si="4">D198*E198</f>
        <v>0</v>
      </c>
    </row>
    <row r="199" spans="1:6">
      <c r="A199" s="1349" t="s">
        <v>1918</v>
      </c>
      <c r="B199" s="521" t="s">
        <v>1915</v>
      </c>
      <c r="C199" s="522" t="s">
        <v>337</v>
      </c>
      <c r="D199" s="180">
        <v>19</v>
      </c>
      <c r="E199" s="180"/>
      <c r="F199" s="1304">
        <f t="shared" si="4"/>
        <v>0</v>
      </c>
    </row>
    <row r="200" spans="1:6">
      <c r="A200" s="1361"/>
      <c r="B200" s="1362"/>
      <c r="C200" s="1362"/>
      <c r="D200" s="1362"/>
      <c r="E200" s="1362"/>
      <c r="F200" s="1304">
        <f t="shared" si="4"/>
        <v>0</v>
      </c>
    </row>
    <row r="201" spans="1:6" ht="30.5">
      <c r="A201" s="1349"/>
      <c r="B201" s="1353" t="s">
        <v>1917</v>
      </c>
      <c r="C201" s="522"/>
      <c r="D201" s="180"/>
      <c r="E201" s="180"/>
      <c r="F201" s="1304">
        <f t="shared" si="4"/>
        <v>0</v>
      </c>
    </row>
    <row r="202" spans="1:6">
      <c r="A202" s="1349"/>
      <c r="B202" s="53"/>
      <c r="C202" s="522"/>
      <c r="D202" s="180"/>
      <c r="E202" s="180"/>
      <c r="F202" s="1304">
        <f t="shared" si="4"/>
        <v>0</v>
      </c>
    </row>
    <row r="203" spans="1:6">
      <c r="A203" s="1349" t="s">
        <v>1916</v>
      </c>
      <c r="B203" s="521" t="s">
        <v>1915</v>
      </c>
      <c r="C203" s="522" t="s">
        <v>337</v>
      </c>
      <c r="D203" s="180">
        <v>2</v>
      </c>
      <c r="E203" s="180"/>
      <c r="F203" s="1304">
        <f t="shared" si="4"/>
        <v>0</v>
      </c>
    </row>
    <row r="204" spans="1:6">
      <c r="A204" s="1349"/>
      <c r="B204" s="521"/>
      <c r="C204" s="522"/>
      <c r="D204" s="180"/>
      <c r="E204" s="180"/>
      <c r="F204" s="1304">
        <f t="shared" si="4"/>
        <v>0</v>
      </c>
    </row>
    <row r="205" spans="1:6">
      <c r="A205" s="1349"/>
      <c r="B205" s="54" t="s">
        <v>1914</v>
      </c>
      <c r="C205" s="522"/>
      <c r="D205" s="180"/>
      <c r="E205" s="180"/>
      <c r="F205" s="1304">
        <f t="shared" si="4"/>
        <v>0</v>
      </c>
    </row>
    <row r="206" spans="1:6">
      <c r="A206" s="1349"/>
      <c r="B206" s="521"/>
      <c r="C206" s="522"/>
      <c r="D206" s="180"/>
      <c r="E206" s="180"/>
      <c r="F206" s="1304">
        <f t="shared" si="4"/>
        <v>0</v>
      </c>
    </row>
    <row r="207" spans="1:6" ht="20.5">
      <c r="A207" s="1349"/>
      <c r="B207" s="1353" t="s">
        <v>1913</v>
      </c>
      <c r="C207" s="522"/>
      <c r="D207" s="180"/>
      <c r="E207" s="180"/>
      <c r="F207" s="1304">
        <f t="shared" si="4"/>
        <v>0</v>
      </c>
    </row>
    <row r="208" spans="1:6">
      <c r="A208" s="1349"/>
      <c r="B208" s="54"/>
      <c r="C208" s="522"/>
      <c r="D208" s="180"/>
      <c r="E208" s="180"/>
      <c r="F208" s="1304">
        <f t="shared" si="4"/>
        <v>0</v>
      </c>
    </row>
    <row r="209" spans="1:6">
      <c r="A209" s="1349" t="s">
        <v>1912</v>
      </c>
      <c r="B209" s="521" t="s">
        <v>1911</v>
      </c>
      <c r="C209" s="522" t="s">
        <v>337</v>
      </c>
      <c r="D209" s="180">
        <v>1</v>
      </c>
      <c r="E209" s="180"/>
      <c r="F209" s="1304">
        <f t="shared" si="4"/>
        <v>0</v>
      </c>
    </row>
    <row r="210" spans="1:6">
      <c r="A210" s="1349" t="s">
        <v>1910</v>
      </c>
      <c r="B210" s="521" t="s">
        <v>1909</v>
      </c>
      <c r="C210" s="522" t="s">
        <v>337</v>
      </c>
      <c r="D210" s="180">
        <v>2</v>
      </c>
      <c r="E210" s="180"/>
      <c r="F210" s="1304">
        <f t="shared" si="4"/>
        <v>0</v>
      </c>
    </row>
    <row r="211" spans="1:6">
      <c r="A211" s="1349"/>
      <c r="B211" s="521"/>
      <c r="C211" s="522"/>
      <c r="D211" s="180"/>
      <c r="E211" s="180"/>
      <c r="F211" s="1304">
        <f t="shared" si="4"/>
        <v>0</v>
      </c>
    </row>
    <row r="212" spans="1:6">
      <c r="A212" s="1349"/>
      <c r="B212" s="54" t="s">
        <v>1908</v>
      </c>
      <c r="C212" s="522"/>
      <c r="D212" s="180"/>
      <c r="E212" s="180"/>
      <c r="F212" s="1304">
        <f t="shared" si="4"/>
        <v>0</v>
      </c>
    </row>
    <row r="213" spans="1:6">
      <c r="A213" s="1369"/>
      <c r="B213" s="54"/>
      <c r="C213" s="522"/>
      <c r="D213" s="180"/>
      <c r="E213" s="180"/>
      <c r="F213" s="1304">
        <f t="shared" si="4"/>
        <v>0</v>
      </c>
    </row>
    <row r="214" spans="1:6" ht="20.5">
      <c r="A214" s="1369"/>
      <c r="B214" s="1353" t="s">
        <v>1907</v>
      </c>
      <c r="C214" s="522"/>
      <c r="D214" s="180"/>
      <c r="E214" s="180"/>
      <c r="F214" s="1304">
        <f t="shared" si="4"/>
        <v>0</v>
      </c>
    </row>
    <row r="215" spans="1:6">
      <c r="A215" s="1369"/>
      <c r="B215" s="1353"/>
      <c r="C215" s="522"/>
      <c r="D215" s="180"/>
      <c r="E215" s="180"/>
      <c r="F215" s="1304">
        <f t="shared" si="4"/>
        <v>0</v>
      </c>
    </row>
    <row r="216" spans="1:6">
      <c r="A216" s="1369" t="s">
        <v>1906</v>
      </c>
      <c r="B216" s="53" t="s">
        <v>1905</v>
      </c>
      <c r="C216" s="522" t="s">
        <v>337</v>
      </c>
      <c r="D216" s="180">
        <v>2</v>
      </c>
      <c r="E216" s="180"/>
      <c r="F216" s="1304">
        <f t="shared" si="4"/>
        <v>0</v>
      </c>
    </row>
    <row r="217" spans="1:6">
      <c r="A217" s="1369"/>
      <c r="B217" s="53"/>
      <c r="C217" s="522"/>
      <c r="D217" s="180"/>
      <c r="E217" s="180"/>
      <c r="F217" s="1304">
        <f t="shared" si="4"/>
        <v>0</v>
      </c>
    </row>
    <row r="218" spans="1:6">
      <c r="A218" s="1370"/>
      <c r="B218" s="54" t="s">
        <v>1904</v>
      </c>
      <c r="C218" s="522"/>
      <c r="D218" s="180"/>
      <c r="E218" s="180"/>
      <c r="F218" s="1304">
        <f t="shared" si="4"/>
        <v>0</v>
      </c>
    </row>
    <row r="219" spans="1:6">
      <c r="A219" s="1370"/>
      <c r="B219" s="454"/>
      <c r="C219" s="522"/>
      <c r="D219" s="180"/>
      <c r="E219" s="180"/>
      <c r="F219" s="1304">
        <f t="shared" si="4"/>
        <v>0</v>
      </c>
    </row>
    <row r="220" spans="1:6" ht="20.5">
      <c r="A220" s="53"/>
      <c r="B220" s="1371" t="s">
        <v>1903</v>
      </c>
      <c r="C220" s="522"/>
      <c r="D220" s="180"/>
      <c r="E220" s="180"/>
      <c r="F220" s="1304">
        <f t="shared" si="4"/>
        <v>0</v>
      </c>
    </row>
    <row r="221" spans="1:6">
      <c r="A221" s="1369"/>
      <c r="B221" s="1353"/>
      <c r="C221" s="522"/>
      <c r="D221" s="180"/>
      <c r="E221" s="180"/>
      <c r="F221" s="1304">
        <f t="shared" si="4"/>
        <v>0</v>
      </c>
    </row>
    <row r="222" spans="1:6">
      <c r="A222" s="1369" t="s">
        <v>1902</v>
      </c>
      <c r="B222" s="53" t="s">
        <v>1901</v>
      </c>
      <c r="C222" s="522" t="s">
        <v>337</v>
      </c>
      <c r="D222" s="180">
        <v>5</v>
      </c>
      <c r="E222" s="180"/>
      <c r="F222" s="1304">
        <f t="shared" si="4"/>
        <v>0</v>
      </c>
    </row>
    <row r="223" spans="1:6">
      <c r="A223" s="1369" t="s">
        <v>1900</v>
      </c>
      <c r="B223" s="53" t="s">
        <v>1899</v>
      </c>
      <c r="C223" s="522" t="s">
        <v>337</v>
      </c>
      <c r="D223" s="180">
        <v>3</v>
      </c>
      <c r="E223" s="180"/>
      <c r="F223" s="1304">
        <f t="shared" si="4"/>
        <v>0</v>
      </c>
    </row>
    <row r="224" spans="1:6">
      <c r="A224" s="1369" t="s">
        <v>1898</v>
      </c>
      <c r="B224" s="53" t="s">
        <v>1897</v>
      </c>
      <c r="C224" s="522" t="s">
        <v>337</v>
      </c>
      <c r="D224" s="180">
        <v>2</v>
      </c>
      <c r="E224" s="180"/>
      <c r="F224" s="1304">
        <f t="shared" si="4"/>
        <v>0</v>
      </c>
    </row>
    <row r="225" spans="1:6">
      <c r="A225" s="1369"/>
      <c r="B225" s="53"/>
      <c r="C225" s="522"/>
      <c r="D225" s="180"/>
      <c r="E225" s="180"/>
      <c r="F225" s="1304">
        <f t="shared" si="4"/>
        <v>0</v>
      </c>
    </row>
    <row r="226" spans="1:6">
      <c r="A226" s="1349"/>
      <c r="B226" s="54" t="s">
        <v>1896</v>
      </c>
      <c r="C226" s="522"/>
      <c r="D226" s="180"/>
      <c r="E226" s="180"/>
      <c r="F226" s="1304">
        <f t="shared" si="4"/>
        <v>0</v>
      </c>
    </row>
    <row r="227" spans="1:6">
      <c r="A227" s="1369"/>
      <c r="B227" s="54"/>
      <c r="C227" s="522"/>
      <c r="D227" s="180"/>
      <c r="E227" s="180"/>
      <c r="F227" s="1304">
        <f t="shared" si="4"/>
        <v>0</v>
      </c>
    </row>
    <row r="228" spans="1:6" ht="20.5">
      <c r="A228" s="1369"/>
      <c r="B228" s="1353" t="s">
        <v>1895</v>
      </c>
      <c r="C228" s="522"/>
      <c r="D228" s="180"/>
      <c r="E228" s="180"/>
      <c r="F228" s="1304">
        <f t="shared" si="4"/>
        <v>0</v>
      </c>
    </row>
    <row r="229" spans="1:6">
      <c r="A229" s="1369"/>
      <c r="B229" s="1353"/>
      <c r="C229" s="522"/>
      <c r="D229" s="180"/>
      <c r="E229" s="180"/>
      <c r="F229" s="1304">
        <f t="shared" si="4"/>
        <v>0</v>
      </c>
    </row>
    <row r="230" spans="1:6">
      <c r="A230" s="1369" t="s">
        <v>1894</v>
      </c>
      <c r="B230" s="53" t="s">
        <v>1893</v>
      </c>
      <c r="C230" s="522" t="s">
        <v>337</v>
      </c>
      <c r="D230" s="180">
        <v>32</v>
      </c>
      <c r="E230" s="180"/>
      <c r="F230" s="1304">
        <f t="shared" si="4"/>
        <v>0</v>
      </c>
    </row>
    <row r="231" spans="1:6">
      <c r="A231" s="1369" t="s">
        <v>1892</v>
      </c>
      <c r="B231" s="53" t="s">
        <v>1891</v>
      </c>
      <c r="C231" s="522" t="s">
        <v>337</v>
      </c>
      <c r="D231" s="180">
        <v>25</v>
      </c>
      <c r="E231" s="180"/>
      <c r="F231" s="1304">
        <f t="shared" si="4"/>
        <v>0</v>
      </c>
    </row>
    <row r="232" spans="1:6">
      <c r="A232" s="1369" t="s">
        <v>1890</v>
      </c>
      <c r="B232" s="53" t="s">
        <v>1889</v>
      </c>
      <c r="C232" s="522" t="s">
        <v>337</v>
      </c>
      <c r="D232" s="180">
        <v>15</v>
      </c>
      <c r="E232" s="180"/>
      <c r="F232" s="1304">
        <f t="shared" si="4"/>
        <v>0</v>
      </c>
    </row>
    <row r="233" spans="1:6">
      <c r="A233" s="1369" t="s">
        <v>1888</v>
      </c>
      <c r="B233" s="53" t="s">
        <v>1887</v>
      </c>
      <c r="C233" s="522" t="s">
        <v>337</v>
      </c>
      <c r="D233" s="180">
        <v>17</v>
      </c>
      <c r="E233" s="180"/>
      <c r="F233" s="1304">
        <f t="shared" si="4"/>
        <v>0</v>
      </c>
    </row>
    <row r="234" spans="1:6" ht="13" thickBot="1">
      <c r="A234" s="1357"/>
      <c r="B234" s="1358"/>
      <c r="C234" s="1359"/>
      <c r="D234" s="1359" t="s">
        <v>1613</v>
      </c>
      <c r="E234" s="144"/>
      <c r="F234" s="143">
        <f>SUM(F195:F233)</f>
        <v>0</v>
      </c>
    </row>
    <row r="235" spans="1:6">
      <c r="A235" s="454"/>
      <c r="B235" s="454"/>
      <c r="C235" s="1344"/>
      <c r="D235" s="1344"/>
      <c r="E235" s="1372"/>
      <c r="F235" s="1314"/>
    </row>
    <row r="236" spans="1:6">
      <c r="A236" s="1315"/>
      <c r="C236" s="1387"/>
      <c r="D236" s="1387"/>
      <c r="E236" s="1373"/>
      <c r="F236" s="1374"/>
    </row>
    <row r="237" spans="1:6">
      <c r="A237" s="2113" t="s">
        <v>324</v>
      </c>
      <c r="B237" s="2114"/>
      <c r="C237" s="2114"/>
      <c r="D237" s="2114"/>
      <c r="E237" s="2114"/>
      <c r="F237" s="2114"/>
    </row>
    <row r="238" spans="1:6">
      <c r="A238" s="2113" t="s">
        <v>1852</v>
      </c>
      <c r="B238" s="2114"/>
      <c r="C238" s="2114"/>
      <c r="D238" s="2114"/>
      <c r="E238" s="2114"/>
      <c r="F238" s="2114"/>
    </row>
    <row r="239" spans="1:6">
      <c r="A239" s="647" t="s">
        <v>1851</v>
      </c>
      <c r="C239" s="1387"/>
      <c r="D239" s="1387"/>
      <c r="E239" s="1373"/>
      <c r="F239" s="1374"/>
    </row>
    <row r="240" spans="1:6">
      <c r="A240" s="647"/>
      <c r="C240" s="1387"/>
      <c r="D240" s="1387"/>
      <c r="E240" s="1373"/>
      <c r="F240" s="1374"/>
    </row>
    <row r="241" spans="1:6">
      <c r="A241" s="647" t="s">
        <v>1850</v>
      </c>
      <c r="C241" s="1387"/>
      <c r="D241" s="1387"/>
      <c r="E241" s="1373"/>
      <c r="F241" s="1374"/>
    </row>
    <row r="242" spans="1:6" ht="13.5" thickBot="1">
      <c r="A242" s="1345"/>
      <c r="C242" s="1387"/>
      <c r="D242" s="1387"/>
      <c r="E242" s="1373"/>
      <c r="F242" s="1374"/>
    </row>
    <row r="243" spans="1:6">
      <c r="A243" s="1346" t="s">
        <v>320</v>
      </c>
      <c r="B243" s="1347" t="s">
        <v>161</v>
      </c>
      <c r="C243" s="1347" t="s">
        <v>319</v>
      </c>
      <c r="D243" s="1347" t="s">
        <v>318</v>
      </c>
      <c r="E243" s="1347" t="s">
        <v>552</v>
      </c>
      <c r="F243" s="1348" t="s">
        <v>551</v>
      </c>
    </row>
    <row r="244" spans="1:6">
      <c r="A244" s="1361"/>
      <c r="B244" s="1362"/>
      <c r="C244" s="1362"/>
      <c r="D244" s="1362"/>
      <c r="E244" s="1362"/>
      <c r="F244" s="1363"/>
    </row>
    <row r="245" spans="1:6">
      <c r="A245" s="1369"/>
      <c r="B245" s="54" t="s">
        <v>1886</v>
      </c>
      <c r="C245" s="522"/>
      <c r="D245" s="180"/>
      <c r="E245" s="180"/>
      <c r="F245" s="115"/>
    </row>
    <row r="246" spans="1:6">
      <c r="A246" s="1369"/>
      <c r="B246" s="54"/>
      <c r="C246" s="522"/>
      <c r="D246" s="180"/>
      <c r="E246" s="180"/>
      <c r="F246" s="115"/>
    </row>
    <row r="247" spans="1:6" ht="20.5">
      <c r="A247" s="1349"/>
      <c r="B247" s="1353" t="s">
        <v>1885</v>
      </c>
      <c r="C247" s="522"/>
      <c r="D247" s="180"/>
      <c r="E247" s="180"/>
      <c r="F247" s="115"/>
    </row>
    <row r="248" spans="1:6">
      <c r="A248" s="1349"/>
      <c r="B248" s="521"/>
      <c r="C248" s="522"/>
      <c r="D248" s="180"/>
      <c r="E248" s="180"/>
      <c r="F248" s="115"/>
    </row>
    <row r="249" spans="1:6">
      <c r="A249" s="1349" t="s">
        <v>1884</v>
      </c>
      <c r="B249" s="521" t="s">
        <v>1883</v>
      </c>
      <c r="C249" s="522" t="s">
        <v>337</v>
      </c>
      <c r="D249" s="180">
        <v>3</v>
      </c>
      <c r="E249" s="180"/>
      <c r="F249" s="1304">
        <f t="shared" ref="F249:F282" si="5">D249*E249</f>
        <v>0</v>
      </c>
    </row>
    <row r="250" spans="1:6">
      <c r="A250" s="1349" t="s">
        <v>1882</v>
      </c>
      <c r="B250" s="521" t="s">
        <v>1881</v>
      </c>
      <c r="C250" s="522" t="s">
        <v>337</v>
      </c>
      <c r="D250" s="180">
        <v>2</v>
      </c>
      <c r="E250" s="180"/>
      <c r="F250" s="1304">
        <f t="shared" si="5"/>
        <v>0</v>
      </c>
    </row>
    <row r="251" spans="1:6">
      <c r="A251" s="1349" t="s">
        <v>1880</v>
      </c>
      <c r="B251" s="521" t="s">
        <v>1879</v>
      </c>
      <c r="C251" s="522" t="s">
        <v>337</v>
      </c>
      <c r="D251" s="180">
        <v>4</v>
      </c>
      <c r="E251" s="180"/>
      <c r="F251" s="1304">
        <f t="shared" si="5"/>
        <v>0</v>
      </c>
    </row>
    <row r="252" spans="1:6">
      <c r="A252" s="1349" t="s">
        <v>1878</v>
      </c>
      <c r="B252" s="521" t="s">
        <v>1877</v>
      </c>
      <c r="C252" s="522" t="s">
        <v>337</v>
      </c>
      <c r="D252" s="180">
        <v>7</v>
      </c>
      <c r="E252" s="180"/>
      <c r="F252" s="1304">
        <f t="shared" si="5"/>
        <v>0</v>
      </c>
    </row>
    <row r="253" spans="1:6">
      <c r="A253" s="1369"/>
      <c r="B253" s="53"/>
      <c r="C253" s="522"/>
      <c r="D253" s="180"/>
      <c r="E253" s="180"/>
      <c r="F253" s="1304">
        <f t="shared" si="5"/>
        <v>0</v>
      </c>
    </row>
    <row r="254" spans="1:6">
      <c r="A254" s="1375"/>
      <c r="B254" s="54" t="s">
        <v>1876</v>
      </c>
      <c r="C254" s="1362"/>
      <c r="D254" s="1362"/>
      <c r="E254" s="1362"/>
      <c r="F254" s="1304">
        <f t="shared" si="5"/>
        <v>0</v>
      </c>
    </row>
    <row r="255" spans="1:6">
      <c r="A255" s="1375"/>
      <c r="B255" s="54"/>
      <c r="C255" s="1362"/>
      <c r="D255" s="1362"/>
      <c r="E255" s="1362"/>
      <c r="F255" s="1304">
        <f t="shared" si="5"/>
        <v>0</v>
      </c>
    </row>
    <row r="256" spans="1:6" ht="20.5">
      <c r="A256" s="1369"/>
      <c r="B256" s="1353" t="s">
        <v>1875</v>
      </c>
      <c r="C256" s="522"/>
      <c r="D256" s="180"/>
      <c r="E256" s="180"/>
      <c r="F256" s="1304">
        <f t="shared" si="5"/>
        <v>0</v>
      </c>
    </row>
    <row r="257" spans="1:6">
      <c r="A257" s="1369"/>
      <c r="B257" s="1353"/>
      <c r="C257" s="522"/>
      <c r="D257" s="180"/>
      <c r="E257" s="180"/>
      <c r="F257" s="1304">
        <f t="shared" si="5"/>
        <v>0</v>
      </c>
    </row>
    <row r="258" spans="1:6">
      <c r="A258" s="1369" t="s">
        <v>1874</v>
      </c>
      <c r="B258" s="53" t="s">
        <v>1873</v>
      </c>
      <c r="C258" s="522" t="s">
        <v>337</v>
      </c>
      <c r="D258" s="180">
        <v>3</v>
      </c>
      <c r="E258" s="180"/>
      <c r="F258" s="1304">
        <f t="shared" si="5"/>
        <v>0</v>
      </c>
    </row>
    <row r="259" spans="1:6">
      <c r="A259" s="1369" t="s">
        <v>1872</v>
      </c>
      <c r="B259" s="53" t="s">
        <v>1871</v>
      </c>
      <c r="C259" s="522" t="s">
        <v>337</v>
      </c>
      <c r="D259" s="180">
        <v>1</v>
      </c>
      <c r="E259" s="180"/>
      <c r="F259" s="1304">
        <f t="shared" si="5"/>
        <v>0</v>
      </c>
    </row>
    <row r="260" spans="1:6">
      <c r="A260" s="1369" t="s">
        <v>1870</v>
      </c>
      <c r="B260" s="53" t="s">
        <v>1869</v>
      </c>
      <c r="C260" s="522" t="s">
        <v>337</v>
      </c>
      <c r="D260" s="180">
        <v>1</v>
      </c>
      <c r="E260" s="180"/>
      <c r="F260" s="1304">
        <f t="shared" si="5"/>
        <v>0</v>
      </c>
    </row>
    <row r="261" spans="1:6">
      <c r="A261" s="1349"/>
      <c r="B261" s="521"/>
      <c r="C261" s="522"/>
      <c r="D261" s="180"/>
      <c r="E261" s="180"/>
      <c r="F261" s="1304">
        <f t="shared" si="5"/>
        <v>0</v>
      </c>
    </row>
    <row r="262" spans="1:6" ht="21">
      <c r="A262" s="1368"/>
      <c r="B262" s="1365" t="s">
        <v>1643</v>
      </c>
      <c r="C262" s="1355"/>
      <c r="D262" s="1355"/>
      <c r="E262" s="180"/>
      <c r="F262" s="1304">
        <f t="shared" si="5"/>
        <v>0</v>
      </c>
    </row>
    <row r="263" spans="1:6">
      <c r="A263" s="1368"/>
      <c r="B263" s="1356"/>
      <c r="C263" s="1355"/>
      <c r="D263" s="1355"/>
      <c r="E263" s="180"/>
      <c r="F263" s="1304">
        <f t="shared" si="5"/>
        <v>0</v>
      </c>
    </row>
    <row r="264" spans="1:6" ht="40">
      <c r="A264" s="1368"/>
      <c r="B264" s="1376" t="s">
        <v>1642</v>
      </c>
      <c r="C264" s="1355"/>
      <c r="D264" s="1355"/>
      <c r="E264" s="180"/>
      <c r="F264" s="1304">
        <f t="shared" si="5"/>
        <v>0</v>
      </c>
    </row>
    <row r="265" spans="1:6">
      <c r="A265" s="1368"/>
      <c r="B265" s="1356"/>
      <c r="C265" s="1355"/>
      <c r="D265" s="1355"/>
      <c r="E265" s="180"/>
      <c r="F265" s="1304">
        <f t="shared" si="5"/>
        <v>0</v>
      </c>
    </row>
    <row r="266" spans="1:6">
      <c r="A266" s="1368" t="s">
        <v>1641</v>
      </c>
      <c r="B266" s="1356" t="s">
        <v>634</v>
      </c>
      <c r="C266" s="1355" t="s">
        <v>337</v>
      </c>
      <c r="D266" s="1355">
        <v>6</v>
      </c>
      <c r="E266" s="180"/>
      <c r="F266" s="1304">
        <f t="shared" si="5"/>
        <v>0</v>
      </c>
    </row>
    <row r="267" spans="1:6">
      <c r="A267" s="1368" t="s">
        <v>1640</v>
      </c>
      <c r="B267" s="1356" t="s">
        <v>1639</v>
      </c>
      <c r="C267" s="1355" t="s">
        <v>337</v>
      </c>
      <c r="D267" s="1355">
        <v>2</v>
      </c>
      <c r="E267" s="180"/>
      <c r="F267" s="1304">
        <f t="shared" si="5"/>
        <v>0</v>
      </c>
    </row>
    <row r="268" spans="1:6">
      <c r="A268" s="1368" t="s">
        <v>1638</v>
      </c>
      <c r="B268" s="1356" t="s">
        <v>1637</v>
      </c>
      <c r="C268" s="1355" t="s">
        <v>337</v>
      </c>
      <c r="D268" s="1355">
        <v>1</v>
      </c>
      <c r="E268" s="180"/>
      <c r="F268" s="1304">
        <f t="shared" si="5"/>
        <v>0</v>
      </c>
    </row>
    <row r="269" spans="1:6">
      <c r="A269" s="1377"/>
      <c r="B269" s="1356"/>
      <c r="C269" s="1355"/>
      <c r="D269" s="1355"/>
      <c r="E269" s="180"/>
      <c r="F269" s="1304">
        <f t="shared" si="5"/>
        <v>0</v>
      </c>
    </row>
    <row r="270" spans="1:6">
      <c r="A270" s="1361"/>
      <c r="B270" s="1378" t="s">
        <v>1636</v>
      </c>
      <c r="C270" s="1362"/>
      <c r="D270" s="1362"/>
      <c r="E270" s="1362"/>
      <c r="F270" s="1304">
        <f t="shared" si="5"/>
        <v>0</v>
      </c>
    </row>
    <row r="271" spans="1:6">
      <c r="A271" s="1368"/>
      <c r="B271" s="1356"/>
      <c r="C271" s="1355"/>
      <c r="D271" s="1355"/>
      <c r="E271" s="1379"/>
      <c r="F271" s="1304">
        <f t="shared" si="5"/>
        <v>0</v>
      </c>
    </row>
    <row r="272" spans="1:6" ht="30.5">
      <c r="A272" s="1349"/>
      <c r="B272" s="1380" t="s">
        <v>1868</v>
      </c>
      <c r="C272" s="522"/>
      <c r="D272" s="522"/>
      <c r="E272" s="142"/>
      <c r="F272" s="1304">
        <f t="shared" si="5"/>
        <v>0</v>
      </c>
    </row>
    <row r="273" spans="1:6">
      <c r="A273" s="1349"/>
      <c r="B273" s="1381"/>
      <c r="C273" s="522"/>
      <c r="D273" s="522"/>
      <c r="E273" s="142"/>
      <c r="F273" s="1304">
        <f t="shared" si="5"/>
        <v>0</v>
      </c>
    </row>
    <row r="274" spans="1:6">
      <c r="A274" s="1349" t="s">
        <v>1634</v>
      </c>
      <c r="B274" s="521" t="s">
        <v>1629</v>
      </c>
      <c r="C274" s="1355" t="s">
        <v>337</v>
      </c>
      <c r="D274" s="1355">
        <v>1</v>
      </c>
      <c r="E274" s="180"/>
      <c r="F274" s="1304">
        <f t="shared" si="5"/>
        <v>0</v>
      </c>
    </row>
    <row r="275" spans="1:6">
      <c r="A275" s="1349" t="s">
        <v>1633</v>
      </c>
      <c r="B275" s="1382" t="s">
        <v>615</v>
      </c>
      <c r="C275" s="1355" t="s">
        <v>337</v>
      </c>
      <c r="D275" s="1355">
        <v>1</v>
      </c>
      <c r="E275" s="180"/>
      <c r="F275" s="1304">
        <f t="shared" si="5"/>
        <v>0</v>
      </c>
    </row>
    <row r="276" spans="1:6">
      <c r="A276" s="1392"/>
      <c r="B276" s="1356"/>
      <c r="C276" s="1355"/>
      <c r="D276" s="1355"/>
      <c r="E276" s="180"/>
      <c r="F276" s="1304">
        <f t="shared" si="5"/>
        <v>0</v>
      </c>
    </row>
    <row r="277" spans="1:6">
      <c r="A277" s="1349"/>
      <c r="B277" s="54" t="s">
        <v>1632</v>
      </c>
      <c r="C277" s="1355"/>
      <c r="D277" s="1355"/>
      <c r="E277" s="180"/>
      <c r="F277" s="1304">
        <f t="shared" si="5"/>
        <v>0</v>
      </c>
    </row>
    <row r="278" spans="1:6">
      <c r="A278" s="1349"/>
      <c r="B278" s="1353"/>
      <c r="C278" s="1355"/>
      <c r="D278" s="1355"/>
      <c r="E278" s="180"/>
      <c r="F278" s="1304">
        <f t="shared" si="5"/>
        <v>0</v>
      </c>
    </row>
    <row r="279" spans="1:6" ht="20">
      <c r="A279" s="1368"/>
      <c r="B279" s="1383" t="s">
        <v>1631</v>
      </c>
      <c r="C279" s="1355"/>
      <c r="D279" s="1355"/>
      <c r="E279" s="180"/>
      <c r="F279" s="1304">
        <f t="shared" si="5"/>
        <v>0</v>
      </c>
    </row>
    <row r="280" spans="1:6">
      <c r="A280" s="1368"/>
      <c r="B280" s="1356"/>
      <c r="C280" s="1355"/>
      <c r="D280" s="1355"/>
      <c r="E280" s="180"/>
      <c r="F280" s="1304">
        <f t="shared" si="5"/>
        <v>0</v>
      </c>
    </row>
    <row r="281" spans="1:6">
      <c r="A281" s="1349" t="s">
        <v>1630</v>
      </c>
      <c r="B281" s="521" t="s">
        <v>1629</v>
      </c>
      <c r="C281" s="1355" t="s">
        <v>337</v>
      </c>
      <c r="D281" s="1355">
        <v>2</v>
      </c>
      <c r="E281" s="180"/>
      <c r="F281" s="1304">
        <f t="shared" si="5"/>
        <v>0</v>
      </c>
    </row>
    <row r="282" spans="1:6">
      <c r="A282" s="1349" t="s">
        <v>1628</v>
      </c>
      <c r="B282" s="1382" t="s">
        <v>615</v>
      </c>
      <c r="C282" s="1355" t="s">
        <v>337</v>
      </c>
      <c r="D282" s="1355">
        <v>1</v>
      </c>
      <c r="E282" s="180"/>
      <c r="F282" s="1304">
        <f t="shared" si="5"/>
        <v>0</v>
      </c>
    </row>
    <row r="283" spans="1:6" ht="13" thickBot="1">
      <c r="A283" s="1357"/>
      <c r="B283" s="1358"/>
      <c r="C283" s="1359"/>
      <c r="D283" s="1359" t="s">
        <v>1613</v>
      </c>
      <c r="E283" s="144"/>
      <c r="F283" s="143">
        <f>SUM(F244:F282)</f>
        <v>0</v>
      </c>
    </row>
    <row r="284" spans="1:6">
      <c r="A284" s="1360"/>
      <c r="B284" s="454"/>
      <c r="C284" s="1344"/>
      <c r="D284" s="1344"/>
      <c r="E284" s="148"/>
      <c r="F284" s="148"/>
    </row>
    <row r="285" spans="1:6">
      <c r="A285" s="1360"/>
      <c r="B285" s="454"/>
      <c r="C285" s="1344"/>
      <c r="D285" s="1344"/>
      <c r="E285" s="148"/>
      <c r="F285" s="148"/>
    </row>
    <row r="286" spans="1:6">
      <c r="A286" s="2113" t="s">
        <v>324</v>
      </c>
      <c r="B286" s="2114"/>
      <c r="C286" s="2114"/>
      <c r="D286" s="2114"/>
      <c r="E286" s="2114"/>
      <c r="F286" s="2114"/>
    </row>
    <row r="287" spans="1:6">
      <c r="A287" s="2113" t="s">
        <v>1852</v>
      </c>
      <c r="B287" s="2114"/>
      <c r="C287" s="2114"/>
      <c r="D287" s="2114"/>
      <c r="E287" s="2114"/>
      <c r="F287" s="2114"/>
    </row>
    <row r="288" spans="1:6">
      <c r="A288" s="647" t="s">
        <v>1851</v>
      </c>
      <c r="C288" s="1387"/>
      <c r="D288" s="1387"/>
      <c r="E288" s="1373"/>
      <c r="F288" s="1374"/>
    </row>
    <row r="289" spans="1:6">
      <c r="A289" s="647"/>
      <c r="C289" s="1387"/>
      <c r="D289" s="1387"/>
      <c r="E289" s="1373"/>
      <c r="F289" s="1374"/>
    </row>
    <row r="290" spans="1:6">
      <c r="A290" s="647" t="s">
        <v>1850</v>
      </c>
      <c r="C290" s="1387"/>
      <c r="D290" s="1387"/>
      <c r="E290" s="1373"/>
      <c r="F290" s="1374"/>
    </row>
    <row r="291" spans="1:6" ht="13.5" thickBot="1">
      <c r="A291" s="1345"/>
      <c r="C291" s="1387"/>
      <c r="D291" s="1387"/>
      <c r="E291" s="1373"/>
      <c r="F291" s="1374"/>
    </row>
    <row r="292" spans="1:6">
      <c r="A292" s="1346" t="s">
        <v>320</v>
      </c>
      <c r="B292" s="1347" t="s">
        <v>161</v>
      </c>
      <c r="C292" s="1347" t="s">
        <v>319</v>
      </c>
      <c r="D292" s="1347" t="s">
        <v>318</v>
      </c>
      <c r="E292" s="1347" t="s">
        <v>552</v>
      </c>
      <c r="F292" s="1348" t="s">
        <v>551</v>
      </c>
    </row>
    <row r="293" spans="1:6">
      <c r="A293" s="1361"/>
      <c r="B293" s="1362"/>
      <c r="C293" s="1362"/>
      <c r="D293" s="1362"/>
      <c r="E293" s="1362"/>
      <c r="F293" s="1363"/>
    </row>
    <row r="294" spans="1:6">
      <c r="A294" s="1392"/>
      <c r="B294" s="1366" t="s">
        <v>1627</v>
      </c>
      <c r="C294" s="1355"/>
      <c r="D294" s="1355"/>
      <c r="E294" s="180"/>
      <c r="F294" s="115"/>
    </row>
    <row r="295" spans="1:6">
      <c r="A295" s="1349"/>
      <c r="B295" s="1381"/>
      <c r="C295" s="1355"/>
      <c r="D295" s="1355"/>
      <c r="E295" s="180"/>
      <c r="F295" s="115"/>
    </row>
    <row r="296" spans="1:6" ht="30.5">
      <c r="A296" s="1349"/>
      <c r="B296" s="1380" t="s">
        <v>1626</v>
      </c>
      <c r="C296" s="1355"/>
      <c r="D296" s="1355"/>
      <c r="E296" s="180"/>
      <c r="F296" s="115"/>
    </row>
    <row r="297" spans="1:6">
      <c r="A297" s="1361"/>
      <c r="B297" s="1362"/>
      <c r="C297" s="1362"/>
      <c r="D297" s="1362"/>
      <c r="E297" s="1362"/>
      <c r="F297" s="1363"/>
    </row>
    <row r="298" spans="1:6">
      <c r="A298" s="1349" t="s">
        <v>1625</v>
      </c>
      <c r="B298" s="521" t="s">
        <v>600</v>
      </c>
      <c r="C298" s="1355" t="s">
        <v>513</v>
      </c>
      <c r="D298" s="1355">
        <v>10</v>
      </c>
      <c r="E298" s="180"/>
      <c r="F298" s="1304">
        <f t="shared" ref="F298:F330" si="6">D298*E298</f>
        <v>0</v>
      </c>
    </row>
    <row r="299" spans="1:6">
      <c r="A299" s="1349"/>
      <c r="B299" s="521"/>
      <c r="C299" s="1355"/>
      <c r="D299" s="1355"/>
      <c r="E299" s="180"/>
      <c r="F299" s="1304">
        <f t="shared" si="6"/>
        <v>0</v>
      </c>
    </row>
    <row r="300" spans="1:6">
      <c r="A300" s="1349"/>
      <c r="B300" s="54" t="s">
        <v>1622</v>
      </c>
      <c r="C300" s="1355"/>
      <c r="D300" s="1355"/>
      <c r="E300" s="180"/>
      <c r="F300" s="1304">
        <f t="shared" si="6"/>
        <v>0</v>
      </c>
    </row>
    <row r="301" spans="1:6">
      <c r="A301" s="1349"/>
      <c r="B301" s="1351"/>
      <c r="C301" s="1355"/>
      <c r="D301" s="1355"/>
      <c r="E301" s="180"/>
      <c r="F301" s="1304">
        <f t="shared" si="6"/>
        <v>0</v>
      </c>
    </row>
    <row r="302" spans="1:6">
      <c r="A302" s="1349" t="s">
        <v>1621</v>
      </c>
      <c r="B302" s="53" t="s">
        <v>1620</v>
      </c>
      <c r="C302" s="1355" t="s">
        <v>337</v>
      </c>
      <c r="D302" s="1355">
        <v>4</v>
      </c>
      <c r="E302" s="180"/>
      <c r="F302" s="1304">
        <f t="shared" si="6"/>
        <v>0</v>
      </c>
    </row>
    <row r="303" spans="1:6">
      <c r="A303" s="1361"/>
      <c r="B303" s="1362"/>
      <c r="C303" s="1362"/>
      <c r="D303" s="1362"/>
      <c r="E303" s="1362"/>
      <c r="F303" s="1304">
        <f t="shared" si="6"/>
        <v>0</v>
      </c>
    </row>
    <row r="304" spans="1:6" ht="31.5">
      <c r="A304" s="1349"/>
      <c r="B304" s="1366" t="s">
        <v>614</v>
      </c>
      <c r="C304" s="522"/>
      <c r="D304" s="1355"/>
      <c r="E304" s="180"/>
      <c r="F304" s="1304">
        <f t="shared" si="6"/>
        <v>0</v>
      </c>
    </row>
    <row r="305" spans="1:6">
      <c r="A305" s="1349"/>
      <c r="B305" s="521"/>
      <c r="C305" s="522"/>
      <c r="D305" s="1355"/>
      <c r="E305" s="180"/>
      <c r="F305" s="1304">
        <f t="shared" si="6"/>
        <v>0</v>
      </c>
    </row>
    <row r="306" spans="1:6">
      <c r="A306" s="1349"/>
      <c r="B306" s="54" t="s">
        <v>613</v>
      </c>
      <c r="C306" s="522"/>
      <c r="D306" s="1355"/>
      <c r="E306" s="180"/>
      <c r="F306" s="1304">
        <f t="shared" si="6"/>
        <v>0</v>
      </c>
    </row>
    <row r="307" spans="1:6">
      <c r="A307" s="1349"/>
      <c r="B307" s="54"/>
      <c r="C307" s="522"/>
      <c r="D307" s="1355"/>
      <c r="E307" s="180"/>
      <c r="F307" s="1304">
        <f t="shared" si="6"/>
        <v>0</v>
      </c>
    </row>
    <row r="308" spans="1:6">
      <c r="A308" s="1349" t="s">
        <v>2620</v>
      </c>
      <c r="B308" s="521" t="s">
        <v>2623</v>
      </c>
      <c r="C308" s="522" t="s">
        <v>438</v>
      </c>
      <c r="D308" s="180">
        <v>3115</v>
      </c>
      <c r="E308" s="180"/>
      <c r="F308" s="1304">
        <f t="shared" si="6"/>
        <v>0</v>
      </c>
    </row>
    <row r="309" spans="1:6">
      <c r="A309" s="1349"/>
      <c r="B309" s="54"/>
      <c r="C309" s="522"/>
      <c r="D309" s="180"/>
      <c r="E309" s="180"/>
      <c r="F309" s="1304">
        <f t="shared" si="6"/>
        <v>0</v>
      </c>
    </row>
    <row r="310" spans="1:6">
      <c r="A310" s="1349" t="s">
        <v>2621</v>
      </c>
      <c r="B310" s="521" t="s">
        <v>2624</v>
      </c>
      <c r="C310" s="522" t="s">
        <v>438</v>
      </c>
      <c r="D310" s="180">
        <v>1558</v>
      </c>
      <c r="E310" s="180"/>
      <c r="F310" s="1304">
        <f t="shared" ref="F310" si="7">D310*E310</f>
        <v>0</v>
      </c>
    </row>
    <row r="311" spans="1:6">
      <c r="A311" s="1349"/>
      <c r="B311" s="54"/>
      <c r="C311" s="522"/>
      <c r="D311" s="180"/>
      <c r="E311" s="180"/>
      <c r="F311" s="1304"/>
    </row>
    <row r="312" spans="1:6">
      <c r="A312" s="1349" t="s">
        <v>2622</v>
      </c>
      <c r="B312" s="521" t="s">
        <v>2625</v>
      </c>
      <c r="C312" s="522" t="s">
        <v>438</v>
      </c>
      <c r="D312" s="180">
        <v>519</v>
      </c>
      <c r="E312" s="180"/>
      <c r="F312" s="1304">
        <f t="shared" ref="F312" si="8">D312*E312</f>
        <v>0</v>
      </c>
    </row>
    <row r="313" spans="1:6">
      <c r="A313" s="1349"/>
      <c r="B313" s="521"/>
      <c r="C313" s="522"/>
      <c r="D313" s="180"/>
      <c r="E313" s="180"/>
      <c r="F313" s="1304"/>
    </row>
    <row r="314" spans="1:6" ht="20.5">
      <c r="A314" s="1349"/>
      <c r="B314" s="1353" t="s">
        <v>612</v>
      </c>
      <c r="C314" s="522"/>
      <c r="D314" s="180"/>
      <c r="E314" s="180"/>
      <c r="F314" s="1304">
        <f t="shared" si="6"/>
        <v>0</v>
      </c>
    </row>
    <row r="315" spans="1:6">
      <c r="A315" s="1349"/>
      <c r="B315" s="521"/>
      <c r="C315" s="1388"/>
      <c r="D315" s="180"/>
      <c r="E315" s="180"/>
      <c r="F315" s="1304">
        <f t="shared" si="6"/>
        <v>0</v>
      </c>
    </row>
    <row r="316" spans="1:6">
      <c r="A316" s="1349" t="s">
        <v>1619</v>
      </c>
      <c r="B316" s="521" t="s">
        <v>600</v>
      </c>
      <c r="C316" s="522" t="s">
        <v>513</v>
      </c>
      <c r="D316" s="180">
        <v>5192</v>
      </c>
      <c r="E316" s="180"/>
      <c r="F316" s="1304">
        <f t="shared" si="6"/>
        <v>0</v>
      </c>
    </row>
    <row r="317" spans="1:6">
      <c r="A317" s="1349"/>
      <c r="B317" s="521"/>
      <c r="C317" s="522"/>
      <c r="D317" s="180"/>
      <c r="E317" s="180"/>
      <c r="F317" s="1304">
        <f t="shared" si="6"/>
        <v>0</v>
      </c>
    </row>
    <row r="318" spans="1:6" ht="20.5">
      <c r="A318" s="1349"/>
      <c r="B318" s="1353" t="s">
        <v>610</v>
      </c>
      <c r="C318" s="522"/>
      <c r="D318" s="180"/>
      <c r="E318" s="180"/>
      <c r="F318" s="1304">
        <f t="shared" si="6"/>
        <v>0</v>
      </c>
    </row>
    <row r="319" spans="1:6">
      <c r="A319" s="1349"/>
      <c r="B319" s="521"/>
      <c r="C319" s="522"/>
      <c r="D319" s="180"/>
      <c r="E319" s="180"/>
      <c r="F319" s="1304">
        <f t="shared" si="6"/>
        <v>0</v>
      </c>
    </row>
    <row r="320" spans="1:6">
      <c r="A320" s="1349" t="s">
        <v>1618</v>
      </c>
      <c r="B320" s="521" t="s">
        <v>600</v>
      </c>
      <c r="C320" s="522" t="s">
        <v>513</v>
      </c>
      <c r="D320" s="180">
        <v>25961</v>
      </c>
      <c r="E320" s="180"/>
      <c r="F320" s="1304">
        <f t="shared" si="6"/>
        <v>0</v>
      </c>
    </row>
    <row r="321" spans="1:6">
      <c r="A321" s="1349"/>
      <c r="B321" s="54"/>
      <c r="C321" s="522"/>
      <c r="D321" s="1355"/>
      <c r="E321" s="180"/>
      <c r="F321" s="1304">
        <f t="shared" si="6"/>
        <v>0</v>
      </c>
    </row>
    <row r="322" spans="1:6" ht="20.5">
      <c r="A322" s="1349"/>
      <c r="B322" s="1353" t="s">
        <v>608</v>
      </c>
      <c r="C322" s="522"/>
      <c r="D322" s="180"/>
      <c r="E322" s="180"/>
      <c r="F322" s="1304">
        <f t="shared" si="6"/>
        <v>0</v>
      </c>
    </row>
    <row r="323" spans="1:6">
      <c r="A323" s="1349"/>
      <c r="B323" s="521"/>
      <c r="C323" s="522"/>
      <c r="D323" s="180"/>
      <c r="E323" s="180"/>
      <c r="F323" s="1304">
        <f t="shared" si="6"/>
        <v>0</v>
      </c>
    </row>
    <row r="324" spans="1:6">
      <c r="A324" s="1349" t="s">
        <v>1617</v>
      </c>
      <c r="B324" s="521" t="s">
        <v>600</v>
      </c>
      <c r="C324" s="522" t="s">
        <v>513</v>
      </c>
      <c r="D324" s="180">
        <v>10</v>
      </c>
      <c r="E324" s="180"/>
      <c r="F324" s="1304">
        <f t="shared" si="6"/>
        <v>0</v>
      </c>
    </row>
    <row r="325" spans="1:6">
      <c r="A325" s="1361"/>
      <c r="B325" s="1362"/>
      <c r="C325" s="1362"/>
      <c r="D325" s="1362"/>
      <c r="E325" s="1362"/>
      <c r="F325" s="1304">
        <f t="shared" si="6"/>
        <v>0</v>
      </c>
    </row>
    <row r="326" spans="1:6">
      <c r="A326" s="1349"/>
      <c r="B326" s="54" t="s">
        <v>606</v>
      </c>
      <c r="C326" s="522"/>
      <c r="D326" s="180"/>
      <c r="E326" s="180"/>
      <c r="F326" s="1304">
        <f t="shared" si="6"/>
        <v>0</v>
      </c>
    </row>
    <row r="327" spans="1:6">
      <c r="A327" s="1349"/>
      <c r="B327" s="521"/>
      <c r="C327" s="522"/>
      <c r="D327" s="180"/>
      <c r="E327" s="180"/>
      <c r="F327" s="1304">
        <f t="shared" si="6"/>
        <v>0</v>
      </c>
    </row>
    <row r="328" spans="1:6" ht="30.5">
      <c r="A328" s="1349"/>
      <c r="B328" s="1353" t="s">
        <v>605</v>
      </c>
      <c r="C328" s="522"/>
      <c r="D328" s="180"/>
      <c r="E328" s="180"/>
      <c r="F328" s="1304">
        <f t="shared" si="6"/>
        <v>0</v>
      </c>
    </row>
    <row r="329" spans="1:6">
      <c r="A329" s="1349"/>
      <c r="B329" s="521"/>
      <c r="C329" s="522"/>
      <c r="D329" s="180"/>
      <c r="E329" s="180"/>
      <c r="F329" s="1304">
        <f t="shared" si="6"/>
        <v>0</v>
      </c>
    </row>
    <row r="330" spans="1:6">
      <c r="A330" s="1349" t="s">
        <v>1616</v>
      </c>
      <c r="B330" s="521" t="s">
        <v>600</v>
      </c>
      <c r="C330" s="522" t="s">
        <v>337</v>
      </c>
      <c r="D330" s="180">
        <v>91</v>
      </c>
      <c r="E330" s="180"/>
      <c r="F330" s="1304">
        <f t="shared" si="6"/>
        <v>0</v>
      </c>
    </row>
    <row r="331" spans="1:6">
      <c r="A331" s="1349"/>
      <c r="B331" s="521"/>
      <c r="C331" s="522"/>
      <c r="D331" s="180"/>
      <c r="E331" s="180"/>
      <c r="F331" s="115"/>
    </row>
    <row r="332" spans="1:6">
      <c r="A332" s="1349"/>
      <c r="B332" s="521"/>
      <c r="C332" s="522"/>
      <c r="D332" s="180"/>
      <c r="E332" s="180"/>
      <c r="F332" s="115"/>
    </row>
    <row r="333" spans="1:6">
      <c r="A333" s="1349"/>
      <c r="B333" s="521"/>
      <c r="C333" s="522"/>
      <c r="D333" s="180"/>
      <c r="E333" s="180"/>
      <c r="F333" s="115"/>
    </row>
    <row r="334" spans="1:6">
      <c r="A334" s="1349"/>
      <c r="B334" s="521"/>
      <c r="C334" s="1355"/>
      <c r="D334" s="180"/>
      <c r="E334" s="180"/>
      <c r="F334" s="115"/>
    </row>
    <row r="335" spans="1:6" ht="13" thickBot="1">
      <c r="A335" s="1357"/>
      <c r="B335" s="1358"/>
      <c r="C335" s="1359"/>
      <c r="D335" s="1359" t="s">
        <v>1613</v>
      </c>
      <c r="E335" s="144"/>
      <c r="F335" s="143">
        <f>SUM(F293:F334)</f>
        <v>0</v>
      </c>
    </row>
    <row r="336" spans="1:6">
      <c r="A336" s="1360"/>
      <c r="B336" s="454"/>
      <c r="C336" s="1344"/>
      <c r="D336" s="1344"/>
      <c r="E336" s="148"/>
      <c r="F336" s="148"/>
    </row>
    <row r="337" spans="1:6">
      <c r="A337" s="1360"/>
      <c r="B337" s="454"/>
      <c r="C337" s="1344"/>
      <c r="D337" s="1344"/>
      <c r="E337" s="148"/>
      <c r="F337" s="148"/>
    </row>
    <row r="338" spans="1:6">
      <c r="A338" s="2113" t="s">
        <v>324</v>
      </c>
      <c r="B338" s="2114"/>
      <c r="C338" s="2114"/>
      <c r="D338" s="2114"/>
      <c r="E338" s="2114"/>
      <c r="F338" s="2114"/>
    </row>
    <row r="339" spans="1:6">
      <c r="A339" s="2113" t="s">
        <v>1852</v>
      </c>
      <c r="B339" s="2114"/>
      <c r="C339" s="2114"/>
      <c r="D339" s="2114"/>
      <c r="E339" s="2114"/>
      <c r="F339" s="2114"/>
    </row>
    <row r="340" spans="1:6">
      <c r="A340" s="647" t="s">
        <v>1851</v>
      </c>
      <c r="C340" s="1387"/>
      <c r="D340" s="1387"/>
      <c r="E340" s="1373"/>
      <c r="F340" s="1374"/>
    </row>
    <row r="341" spans="1:6">
      <c r="A341" s="647"/>
      <c r="C341" s="1387"/>
      <c r="D341" s="1387"/>
      <c r="E341" s="1373"/>
      <c r="F341" s="1374"/>
    </row>
    <row r="342" spans="1:6">
      <c r="A342" s="647" t="s">
        <v>1850</v>
      </c>
      <c r="C342" s="1387"/>
      <c r="D342" s="1387"/>
      <c r="E342" s="1373"/>
      <c r="F342" s="1374"/>
    </row>
    <row r="343" spans="1:6" ht="13.5" thickBot="1">
      <c r="A343" s="1345"/>
      <c r="C343" s="1387"/>
      <c r="D343" s="1387"/>
      <c r="E343" s="1373"/>
      <c r="F343" s="1374"/>
    </row>
    <row r="344" spans="1:6">
      <c r="A344" s="1346" t="s">
        <v>320</v>
      </c>
      <c r="B344" s="1347" t="s">
        <v>161</v>
      </c>
      <c r="C344" s="1347" t="s">
        <v>319</v>
      </c>
      <c r="D344" s="1347" t="s">
        <v>318</v>
      </c>
      <c r="E344" s="1347" t="s">
        <v>552</v>
      </c>
      <c r="F344" s="1348" t="s">
        <v>551</v>
      </c>
    </row>
    <row r="345" spans="1:6">
      <c r="A345" s="1361"/>
      <c r="B345" s="1362"/>
      <c r="C345" s="1362"/>
      <c r="D345" s="1362"/>
      <c r="E345" s="1362"/>
      <c r="F345" s="1363"/>
    </row>
    <row r="346" spans="1:6">
      <c r="A346" s="1349"/>
      <c r="B346" s="54" t="s">
        <v>603</v>
      </c>
      <c r="C346" s="522"/>
      <c r="D346" s="522"/>
      <c r="E346" s="180"/>
      <c r="F346" s="147"/>
    </row>
    <row r="347" spans="1:6">
      <c r="A347" s="1349"/>
      <c r="B347" s="521"/>
      <c r="C347" s="522"/>
      <c r="D347" s="522"/>
      <c r="E347" s="142"/>
      <c r="F347" s="147"/>
    </row>
    <row r="348" spans="1:6" ht="20.5">
      <c r="A348" s="1349"/>
      <c r="B348" s="1353" t="s">
        <v>1867</v>
      </c>
      <c r="C348" s="522"/>
      <c r="D348" s="522"/>
      <c r="E348" s="142"/>
      <c r="F348" s="147"/>
    </row>
    <row r="349" spans="1:6">
      <c r="A349" s="1349"/>
      <c r="B349" s="521"/>
      <c r="C349" s="522"/>
      <c r="D349" s="522"/>
      <c r="E349" s="142"/>
      <c r="F349" s="147"/>
    </row>
    <row r="350" spans="1:6">
      <c r="A350" s="1349" t="s">
        <v>601</v>
      </c>
      <c r="B350" s="1356" t="s">
        <v>1614</v>
      </c>
      <c r="C350" s="522" t="s">
        <v>337</v>
      </c>
      <c r="D350" s="180">
        <v>6</v>
      </c>
      <c r="E350" s="180"/>
      <c r="F350" s="1304">
        <f t="shared" ref="F350:F361" si="9">D350*E350</f>
        <v>0</v>
      </c>
    </row>
    <row r="351" spans="1:6">
      <c r="A351" s="1349"/>
      <c r="B351" s="1356"/>
      <c r="C351" s="522"/>
      <c r="D351" s="180"/>
      <c r="E351" s="180"/>
      <c r="F351" s="1304">
        <f t="shared" si="9"/>
        <v>0</v>
      </c>
    </row>
    <row r="352" spans="1:6">
      <c r="A352" s="1368"/>
      <c r="B352" s="1384" t="s">
        <v>1866</v>
      </c>
      <c r="C352" s="1355"/>
      <c r="D352" s="180"/>
      <c r="E352" s="180"/>
      <c r="F352" s="1304">
        <f t="shared" si="9"/>
        <v>0</v>
      </c>
    </row>
    <row r="353" spans="1:6">
      <c r="A353" s="1368"/>
      <c r="B353" s="1356"/>
      <c r="C353" s="1355"/>
      <c r="D353" s="180"/>
      <c r="E353" s="180"/>
      <c r="F353" s="1304">
        <f t="shared" si="9"/>
        <v>0</v>
      </c>
    </row>
    <row r="354" spans="1:6" ht="70.5">
      <c r="A354" s="1368"/>
      <c r="B354" s="1353" t="s">
        <v>1865</v>
      </c>
      <c r="C354" s="1355"/>
      <c r="D354" s="180"/>
      <c r="E354" s="180"/>
      <c r="F354" s="1304">
        <f t="shared" si="9"/>
        <v>0</v>
      </c>
    </row>
    <row r="355" spans="1:6">
      <c r="A355" s="1368"/>
      <c r="B355" s="1356"/>
      <c r="C355" s="1355"/>
      <c r="D355" s="180"/>
      <c r="E355" s="180"/>
      <c r="F355" s="1304">
        <f t="shared" si="9"/>
        <v>0</v>
      </c>
    </row>
    <row r="356" spans="1:6">
      <c r="A356" s="1963" t="s">
        <v>1864</v>
      </c>
      <c r="B356" s="1964" t="s">
        <v>1863</v>
      </c>
      <c r="C356" s="1965" t="s">
        <v>337</v>
      </c>
      <c r="D356" s="1966">
        <v>18</v>
      </c>
      <c r="E356" s="1966"/>
      <c r="F356" s="1962">
        <f t="shared" si="9"/>
        <v>0</v>
      </c>
    </row>
    <row r="357" spans="1:6">
      <c r="A357" s="1963" t="s">
        <v>1862</v>
      </c>
      <c r="B357" s="1964" t="s">
        <v>1861</v>
      </c>
      <c r="C357" s="1965" t="s">
        <v>337</v>
      </c>
      <c r="D357" s="1966">
        <v>70</v>
      </c>
      <c r="E357" s="1966"/>
      <c r="F357" s="1962">
        <f t="shared" si="9"/>
        <v>0</v>
      </c>
    </row>
    <row r="358" spans="1:6">
      <c r="A358" s="1963" t="s">
        <v>1860</v>
      </c>
      <c r="B358" s="1964" t="s">
        <v>1859</v>
      </c>
      <c r="C358" s="1965" t="s">
        <v>337</v>
      </c>
      <c r="D358" s="1966">
        <v>43</v>
      </c>
      <c r="E358" s="1966"/>
      <c r="F358" s="1962">
        <f t="shared" si="9"/>
        <v>0</v>
      </c>
    </row>
    <row r="359" spans="1:6">
      <c r="A359" s="1963" t="s">
        <v>1858</v>
      </c>
      <c r="B359" s="1964" t="s">
        <v>1857</v>
      </c>
      <c r="C359" s="1965" t="s">
        <v>337</v>
      </c>
      <c r="D359" s="1966">
        <v>39</v>
      </c>
      <c r="E359" s="1966"/>
      <c r="F359" s="1962">
        <f t="shared" si="9"/>
        <v>0</v>
      </c>
    </row>
    <row r="360" spans="1:6">
      <c r="A360" s="1963" t="s">
        <v>1856</v>
      </c>
      <c r="B360" s="1964" t="s">
        <v>1855</v>
      </c>
      <c r="C360" s="1965" t="s">
        <v>337</v>
      </c>
      <c r="D360" s="1966">
        <v>107</v>
      </c>
      <c r="E360" s="1966"/>
      <c r="F360" s="1962">
        <f t="shared" si="9"/>
        <v>0</v>
      </c>
    </row>
    <row r="361" spans="1:6">
      <c r="A361" s="1963" t="s">
        <v>1854</v>
      </c>
      <c r="B361" s="1964" t="s">
        <v>1853</v>
      </c>
      <c r="C361" s="1965" t="s">
        <v>337</v>
      </c>
      <c r="D361" s="1966">
        <v>73</v>
      </c>
      <c r="E361" s="1966"/>
      <c r="F361" s="1962">
        <f t="shared" si="9"/>
        <v>0</v>
      </c>
    </row>
    <row r="362" spans="1:6">
      <c r="A362" s="1368"/>
      <c r="B362" s="1356"/>
      <c r="C362" s="1355"/>
      <c r="D362" s="180"/>
      <c r="E362" s="180"/>
      <c r="F362" s="115"/>
    </row>
    <row r="363" spans="1:6">
      <c r="A363" s="1368"/>
      <c r="B363" s="1356"/>
      <c r="C363" s="1355"/>
      <c r="D363" s="180"/>
      <c r="E363" s="180"/>
      <c r="F363" s="115"/>
    </row>
    <row r="364" spans="1:6">
      <c r="A364" s="1349"/>
      <c r="B364" s="521"/>
      <c r="C364" s="522"/>
      <c r="D364" s="180"/>
      <c r="E364" s="180"/>
      <c r="F364" s="115"/>
    </row>
    <row r="365" spans="1:6">
      <c r="A365" s="1349"/>
      <c r="B365" s="521"/>
      <c r="C365" s="522"/>
      <c r="D365" s="180"/>
      <c r="E365" s="180"/>
      <c r="F365" s="115"/>
    </row>
    <row r="366" spans="1:6">
      <c r="A366" s="1349"/>
      <c r="B366" s="1353"/>
      <c r="C366" s="522"/>
      <c r="D366" s="180"/>
      <c r="E366" s="180"/>
      <c r="F366" s="115"/>
    </row>
    <row r="367" spans="1:6">
      <c r="A367" s="1349"/>
      <c r="B367" s="521"/>
      <c r="C367" s="522"/>
      <c r="D367" s="180"/>
      <c r="E367" s="180"/>
      <c r="F367" s="115"/>
    </row>
    <row r="368" spans="1:6">
      <c r="A368" s="1349"/>
      <c r="B368" s="521"/>
      <c r="C368" s="522"/>
      <c r="D368" s="180"/>
      <c r="E368" s="180"/>
      <c r="F368" s="115"/>
    </row>
    <row r="369" spans="1:6">
      <c r="A369" s="1349"/>
      <c r="B369" s="54"/>
      <c r="C369" s="522"/>
      <c r="D369" s="1355"/>
      <c r="E369" s="180"/>
      <c r="F369" s="115"/>
    </row>
    <row r="370" spans="1:6">
      <c r="A370" s="1349"/>
      <c r="B370" s="54"/>
      <c r="C370" s="522"/>
      <c r="D370" s="1355"/>
      <c r="E370" s="180"/>
      <c r="F370" s="115"/>
    </row>
    <row r="371" spans="1:6">
      <c r="A371" s="1349"/>
      <c r="B371" s="54"/>
      <c r="C371" s="522"/>
      <c r="D371" s="1355"/>
      <c r="E371" s="180"/>
      <c r="F371" s="115"/>
    </row>
    <row r="372" spans="1:6">
      <c r="A372" s="1349"/>
      <c r="B372" s="54"/>
      <c r="C372" s="522"/>
      <c r="D372" s="1355"/>
      <c r="E372" s="180"/>
      <c r="F372" s="115"/>
    </row>
    <row r="373" spans="1:6">
      <c r="A373" s="1349"/>
      <c r="B373" s="54"/>
      <c r="C373" s="522"/>
      <c r="D373" s="1355"/>
      <c r="E373" s="180"/>
      <c r="F373" s="115"/>
    </row>
    <row r="374" spans="1:6">
      <c r="A374" s="1349"/>
      <c r="B374" s="54"/>
      <c r="C374" s="522"/>
      <c r="D374" s="1355"/>
      <c r="E374" s="180"/>
      <c r="F374" s="115"/>
    </row>
    <row r="375" spans="1:6">
      <c r="A375" s="1349"/>
      <c r="B375" s="54"/>
      <c r="C375" s="522"/>
      <c r="D375" s="1355"/>
      <c r="E375" s="180"/>
      <c r="F375" s="115"/>
    </row>
    <row r="376" spans="1:6">
      <c r="A376" s="1349"/>
      <c r="B376" s="54"/>
      <c r="C376" s="522"/>
      <c r="D376" s="1355"/>
      <c r="E376" s="180"/>
      <c r="F376" s="115"/>
    </row>
    <row r="377" spans="1:6">
      <c r="A377" s="1349"/>
      <c r="B377" s="54"/>
      <c r="C377" s="522"/>
      <c r="D377" s="1355"/>
      <c r="E377" s="180"/>
      <c r="F377" s="115"/>
    </row>
    <row r="378" spans="1:6">
      <c r="A378" s="1349"/>
      <c r="B378" s="1353"/>
      <c r="C378" s="522"/>
      <c r="D378" s="180"/>
      <c r="E378" s="180"/>
      <c r="F378" s="115"/>
    </row>
    <row r="379" spans="1:6">
      <c r="A379" s="1349"/>
      <c r="B379" s="521"/>
      <c r="C379" s="522"/>
      <c r="D379" s="180"/>
      <c r="E379" s="180"/>
      <c r="F379" s="115"/>
    </row>
    <row r="380" spans="1:6">
      <c r="A380" s="1349"/>
      <c r="B380" s="521"/>
      <c r="C380" s="522"/>
      <c r="D380" s="180"/>
      <c r="E380" s="180"/>
      <c r="F380" s="115"/>
    </row>
    <row r="381" spans="1:6">
      <c r="A381" s="1361"/>
      <c r="B381" s="1362"/>
      <c r="C381" s="1362"/>
      <c r="D381" s="1362"/>
      <c r="E381" s="1362"/>
      <c r="F381" s="1304"/>
    </row>
    <row r="382" spans="1:6">
      <c r="A382" s="1349"/>
      <c r="B382" s="54"/>
      <c r="C382" s="522"/>
      <c r="D382" s="180"/>
      <c r="E382" s="180"/>
      <c r="F382" s="115"/>
    </row>
    <row r="383" spans="1:6">
      <c r="A383" s="1349"/>
      <c r="B383" s="521"/>
      <c r="C383" s="522"/>
      <c r="D383" s="180"/>
      <c r="E383" s="180"/>
      <c r="F383" s="115"/>
    </row>
    <row r="384" spans="1:6">
      <c r="A384" s="1349"/>
      <c r="B384" s="521"/>
      <c r="C384" s="522"/>
      <c r="D384" s="180"/>
      <c r="E384" s="180"/>
      <c r="F384" s="115"/>
    </row>
    <row r="385" spans="1:6" ht="13" thickBot="1">
      <c r="A385" s="1357"/>
      <c r="B385" s="1358"/>
      <c r="C385" s="1359"/>
      <c r="D385" s="1359" t="s">
        <v>1613</v>
      </c>
      <c r="E385" s="144"/>
      <c r="F385" s="143">
        <f>SUM(F345:F384)</f>
        <v>0</v>
      </c>
    </row>
    <row r="386" spans="1:6">
      <c r="A386" s="1360"/>
      <c r="B386" s="454"/>
      <c r="C386" s="1344"/>
      <c r="D386" s="1344"/>
      <c r="E386" s="148"/>
      <c r="F386" s="148"/>
    </row>
    <row r="387" spans="1:6">
      <c r="A387" s="1360"/>
      <c r="B387" s="454"/>
      <c r="C387" s="1344"/>
      <c r="D387" s="1344"/>
      <c r="E387" s="148"/>
      <c r="F387" s="148"/>
    </row>
    <row r="388" spans="1:6">
      <c r="A388" s="2113" t="s">
        <v>324</v>
      </c>
      <c r="B388" s="2114"/>
      <c r="C388" s="2114"/>
      <c r="D388" s="2114"/>
      <c r="E388" s="2114"/>
      <c r="F388" s="2114"/>
    </row>
    <row r="389" spans="1:6">
      <c r="A389" s="2113" t="s">
        <v>1852</v>
      </c>
      <c r="B389" s="2114"/>
      <c r="C389" s="2114"/>
      <c r="D389" s="2114"/>
      <c r="E389" s="2114"/>
      <c r="F389" s="2114"/>
    </row>
    <row r="390" spans="1:6">
      <c r="A390" s="647" t="s">
        <v>1851</v>
      </c>
      <c r="B390" s="454"/>
      <c r="C390" s="1344"/>
      <c r="D390" s="1344"/>
      <c r="E390" s="1313"/>
      <c r="F390" s="1314"/>
    </row>
    <row r="391" spans="1:6">
      <c r="A391" s="647"/>
      <c r="B391" s="454"/>
      <c r="C391" s="1344"/>
      <c r="D391" s="1344"/>
      <c r="E391" s="1313"/>
      <c r="F391" s="1314"/>
    </row>
    <row r="392" spans="1:6">
      <c r="A392" s="647" t="s">
        <v>1850</v>
      </c>
      <c r="B392" s="454"/>
      <c r="C392" s="1344"/>
      <c r="D392" s="1344"/>
      <c r="E392" s="1313"/>
      <c r="F392" s="1314"/>
    </row>
    <row r="393" spans="1:6" ht="13" thickBot="1">
      <c r="A393" s="454"/>
      <c r="B393" s="454"/>
      <c r="C393" s="1344"/>
      <c r="D393" s="1344"/>
      <c r="E393" s="1313"/>
      <c r="F393" s="1314"/>
    </row>
    <row r="394" spans="1:6">
      <c r="A394" s="1346" t="s">
        <v>320</v>
      </c>
      <c r="B394" s="1347" t="s">
        <v>161</v>
      </c>
      <c r="C394" s="1347" t="s">
        <v>319</v>
      </c>
      <c r="D394" s="1347" t="s">
        <v>318</v>
      </c>
      <c r="E394" s="1347" t="s">
        <v>317</v>
      </c>
      <c r="F394" s="1348" t="s">
        <v>316</v>
      </c>
    </row>
    <row r="395" spans="1:6">
      <c r="A395" s="1349"/>
      <c r="B395" s="1351"/>
      <c r="C395" s="522"/>
      <c r="D395" s="522"/>
      <c r="E395" s="142"/>
      <c r="F395" s="1304"/>
    </row>
    <row r="396" spans="1:6">
      <c r="A396" s="1349"/>
      <c r="B396" s="1385" t="s">
        <v>315</v>
      </c>
      <c r="C396" s="522"/>
      <c r="D396" s="522"/>
      <c r="E396" s="142"/>
      <c r="F396" s="1304"/>
    </row>
    <row r="397" spans="1:6">
      <c r="A397" s="1349"/>
      <c r="B397" s="1393"/>
      <c r="C397" s="522"/>
      <c r="D397" s="522"/>
      <c r="E397" s="142"/>
      <c r="F397" s="1304"/>
    </row>
    <row r="398" spans="1:6">
      <c r="A398" s="1349"/>
      <c r="B398" s="1386" t="s">
        <v>1849</v>
      </c>
      <c r="C398" s="522"/>
      <c r="D398" s="522"/>
      <c r="E398" s="142"/>
      <c r="F398" s="1304">
        <f>F47</f>
        <v>0</v>
      </c>
    </row>
    <row r="399" spans="1:6">
      <c r="A399" s="1349"/>
      <c r="B399" s="521"/>
      <c r="C399" s="522"/>
      <c r="D399" s="522"/>
      <c r="E399" s="142"/>
      <c r="F399" s="1304"/>
    </row>
    <row r="400" spans="1:6">
      <c r="A400" s="1349"/>
      <c r="B400" s="1386" t="s">
        <v>1848</v>
      </c>
      <c r="C400" s="522"/>
      <c r="D400" s="522"/>
      <c r="E400" s="142"/>
      <c r="F400" s="1304">
        <f>F92</f>
        <v>0</v>
      </c>
    </row>
    <row r="401" spans="1:6">
      <c r="A401" s="1349"/>
      <c r="B401" s="521"/>
      <c r="C401" s="522"/>
      <c r="D401" s="522"/>
      <c r="E401" s="142"/>
      <c r="F401" s="1304"/>
    </row>
    <row r="402" spans="1:6">
      <c r="A402" s="1349"/>
      <c r="B402" s="1386" t="s">
        <v>1847</v>
      </c>
      <c r="C402" s="522"/>
      <c r="D402" s="522"/>
      <c r="E402" s="142"/>
      <c r="F402" s="1304">
        <f>F140</f>
        <v>0</v>
      </c>
    </row>
    <row r="403" spans="1:6">
      <c r="A403" s="1349"/>
      <c r="B403" s="521"/>
      <c r="C403" s="522"/>
      <c r="D403" s="522"/>
      <c r="E403" s="142"/>
      <c r="F403" s="1304"/>
    </row>
    <row r="404" spans="1:6">
      <c r="A404" s="1349"/>
      <c r="B404" s="1386" t="s">
        <v>1846</v>
      </c>
      <c r="C404" s="522"/>
      <c r="D404" s="522"/>
      <c r="E404" s="142"/>
      <c r="F404" s="1304">
        <f>F185</f>
        <v>0</v>
      </c>
    </row>
    <row r="405" spans="1:6">
      <c r="A405" s="1349"/>
      <c r="B405" s="521"/>
      <c r="C405" s="522"/>
      <c r="D405" s="522"/>
      <c r="E405" s="142"/>
      <c r="F405" s="1304"/>
    </row>
    <row r="406" spans="1:6">
      <c r="A406" s="1349"/>
      <c r="B406" s="1386" t="s">
        <v>1845</v>
      </c>
      <c r="C406" s="522"/>
      <c r="D406" s="522"/>
      <c r="E406" s="142"/>
      <c r="F406" s="1304">
        <f>F234</f>
        <v>0</v>
      </c>
    </row>
    <row r="407" spans="1:6">
      <c r="A407" s="1349"/>
      <c r="B407" s="1386"/>
      <c r="C407" s="522"/>
      <c r="D407" s="522"/>
      <c r="E407" s="142"/>
      <c r="F407" s="1304"/>
    </row>
    <row r="408" spans="1:6">
      <c r="A408" s="1349"/>
      <c r="B408" s="1386" t="s">
        <v>1844</v>
      </c>
      <c r="C408" s="522"/>
      <c r="D408" s="522"/>
      <c r="E408" s="142"/>
      <c r="F408" s="1304">
        <f>F283</f>
        <v>0</v>
      </c>
    </row>
    <row r="409" spans="1:6">
      <c r="A409" s="1349"/>
      <c r="B409" s="521"/>
      <c r="C409" s="522"/>
      <c r="D409" s="522"/>
      <c r="E409" s="142"/>
      <c r="F409" s="1304"/>
    </row>
    <row r="410" spans="1:6">
      <c r="A410" s="1349"/>
      <c r="B410" s="1386" t="s">
        <v>1843</v>
      </c>
      <c r="C410" s="522"/>
      <c r="D410" s="522"/>
      <c r="E410" s="142"/>
      <c r="F410" s="1304">
        <f>F335</f>
        <v>0</v>
      </c>
    </row>
    <row r="411" spans="1:6">
      <c r="A411" s="1349"/>
      <c r="B411" s="1351"/>
      <c r="C411" s="522"/>
      <c r="D411" s="522"/>
      <c r="E411" s="142"/>
      <c r="F411" s="1304"/>
    </row>
    <row r="412" spans="1:6">
      <c r="A412" s="1349"/>
      <c r="B412" s="1386" t="s">
        <v>1842</v>
      </c>
      <c r="C412" s="522"/>
      <c r="D412" s="522"/>
      <c r="E412" s="142"/>
      <c r="F412" s="1304">
        <f>F385</f>
        <v>0</v>
      </c>
    </row>
    <row r="413" spans="1:6">
      <c r="A413" s="1349"/>
      <c r="B413" s="521"/>
      <c r="C413" s="522"/>
      <c r="D413" s="522"/>
      <c r="E413" s="142"/>
      <c r="F413" s="1304"/>
    </row>
    <row r="414" spans="1:6">
      <c r="A414" s="1349"/>
      <c r="B414" s="521"/>
      <c r="C414" s="522"/>
      <c r="D414" s="522"/>
      <c r="E414" s="142"/>
      <c r="F414" s="1304"/>
    </row>
    <row r="415" spans="1:6">
      <c r="A415" s="1349"/>
      <c r="B415" s="1351"/>
      <c r="C415" s="522"/>
      <c r="D415" s="522"/>
      <c r="E415" s="142"/>
      <c r="F415" s="1304"/>
    </row>
    <row r="416" spans="1:6">
      <c r="A416" s="1349"/>
      <c r="B416" s="1351"/>
      <c r="C416" s="522"/>
      <c r="D416" s="522"/>
      <c r="E416" s="142"/>
      <c r="F416" s="1304"/>
    </row>
    <row r="417" spans="1:6">
      <c r="A417" s="1349"/>
      <c r="B417" s="521"/>
      <c r="C417" s="522"/>
      <c r="D417" s="522"/>
      <c r="E417" s="142"/>
      <c r="F417" s="1304"/>
    </row>
    <row r="418" spans="1:6">
      <c r="A418" s="1349"/>
      <c r="B418" s="53"/>
      <c r="C418" s="522"/>
      <c r="D418" s="522"/>
      <c r="E418" s="142"/>
      <c r="F418" s="1304"/>
    </row>
    <row r="419" spans="1:6">
      <c r="A419" s="1349"/>
      <c r="B419" s="521"/>
      <c r="C419" s="522"/>
      <c r="D419" s="522"/>
      <c r="E419" s="142"/>
      <c r="F419" s="1304"/>
    </row>
    <row r="420" spans="1:6">
      <c r="A420" s="1349"/>
      <c r="B420" s="521"/>
      <c r="C420" s="522"/>
      <c r="D420" s="522"/>
      <c r="E420" s="142"/>
      <c r="F420" s="1304"/>
    </row>
    <row r="421" spans="1:6">
      <c r="A421" s="1349"/>
      <c r="B421" s="521"/>
      <c r="C421" s="522"/>
      <c r="D421" s="522"/>
      <c r="E421" s="142"/>
      <c r="F421" s="1304"/>
    </row>
    <row r="422" spans="1:6">
      <c r="A422" s="1349"/>
      <c r="B422" s="521"/>
      <c r="C422" s="522"/>
      <c r="D422" s="522"/>
      <c r="E422" s="142"/>
      <c r="F422" s="1304"/>
    </row>
    <row r="423" spans="1:6">
      <c r="A423" s="1349"/>
      <c r="B423" s="521"/>
      <c r="C423" s="522"/>
      <c r="D423" s="522"/>
      <c r="E423" s="142"/>
      <c r="F423" s="1304"/>
    </row>
    <row r="424" spans="1:6">
      <c r="A424" s="1349"/>
      <c r="B424" s="521"/>
      <c r="C424" s="522"/>
      <c r="D424" s="522"/>
      <c r="E424" s="142"/>
      <c r="F424" s="1304"/>
    </row>
    <row r="425" spans="1:6">
      <c r="A425" s="1349"/>
      <c r="B425" s="521"/>
      <c r="C425" s="522"/>
      <c r="D425" s="522"/>
      <c r="E425" s="142"/>
      <c r="F425" s="1304"/>
    </row>
    <row r="426" spans="1:6">
      <c r="A426" s="1349"/>
      <c r="B426" s="521"/>
      <c r="C426" s="522"/>
      <c r="D426" s="522"/>
      <c r="E426" s="142"/>
      <c r="F426" s="1304"/>
    </row>
    <row r="427" spans="1:6">
      <c r="A427" s="1349"/>
      <c r="B427" s="521"/>
      <c r="C427" s="522"/>
      <c r="D427" s="522"/>
      <c r="E427" s="142"/>
      <c r="F427" s="1304"/>
    </row>
    <row r="428" spans="1:6">
      <c r="A428" s="1349"/>
      <c r="B428" s="521"/>
      <c r="C428" s="522"/>
      <c r="D428" s="522"/>
      <c r="E428" s="142"/>
      <c r="F428" s="1304"/>
    </row>
    <row r="429" spans="1:6">
      <c r="A429" s="1349"/>
      <c r="B429" s="521"/>
      <c r="C429" s="522"/>
      <c r="D429" s="522"/>
      <c r="E429" s="142"/>
      <c r="F429" s="1304"/>
    </row>
    <row r="430" spans="1:6">
      <c r="A430" s="1349"/>
      <c r="B430" s="521"/>
      <c r="C430" s="522"/>
      <c r="D430" s="522"/>
      <c r="E430" s="142"/>
      <c r="F430" s="1304"/>
    </row>
    <row r="431" spans="1:6">
      <c r="A431" s="1349"/>
      <c r="B431" s="521"/>
      <c r="C431" s="522"/>
      <c r="D431" s="522"/>
      <c r="E431" s="142"/>
      <c r="F431" s="1304"/>
    </row>
    <row r="432" spans="1:6">
      <c r="A432" s="1349"/>
      <c r="B432" s="521"/>
      <c r="C432" s="522"/>
      <c r="D432" s="522"/>
      <c r="E432" s="142"/>
      <c r="F432" s="1304"/>
    </row>
    <row r="433" spans="1:6">
      <c r="A433" s="1349"/>
      <c r="B433" s="521"/>
      <c r="C433" s="522"/>
      <c r="D433" s="522"/>
      <c r="E433" s="142"/>
      <c r="F433" s="1304"/>
    </row>
    <row r="434" spans="1:6">
      <c r="A434" s="1349"/>
      <c r="B434" s="521"/>
      <c r="C434" s="522"/>
      <c r="D434" s="522"/>
      <c r="E434" s="142"/>
      <c r="F434" s="1304"/>
    </row>
    <row r="435" spans="1:6">
      <c r="A435" s="1349"/>
      <c r="B435" s="521"/>
      <c r="C435" s="522"/>
      <c r="D435" s="522"/>
      <c r="E435" s="142"/>
      <c r="F435" s="1304"/>
    </row>
    <row r="436" spans="1:6">
      <c r="A436" s="1349"/>
      <c r="B436" s="1351"/>
      <c r="C436" s="522"/>
      <c r="D436" s="522"/>
      <c r="E436" s="142"/>
      <c r="F436" s="1304"/>
    </row>
    <row r="437" spans="1:6">
      <c r="A437" s="1349"/>
      <c r="B437" s="521"/>
      <c r="C437" s="522"/>
      <c r="D437" s="522"/>
      <c r="E437" s="142"/>
      <c r="F437" s="1304"/>
    </row>
    <row r="438" spans="1:6">
      <c r="A438" s="1349"/>
      <c r="B438" s="521"/>
      <c r="C438" s="522"/>
      <c r="D438" s="522"/>
      <c r="E438" s="142"/>
      <c r="F438" s="1304"/>
    </row>
    <row r="439" spans="1:6">
      <c r="A439" s="1349"/>
      <c r="B439" s="521"/>
      <c r="C439" s="522"/>
      <c r="D439" s="522"/>
      <c r="E439" s="142"/>
      <c r="F439" s="1304"/>
    </row>
    <row r="440" spans="1:6">
      <c r="A440" s="1349"/>
      <c r="B440" s="521"/>
      <c r="C440" s="522"/>
      <c r="D440" s="522"/>
      <c r="E440" s="142"/>
      <c r="F440" s="1304"/>
    </row>
    <row r="441" spans="1:6" ht="13" thickBot="1">
      <c r="A441" s="1357"/>
      <c r="B441" s="1358"/>
      <c r="C441" s="1359"/>
      <c r="D441" s="1359" t="s">
        <v>973</v>
      </c>
      <c r="E441" s="144"/>
      <c r="F441" s="143">
        <f>SUM(F395:F440)</f>
        <v>0</v>
      </c>
    </row>
    <row r="442" spans="1:6" ht="13">
      <c r="A442" s="1345"/>
      <c r="C442" s="1387"/>
      <c r="D442" s="1387"/>
      <c r="E442" s="1373"/>
      <c r="F442" s="1374"/>
    </row>
  </sheetData>
  <mergeCells count="18">
    <mergeCell ref="A96:F96"/>
    <mergeCell ref="A1:F1"/>
    <mergeCell ref="A2:F2"/>
    <mergeCell ref="A50:F50"/>
    <mergeCell ref="A51:F51"/>
    <mergeCell ref="A95:F95"/>
    <mergeCell ref="A339:F339"/>
    <mergeCell ref="A388:F388"/>
    <mergeCell ref="A389:F389"/>
    <mergeCell ref="A143:F143"/>
    <mergeCell ref="A144:F144"/>
    <mergeCell ref="A188:F188"/>
    <mergeCell ref="A189:F189"/>
    <mergeCell ref="A237:F237"/>
    <mergeCell ref="A238:F238"/>
    <mergeCell ref="A286:F286"/>
    <mergeCell ref="A287:F287"/>
    <mergeCell ref="A338:F338"/>
  </mergeCells>
  <pageMargins left="0.75" right="0.75" top="1" bottom="1" header="0.5" footer="0.5"/>
  <pageSetup paperSize="9" scale="99" orientation="portrait" r:id="rId1"/>
  <headerFooter alignWithMargins="0">
    <oddFoote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8"/>
  <sheetViews>
    <sheetView view="pageBreakPreview" topLeftCell="A16" zoomScaleNormal="100" zoomScaleSheetLayoutView="100" workbookViewId="0">
      <selection activeCell="B24" sqref="B24"/>
    </sheetView>
  </sheetViews>
  <sheetFormatPr defaultColWidth="8.90625" defaultRowHeight="14.5"/>
  <cols>
    <col min="1" max="1" width="8.08984375" style="1467" customWidth="1"/>
    <col min="2" max="2" width="32" style="1465" customWidth="1"/>
    <col min="3" max="3" width="6.453125" style="1465" customWidth="1"/>
    <col min="4" max="4" width="11.54296875" style="1465" customWidth="1"/>
    <col min="5" max="5" width="13.08984375" style="1468" customWidth="1"/>
    <col min="6" max="6" width="16" style="1470" customWidth="1"/>
    <col min="7" max="16384" width="8.90625" style="1465"/>
  </cols>
  <sheetData>
    <row r="1" spans="1:8" ht="12.5">
      <c r="A1" s="2028" t="s">
        <v>324</v>
      </c>
      <c r="B1" s="2115"/>
      <c r="C1" s="2115"/>
      <c r="D1" s="2115"/>
      <c r="E1" s="2115"/>
      <c r="F1" s="2115"/>
    </row>
    <row r="2" spans="1:8" ht="12.5">
      <c r="A2" s="2028" t="s">
        <v>323</v>
      </c>
      <c r="B2" s="2115"/>
      <c r="C2" s="2115"/>
      <c r="D2" s="2115"/>
      <c r="E2" s="2115"/>
      <c r="F2" s="2115"/>
    </row>
    <row r="3" spans="1:8" ht="12.5">
      <c r="A3" s="1337" t="s">
        <v>1997</v>
      </c>
      <c r="B3" s="1396"/>
      <c r="C3" s="1397"/>
      <c r="D3" s="1397"/>
      <c r="E3" s="1398"/>
      <c r="F3" s="1399"/>
    </row>
    <row r="4" spans="1:8" ht="12.5">
      <c r="A4" s="1400"/>
      <c r="B4" s="1396"/>
      <c r="C4" s="1397"/>
      <c r="D4" s="1397"/>
      <c r="E4" s="1398"/>
      <c r="F4" s="1399"/>
    </row>
    <row r="5" spans="1:8" ht="12.5">
      <c r="A5" s="1337" t="s">
        <v>1996</v>
      </c>
      <c r="B5" s="1396"/>
      <c r="C5" s="1397"/>
      <c r="D5" s="1397"/>
      <c r="E5" s="1398"/>
      <c r="F5" s="1399"/>
    </row>
    <row r="6" spans="1:8" ht="13" thickBot="1">
      <c r="A6" s="1401"/>
      <c r="B6" s="1396"/>
      <c r="C6" s="1397"/>
      <c r="D6" s="1397"/>
      <c r="E6" s="1398"/>
      <c r="F6" s="1399"/>
    </row>
    <row r="7" spans="1:8" ht="13" thickBot="1">
      <c r="A7" s="1402" t="s">
        <v>320</v>
      </c>
      <c r="B7" s="1403" t="s">
        <v>161</v>
      </c>
      <c r="C7" s="1403" t="s">
        <v>319</v>
      </c>
      <c r="D7" s="1403" t="s">
        <v>318</v>
      </c>
      <c r="E7" s="1404" t="s">
        <v>1973</v>
      </c>
      <c r="F7" s="1405" t="s">
        <v>1972</v>
      </c>
    </row>
    <row r="8" spans="1:8" ht="12.5">
      <c r="A8" s="1406"/>
      <c r="B8" s="1407"/>
      <c r="C8" s="1407"/>
      <c r="D8" s="1407"/>
      <c r="E8" s="1408"/>
      <c r="F8" s="115"/>
    </row>
    <row r="9" spans="1:8" ht="12.5">
      <c r="A9" s="1406"/>
      <c r="B9" s="1409" t="s">
        <v>596</v>
      </c>
      <c r="C9" s="1407"/>
      <c r="D9" s="1407"/>
      <c r="E9" s="1408"/>
      <c r="F9" s="115"/>
    </row>
    <row r="10" spans="1:8" ht="30.5">
      <c r="A10" s="1406"/>
      <c r="B10" s="1410" t="s">
        <v>1995</v>
      </c>
      <c r="C10" s="1407"/>
      <c r="D10" s="1407"/>
      <c r="E10" s="1408"/>
      <c r="F10" s="115"/>
    </row>
    <row r="11" spans="1:8" ht="12.5">
      <c r="A11" s="1406"/>
      <c r="B11" s="1407"/>
      <c r="C11" s="1407"/>
      <c r="D11" s="1407"/>
      <c r="E11" s="1408"/>
      <c r="F11" s="115"/>
    </row>
    <row r="12" spans="1:8" s="1415" customFormat="1" ht="10.5">
      <c r="A12" s="1406"/>
      <c r="B12" s="1409" t="s">
        <v>1165</v>
      </c>
      <c r="C12" s="1411"/>
      <c r="D12" s="1412"/>
      <c r="E12" s="1413"/>
      <c r="F12" s="1414"/>
    </row>
    <row r="13" spans="1:8" s="1415" customFormat="1" ht="10">
      <c r="A13" s="1406"/>
      <c r="B13" s="1407"/>
      <c r="C13" s="1411"/>
      <c r="D13" s="1412"/>
      <c r="E13" s="1413"/>
      <c r="F13" s="1414"/>
    </row>
    <row r="14" spans="1:8" s="1415" customFormat="1" ht="10.5">
      <c r="A14" s="1406"/>
      <c r="B14" s="1416" t="s">
        <v>651</v>
      </c>
      <c r="C14" s="1411"/>
      <c r="D14" s="1412"/>
      <c r="E14" s="1413"/>
      <c r="F14" s="1414"/>
    </row>
    <row r="15" spans="1:8" ht="12.5">
      <c r="A15" s="1417"/>
      <c r="B15" s="1418"/>
      <c r="C15" s="1412"/>
      <c r="D15" s="1419"/>
      <c r="E15" s="1419"/>
      <c r="F15" s="115"/>
      <c r="G15" s="1466"/>
      <c r="H15" s="1466"/>
    </row>
    <row r="16" spans="1:8" ht="12.5">
      <c r="A16" s="1417" t="s">
        <v>593</v>
      </c>
      <c r="B16" s="1411" t="s">
        <v>651</v>
      </c>
      <c r="C16" s="1355" t="s">
        <v>679</v>
      </c>
      <c r="D16" s="1420">
        <v>1.3524000000000001E-2</v>
      </c>
      <c r="E16" s="142"/>
      <c r="F16" s="115">
        <f>D16*E16</f>
        <v>0</v>
      </c>
      <c r="G16" s="1466"/>
      <c r="H16" s="1466"/>
    </row>
    <row r="17" spans="1:8" ht="12.5">
      <c r="A17" s="1406"/>
      <c r="B17" s="1407"/>
      <c r="C17" s="1421"/>
      <c r="D17" s="1421"/>
      <c r="E17" s="1419"/>
      <c r="F17" s="115">
        <f t="shared" ref="F17:F51" si="0">D17*E17</f>
        <v>0</v>
      </c>
    </row>
    <row r="18" spans="1:8" ht="12.5">
      <c r="A18" s="1406"/>
      <c r="B18" s="1407"/>
      <c r="C18" s="1421"/>
      <c r="D18" s="1421"/>
      <c r="E18" s="1419"/>
      <c r="F18" s="115">
        <f t="shared" si="0"/>
        <v>0</v>
      </c>
    </row>
    <row r="19" spans="1:8" ht="12.5">
      <c r="A19" s="1406"/>
      <c r="B19" s="1409" t="s">
        <v>1163</v>
      </c>
      <c r="C19" s="1421"/>
      <c r="D19" s="1421"/>
      <c r="E19" s="1419"/>
      <c r="F19" s="115">
        <f t="shared" si="0"/>
        <v>0</v>
      </c>
    </row>
    <row r="20" spans="1:8" ht="12.5">
      <c r="A20" s="1406"/>
      <c r="B20" s="1407"/>
      <c r="C20" s="1421"/>
      <c r="D20" s="1421"/>
      <c r="E20" s="1419"/>
      <c r="F20" s="115">
        <f t="shared" si="0"/>
        <v>0</v>
      </c>
    </row>
    <row r="21" spans="1:8" ht="30">
      <c r="A21" s="1406" t="s">
        <v>1381</v>
      </c>
      <c r="B21" s="1422" t="s">
        <v>1837</v>
      </c>
      <c r="C21" s="1421" t="s">
        <v>438</v>
      </c>
      <c r="D21" s="1420">
        <v>135.24</v>
      </c>
      <c r="E21" s="1423"/>
      <c r="F21" s="115">
        <f t="shared" si="0"/>
        <v>0</v>
      </c>
    </row>
    <row r="22" spans="1:8" ht="12.5">
      <c r="A22" s="1406"/>
      <c r="B22" s="1407"/>
      <c r="C22" s="1421"/>
      <c r="D22" s="1421"/>
      <c r="E22" s="1423"/>
      <c r="F22" s="115">
        <f t="shared" si="0"/>
        <v>0</v>
      </c>
    </row>
    <row r="23" spans="1:8" ht="12.5">
      <c r="A23" s="1406"/>
      <c r="B23" s="1407"/>
      <c r="C23" s="1421"/>
      <c r="D23" s="1421"/>
      <c r="E23" s="1419"/>
      <c r="F23" s="115">
        <f t="shared" si="0"/>
        <v>0</v>
      </c>
    </row>
    <row r="24" spans="1:8" ht="20">
      <c r="A24" s="1406" t="s">
        <v>579</v>
      </c>
      <c r="B24" s="1422" t="s">
        <v>1836</v>
      </c>
      <c r="C24" s="1421" t="s">
        <v>438</v>
      </c>
      <c r="D24" s="1420">
        <v>67.62</v>
      </c>
      <c r="E24" s="1423"/>
      <c r="F24" s="115">
        <f t="shared" si="0"/>
        <v>0</v>
      </c>
    </row>
    <row r="25" spans="1:8" ht="12.5">
      <c r="A25" s="1406"/>
      <c r="B25" s="1407"/>
      <c r="C25" s="1421"/>
      <c r="D25" s="1421"/>
      <c r="E25" s="1423"/>
      <c r="F25" s="115">
        <f t="shared" si="0"/>
        <v>0</v>
      </c>
    </row>
    <row r="26" spans="1:8" ht="12.5">
      <c r="A26" s="1406"/>
      <c r="B26" s="1409" t="s">
        <v>1835</v>
      </c>
      <c r="C26" s="1421"/>
      <c r="D26" s="1421"/>
      <c r="E26" s="1423"/>
      <c r="F26" s="115">
        <f t="shared" si="0"/>
        <v>0</v>
      </c>
    </row>
    <row r="27" spans="1:8" ht="12.5">
      <c r="A27" s="1406"/>
      <c r="B27" s="1407"/>
      <c r="C27" s="1421"/>
      <c r="D27" s="1421"/>
      <c r="E27" s="1423"/>
      <c r="F27" s="115">
        <f t="shared" si="0"/>
        <v>0</v>
      </c>
    </row>
    <row r="28" spans="1:8" ht="12.5">
      <c r="A28" s="1406"/>
      <c r="B28" s="1407"/>
      <c r="C28" s="1421"/>
      <c r="D28" s="1421"/>
      <c r="E28" s="1423"/>
      <c r="F28" s="115">
        <f t="shared" si="0"/>
        <v>0</v>
      </c>
    </row>
    <row r="29" spans="1:8" ht="20">
      <c r="A29" s="1406" t="s">
        <v>1833</v>
      </c>
      <c r="B29" s="1422" t="s">
        <v>1834</v>
      </c>
      <c r="C29" s="1421" t="s">
        <v>438</v>
      </c>
      <c r="D29" s="1421">
        <v>67.62</v>
      </c>
      <c r="E29" s="1423"/>
      <c r="F29" s="115">
        <f t="shared" si="0"/>
        <v>0</v>
      </c>
    </row>
    <row r="30" spans="1:8" ht="12.5">
      <c r="A30" s="1406"/>
      <c r="B30" s="1422"/>
      <c r="C30" s="1421"/>
      <c r="D30" s="1421"/>
      <c r="E30" s="1423"/>
      <c r="F30" s="115">
        <f t="shared" si="0"/>
        <v>0</v>
      </c>
    </row>
    <row r="31" spans="1:8" s="1415" customFormat="1" ht="10.5">
      <c r="A31" s="1406"/>
      <c r="B31" s="1409" t="s">
        <v>1832</v>
      </c>
      <c r="C31" s="1412"/>
      <c r="D31" s="1424"/>
      <c r="E31" s="1312"/>
      <c r="F31" s="115">
        <f t="shared" si="0"/>
        <v>0</v>
      </c>
      <c r="H31" s="1425"/>
    </row>
    <row r="32" spans="1:8" s="1415" customFormat="1" ht="10">
      <c r="A32" s="1406"/>
      <c r="B32" s="1407"/>
      <c r="C32" s="1412"/>
      <c r="D32" s="1424"/>
      <c r="E32" s="1312"/>
      <c r="F32" s="115">
        <f t="shared" si="0"/>
        <v>0</v>
      </c>
      <c r="H32" s="1426"/>
    </row>
    <row r="33" spans="1:6" s="1415" customFormat="1" ht="20">
      <c r="A33" s="1406" t="s">
        <v>1831</v>
      </c>
      <c r="B33" s="1422" t="s">
        <v>1830</v>
      </c>
      <c r="C33" s="1412" t="s">
        <v>679</v>
      </c>
      <c r="D33" s="1420">
        <v>135.24</v>
      </c>
      <c r="E33" s="180"/>
      <c r="F33" s="115">
        <f t="shared" si="0"/>
        <v>0</v>
      </c>
    </row>
    <row r="34" spans="1:6" s="1415" customFormat="1" ht="10">
      <c r="A34" s="1406"/>
      <c r="B34" s="1407"/>
      <c r="C34" s="1411"/>
      <c r="D34" s="1424"/>
      <c r="E34" s="1312"/>
      <c r="F34" s="115">
        <f t="shared" si="0"/>
        <v>0</v>
      </c>
    </row>
    <row r="35" spans="1:6" ht="12.5">
      <c r="A35" s="1406"/>
      <c r="B35" s="1407"/>
      <c r="C35" s="1421"/>
      <c r="D35" s="1421"/>
      <c r="E35" s="1423"/>
      <c r="F35" s="115">
        <f t="shared" si="0"/>
        <v>0</v>
      </c>
    </row>
    <row r="36" spans="1:6" ht="12.5">
      <c r="A36" s="1427"/>
      <c r="B36" s="1428" t="s">
        <v>1159</v>
      </c>
      <c r="C36" s="1421"/>
      <c r="D36" s="1421"/>
      <c r="E36" s="1423"/>
      <c r="F36" s="115">
        <f t="shared" si="0"/>
        <v>0</v>
      </c>
    </row>
    <row r="37" spans="1:6" ht="12.5">
      <c r="A37" s="1427"/>
      <c r="B37" s="1428"/>
      <c r="C37" s="1421"/>
      <c r="D37" s="1421"/>
      <c r="E37" s="1423"/>
      <c r="F37" s="115">
        <f t="shared" si="0"/>
        <v>0</v>
      </c>
    </row>
    <row r="38" spans="1:6" ht="12.5">
      <c r="A38" s="1429"/>
      <c r="B38" s="1430" t="s">
        <v>1829</v>
      </c>
      <c r="C38" s="1421"/>
      <c r="D38" s="1421"/>
      <c r="E38" s="1423"/>
      <c r="F38" s="115">
        <f t="shared" si="0"/>
        <v>0</v>
      </c>
    </row>
    <row r="39" spans="1:6" ht="12.5">
      <c r="A39" s="1429"/>
      <c r="B39" s="1431"/>
      <c r="C39" s="1421"/>
      <c r="D39" s="1421"/>
      <c r="E39" s="1423"/>
      <c r="F39" s="115">
        <f t="shared" si="0"/>
        <v>0</v>
      </c>
    </row>
    <row r="40" spans="1:6" ht="12.5">
      <c r="A40" s="1429"/>
      <c r="B40" s="1432" t="s">
        <v>1828</v>
      </c>
      <c r="C40" s="1421"/>
      <c r="D40" s="1421"/>
      <c r="E40" s="1423"/>
      <c r="F40" s="115">
        <f t="shared" si="0"/>
        <v>0</v>
      </c>
    </row>
    <row r="41" spans="1:6" ht="12.5">
      <c r="A41" s="1406"/>
      <c r="B41" s="1433"/>
      <c r="C41" s="1421"/>
      <c r="D41" s="1421"/>
      <c r="E41" s="1423"/>
      <c r="F41" s="115">
        <f t="shared" si="0"/>
        <v>0</v>
      </c>
    </row>
    <row r="42" spans="1:6" ht="12.5">
      <c r="A42" s="1406"/>
      <c r="B42" s="1433" t="s">
        <v>1827</v>
      </c>
      <c r="C42" s="1421"/>
      <c r="D42" s="1421"/>
      <c r="E42" s="1423"/>
      <c r="F42" s="115">
        <f t="shared" si="0"/>
        <v>0</v>
      </c>
    </row>
    <row r="43" spans="1:6" ht="40">
      <c r="A43" s="1406"/>
      <c r="B43" s="1434" t="s">
        <v>1826</v>
      </c>
      <c r="C43" s="1421"/>
      <c r="D43" s="1421"/>
      <c r="E43" s="1423"/>
      <c r="F43" s="115">
        <f t="shared" si="0"/>
        <v>0</v>
      </c>
    </row>
    <row r="44" spans="1:6" ht="12.5">
      <c r="A44" s="1406"/>
      <c r="B44" s="1433"/>
      <c r="C44" s="1421"/>
      <c r="D44" s="1421"/>
      <c r="E44" s="1423"/>
      <c r="F44" s="115">
        <f t="shared" si="0"/>
        <v>0</v>
      </c>
    </row>
    <row r="45" spans="1:6" ht="12.5">
      <c r="A45" s="1406" t="s">
        <v>1825</v>
      </c>
      <c r="B45" s="1422" t="s">
        <v>1824</v>
      </c>
      <c r="C45" s="1421" t="s">
        <v>691</v>
      </c>
      <c r="D45" s="1435">
        <v>1.6905000000000001</v>
      </c>
      <c r="E45" s="1423"/>
      <c r="F45" s="115">
        <f t="shared" si="0"/>
        <v>0</v>
      </c>
    </row>
    <row r="46" spans="1:6" ht="12.5">
      <c r="A46" s="1406"/>
      <c r="B46" s="1433"/>
      <c r="C46" s="1421"/>
      <c r="D46" s="1435"/>
      <c r="E46" s="1423"/>
      <c r="F46" s="115">
        <f t="shared" si="0"/>
        <v>0</v>
      </c>
    </row>
    <row r="47" spans="1:6" ht="12.5">
      <c r="A47" s="1406"/>
      <c r="B47" s="1433" t="s">
        <v>1994</v>
      </c>
      <c r="C47" s="1421"/>
      <c r="D47" s="1435"/>
      <c r="E47" s="1423"/>
      <c r="F47" s="115">
        <f t="shared" si="0"/>
        <v>0</v>
      </c>
    </row>
    <row r="48" spans="1:6" ht="12.5">
      <c r="A48" s="1406"/>
      <c r="B48" s="1433"/>
      <c r="C48" s="1421"/>
      <c r="D48" s="1435"/>
      <c r="E48" s="1423"/>
      <c r="F48" s="115">
        <f t="shared" si="0"/>
        <v>0</v>
      </c>
    </row>
    <row r="49" spans="1:6" ht="40">
      <c r="A49" s="1406"/>
      <c r="B49" s="1434" t="s">
        <v>1993</v>
      </c>
      <c r="C49" s="1421"/>
      <c r="D49" s="1435"/>
      <c r="E49" s="1423"/>
      <c r="F49" s="115">
        <f t="shared" si="0"/>
        <v>0</v>
      </c>
    </row>
    <row r="50" spans="1:6" ht="12.5">
      <c r="A50" s="1406"/>
      <c r="B50" s="1422"/>
      <c r="C50" s="1421"/>
      <c r="D50" s="1435"/>
      <c r="E50" s="1423"/>
      <c r="F50" s="115">
        <f t="shared" si="0"/>
        <v>0</v>
      </c>
    </row>
    <row r="51" spans="1:6" ht="12.5">
      <c r="A51" s="1406" t="s">
        <v>1821</v>
      </c>
      <c r="B51" s="1422" t="s">
        <v>1820</v>
      </c>
      <c r="C51" s="1421" t="s">
        <v>691</v>
      </c>
      <c r="D51" s="1435">
        <v>65.929500000000004</v>
      </c>
      <c r="E51" s="1423"/>
      <c r="F51" s="115">
        <f t="shared" si="0"/>
        <v>0</v>
      </c>
    </row>
    <row r="52" spans="1:6" ht="12.5">
      <c r="A52" s="1406"/>
      <c r="B52" s="1422"/>
      <c r="C52" s="1407"/>
      <c r="D52" s="1421"/>
      <c r="E52" s="141"/>
      <c r="F52" s="115"/>
    </row>
    <row r="53" spans="1:6" ht="12.5">
      <c r="A53" s="1436"/>
      <c r="B53" s="1411"/>
      <c r="C53" s="1412"/>
      <c r="D53" s="1412"/>
      <c r="E53" s="146"/>
      <c r="F53" s="1437"/>
    </row>
    <row r="54" spans="1:6" s="1396" customFormat="1" ht="10.5" thickBot="1">
      <c r="A54" s="1438"/>
      <c r="B54" s="1439"/>
      <c r="C54" s="1440"/>
      <c r="D54" s="1440" t="s">
        <v>1770</v>
      </c>
      <c r="E54" s="144"/>
      <c r="F54" s="1441">
        <f>SUM(F12:F53)</f>
        <v>0</v>
      </c>
    </row>
    <row r="55" spans="1:6" s="1396" customFormat="1" ht="10">
      <c r="A55" s="1442"/>
      <c r="C55" s="1397"/>
      <c r="D55" s="1397"/>
      <c r="E55" s="148"/>
      <c r="F55" s="1443"/>
    </row>
    <row r="56" spans="1:6" ht="12" customHeight="1">
      <c r="A56" s="1401"/>
      <c r="B56" s="1396"/>
      <c r="C56" s="1397"/>
      <c r="D56" s="1397"/>
      <c r="E56" s="1398"/>
      <c r="F56" s="1313"/>
    </row>
    <row r="57" spans="1:6" ht="13" thickBot="1">
      <c r="A57" s="1401"/>
      <c r="B57" s="1396"/>
      <c r="C57" s="1397"/>
      <c r="D57" s="1397"/>
      <c r="E57" s="1398"/>
      <c r="F57" s="1313"/>
    </row>
    <row r="58" spans="1:6" ht="13" thickBot="1">
      <c r="A58" s="1402" t="s">
        <v>320</v>
      </c>
      <c r="B58" s="1403" t="s">
        <v>161</v>
      </c>
      <c r="C58" s="1403" t="s">
        <v>319</v>
      </c>
      <c r="D58" s="1403" t="s">
        <v>318</v>
      </c>
      <c r="E58" s="1404" t="s">
        <v>1973</v>
      </c>
      <c r="F58" s="1405" t="s">
        <v>1972</v>
      </c>
    </row>
    <row r="59" spans="1:6" ht="12.5">
      <c r="A59" s="1444"/>
      <c r="B59" s="1445"/>
      <c r="C59" s="1445"/>
      <c r="D59" s="1445"/>
      <c r="E59" s="1446"/>
      <c r="F59" s="1447"/>
    </row>
    <row r="60" spans="1:6" ht="12.5">
      <c r="A60" s="1406"/>
      <c r="B60" s="1433" t="s">
        <v>1819</v>
      </c>
      <c r="C60" s="1421"/>
      <c r="D60" s="1421"/>
      <c r="E60" s="1424"/>
      <c r="F60" s="115"/>
    </row>
    <row r="61" spans="1:6" ht="12.5">
      <c r="A61" s="1406"/>
      <c r="B61" s="1434"/>
      <c r="C61" s="1421"/>
      <c r="D61" s="1421"/>
      <c r="E61" s="1424"/>
      <c r="F61" s="115"/>
    </row>
    <row r="62" spans="1:6" ht="12.5">
      <c r="A62" s="1406"/>
      <c r="B62" s="1433" t="s">
        <v>1818</v>
      </c>
      <c r="C62" s="1421"/>
      <c r="D62" s="1421"/>
      <c r="E62" s="1419"/>
      <c r="F62" s="115"/>
    </row>
    <row r="63" spans="1:6" ht="12.5">
      <c r="A63" s="1406"/>
      <c r="B63" s="1407"/>
      <c r="C63" s="1421"/>
      <c r="D63" s="1421"/>
      <c r="E63" s="1419"/>
      <c r="F63" s="115"/>
    </row>
    <row r="64" spans="1:6" ht="20">
      <c r="A64" s="1406"/>
      <c r="B64" s="1434" t="s">
        <v>1817</v>
      </c>
      <c r="C64" s="1421"/>
      <c r="D64" s="1421"/>
      <c r="E64" s="1419"/>
      <c r="F64" s="115"/>
    </row>
    <row r="65" spans="1:6" ht="12.5">
      <c r="A65" s="1406"/>
      <c r="B65" s="1434"/>
      <c r="C65" s="1421"/>
      <c r="D65" s="1421"/>
      <c r="E65" s="1419"/>
      <c r="F65" s="115"/>
    </row>
    <row r="66" spans="1:6" ht="12.5">
      <c r="A66" s="1406" t="s">
        <v>1356</v>
      </c>
      <c r="B66" s="1407" t="s">
        <v>1816</v>
      </c>
      <c r="C66" s="1421" t="s">
        <v>691</v>
      </c>
      <c r="D66" s="1435">
        <v>1.6905000000000001</v>
      </c>
      <c r="E66" s="1423"/>
      <c r="F66" s="115">
        <f t="shared" ref="F66:F88" si="1">D66*E66</f>
        <v>0</v>
      </c>
    </row>
    <row r="67" spans="1:6" ht="12.5">
      <c r="A67" s="1406"/>
      <c r="B67" s="1407"/>
      <c r="C67" s="1421"/>
      <c r="D67" s="1435"/>
      <c r="E67" s="1423"/>
      <c r="F67" s="115">
        <f t="shared" si="1"/>
        <v>0</v>
      </c>
    </row>
    <row r="68" spans="1:6" ht="12.5">
      <c r="A68" s="1406"/>
      <c r="B68" s="1433" t="s">
        <v>1815</v>
      </c>
      <c r="C68" s="1421"/>
      <c r="D68" s="1435"/>
      <c r="E68" s="1423"/>
      <c r="F68" s="115">
        <f t="shared" si="1"/>
        <v>0</v>
      </c>
    </row>
    <row r="69" spans="1:6" ht="12.5">
      <c r="A69" s="1406"/>
      <c r="B69" s="1409"/>
      <c r="C69" s="1421"/>
      <c r="D69" s="1435"/>
      <c r="E69" s="1423"/>
      <c r="F69" s="115">
        <f t="shared" si="1"/>
        <v>0</v>
      </c>
    </row>
    <row r="70" spans="1:6" ht="30">
      <c r="A70" s="1406"/>
      <c r="B70" s="1434" t="s">
        <v>1992</v>
      </c>
      <c r="C70" s="1421"/>
      <c r="D70" s="1435"/>
      <c r="E70" s="1423"/>
      <c r="F70" s="115">
        <f t="shared" si="1"/>
        <v>0</v>
      </c>
    </row>
    <row r="71" spans="1:6" ht="12.5">
      <c r="A71" s="1406"/>
      <c r="B71" s="1407"/>
      <c r="C71" s="1421"/>
      <c r="D71" s="1435"/>
      <c r="E71" s="1423"/>
      <c r="F71" s="115">
        <f t="shared" si="1"/>
        <v>0</v>
      </c>
    </row>
    <row r="72" spans="1:6" ht="12.5">
      <c r="A72" s="1406" t="s">
        <v>701</v>
      </c>
      <c r="B72" s="1407" t="s">
        <v>1813</v>
      </c>
      <c r="C72" s="1421" t="s">
        <v>691</v>
      </c>
      <c r="D72" s="1435">
        <v>65.929500000000004</v>
      </c>
      <c r="E72" s="1423"/>
      <c r="F72" s="115">
        <f t="shared" si="1"/>
        <v>0</v>
      </c>
    </row>
    <row r="73" spans="1:6" ht="12.5">
      <c r="A73" s="1406"/>
      <c r="B73" s="1448"/>
      <c r="C73" s="1421"/>
      <c r="D73" s="1435"/>
      <c r="E73" s="1423"/>
      <c r="F73" s="115">
        <f t="shared" si="1"/>
        <v>0</v>
      </c>
    </row>
    <row r="74" spans="1:6" ht="12.5">
      <c r="A74" s="1406"/>
      <c r="B74" s="1433" t="s">
        <v>1144</v>
      </c>
      <c r="C74" s="1421"/>
      <c r="D74" s="1421"/>
      <c r="E74" s="1423"/>
      <c r="F74" s="115">
        <f t="shared" si="1"/>
        <v>0</v>
      </c>
    </row>
    <row r="75" spans="1:6" ht="12.5">
      <c r="A75" s="1406"/>
      <c r="B75" s="1433"/>
      <c r="C75" s="1421"/>
      <c r="D75" s="1421"/>
      <c r="E75" s="1423"/>
      <c r="F75" s="115">
        <f t="shared" si="1"/>
        <v>0</v>
      </c>
    </row>
    <row r="76" spans="1:6" ht="12.5">
      <c r="A76" s="1406"/>
      <c r="B76" s="1433" t="s">
        <v>689</v>
      </c>
      <c r="C76" s="1421"/>
      <c r="D76" s="1421"/>
      <c r="E76" s="1423">
        <v>0</v>
      </c>
      <c r="F76" s="115">
        <f t="shared" si="1"/>
        <v>0</v>
      </c>
    </row>
    <row r="77" spans="1:6" ht="12.5">
      <c r="A77" s="1406"/>
      <c r="B77" s="1433"/>
      <c r="C77" s="1421"/>
      <c r="D77" s="1421"/>
      <c r="E77" s="1423">
        <v>0</v>
      </c>
      <c r="F77" s="115">
        <f t="shared" si="1"/>
        <v>0</v>
      </c>
    </row>
    <row r="78" spans="1:6" ht="20">
      <c r="A78" s="1406"/>
      <c r="B78" s="1434" t="s">
        <v>1812</v>
      </c>
      <c r="C78" s="1421"/>
      <c r="D78" s="1449"/>
      <c r="E78" s="1423"/>
      <c r="F78" s="115">
        <f t="shared" si="1"/>
        <v>0</v>
      </c>
    </row>
    <row r="79" spans="1:6" ht="12.5">
      <c r="A79" s="1406"/>
      <c r="B79" s="1422"/>
      <c r="C79" s="1421"/>
      <c r="D79" s="1449"/>
      <c r="E79" s="1423"/>
      <c r="F79" s="115">
        <f t="shared" si="1"/>
        <v>0</v>
      </c>
    </row>
    <row r="80" spans="1:6" ht="12.5">
      <c r="A80" s="1406" t="s">
        <v>683</v>
      </c>
      <c r="B80" s="1422" t="s">
        <v>1811</v>
      </c>
      <c r="C80" s="1421" t="s">
        <v>443</v>
      </c>
      <c r="D80" s="1449">
        <v>298</v>
      </c>
      <c r="E80" s="1423"/>
      <c r="F80" s="115">
        <f t="shared" si="1"/>
        <v>0</v>
      </c>
    </row>
    <row r="81" spans="1:6" ht="12.5">
      <c r="A81" s="1406"/>
      <c r="B81" s="1407"/>
      <c r="C81" s="1407"/>
      <c r="D81" s="1407"/>
      <c r="E81" s="1423"/>
      <c r="F81" s="115">
        <f t="shared" si="1"/>
        <v>0</v>
      </c>
    </row>
    <row r="82" spans="1:6" ht="12.5">
      <c r="A82" s="1406"/>
      <c r="B82" s="1433" t="s">
        <v>550</v>
      </c>
      <c r="C82" s="1421"/>
      <c r="D82" s="1421"/>
      <c r="E82" s="1423"/>
      <c r="F82" s="115">
        <f t="shared" si="1"/>
        <v>0</v>
      </c>
    </row>
    <row r="83" spans="1:6" ht="12.5">
      <c r="A83" s="1406"/>
      <c r="B83" s="1407"/>
      <c r="C83" s="1421"/>
      <c r="D83" s="1421"/>
      <c r="E83" s="1423"/>
      <c r="F83" s="115">
        <f t="shared" si="1"/>
        <v>0</v>
      </c>
    </row>
    <row r="84" spans="1:6" ht="12.5">
      <c r="A84" s="1406"/>
      <c r="B84" s="1433" t="s">
        <v>1810</v>
      </c>
      <c r="C84" s="1421"/>
      <c r="D84" s="1421"/>
      <c r="E84" s="1423"/>
      <c r="F84" s="115">
        <f t="shared" si="1"/>
        <v>0</v>
      </c>
    </row>
    <row r="85" spans="1:6" ht="12.5">
      <c r="A85" s="1406"/>
      <c r="B85" s="1407"/>
      <c r="C85" s="1421"/>
      <c r="D85" s="1421"/>
      <c r="E85" s="1423"/>
      <c r="F85" s="115">
        <f t="shared" si="1"/>
        <v>0</v>
      </c>
    </row>
    <row r="86" spans="1:6" ht="20">
      <c r="A86" s="1406"/>
      <c r="B86" s="1434" t="s">
        <v>1809</v>
      </c>
      <c r="C86" s="1421"/>
      <c r="D86" s="1421"/>
      <c r="E86" s="1423"/>
      <c r="F86" s="115">
        <f t="shared" si="1"/>
        <v>0</v>
      </c>
    </row>
    <row r="87" spans="1:6" ht="12.5">
      <c r="A87" s="1406"/>
      <c r="B87" s="1407"/>
      <c r="C87" s="1421"/>
      <c r="D87" s="1421"/>
      <c r="E87" s="1423"/>
      <c r="F87" s="115">
        <f t="shared" si="1"/>
        <v>0</v>
      </c>
    </row>
    <row r="88" spans="1:6" ht="12.5">
      <c r="A88" s="1406" t="s">
        <v>675</v>
      </c>
      <c r="B88" s="1407" t="s">
        <v>1808</v>
      </c>
      <c r="C88" s="1421" t="s">
        <v>482</v>
      </c>
      <c r="D88" s="1435">
        <v>0.52575388250232202</v>
      </c>
      <c r="E88" s="180"/>
      <c r="F88" s="115">
        <f t="shared" si="1"/>
        <v>0</v>
      </c>
    </row>
    <row r="89" spans="1:6" ht="12.5">
      <c r="A89" s="1406"/>
      <c r="B89" s="1431"/>
      <c r="C89" s="1421"/>
      <c r="D89" s="1449"/>
      <c r="E89" s="1419"/>
      <c r="F89" s="115"/>
    </row>
    <row r="90" spans="1:6" ht="12.5">
      <c r="A90" s="1406"/>
      <c r="B90" s="1431"/>
      <c r="C90" s="1421"/>
      <c r="D90" s="1449"/>
      <c r="E90" s="1419"/>
      <c r="F90" s="115"/>
    </row>
    <row r="91" spans="1:6" ht="12.5">
      <c r="A91" s="1406"/>
      <c r="B91" s="1431"/>
      <c r="C91" s="1421"/>
      <c r="D91" s="1449"/>
      <c r="E91" s="1419"/>
      <c r="F91" s="115"/>
    </row>
    <row r="92" spans="1:6" ht="12.5">
      <c r="A92" s="1406"/>
      <c r="B92" s="1431"/>
      <c r="C92" s="1421"/>
      <c r="D92" s="1449"/>
      <c r="E92" s="1419"/>
      <c r="F92" s="115"/>
    </row>
    <row r="93" spans="1:6" ht="12.5">
      <c r="A93" s="1406"/>
      <c r="B93" s="1431"/>
      <c r="C93" s="1421"/>
      <c r="D93" s="1449"/>
      <c r="E93" s="1419"/>
      <c r="F93" s="115"/>
    </row>
    <row r="94" spans="1:6" ht="12.5">
      <c r="A94" s="1406"/>
      <c r="B94" s="1431"/>
      <c r="C94" s="1421"/>
      <c r="D94" s="1449"/>
      <c r="E94" s="1419"/>
      <c r="F94" s="115"/>
    </row>
    <row r="95" spans="1:6" ht="12.5">
      <c r="A95" s="1406"/>
      <c r="B95" s="1431"/>
      <c r="C95" s="1421"/>
      <c r="D95" s="1449"/>
      <c r="E95" s="1419"/>
      <c r="F95" s="115"/>
    </row>
    <row r="96" spans="1:6" ht="12.5">
      <c r="A96" s="1406"/>
      <c r="B96" s="1431"/>
      <c r="C96" s="1421"/>
      <c r="D96" s="1449"/>
      <c r="E96" s="1419"/>
      <c r="F96" s="115"/>
    </row>
    <row r="97" spans="1:6" ht="12.5">
      <c r="A97" s="1406"/>
      <c r="B97" s="1431"/>
      <c r="C97" s="1421"/>
      <c r="D97" s="1449"/>
      <c r="E97" s="1419"/>
      <c r="F97" s="115"/>
    </row>
    <row r="98" spans="1:6" ht="12.5">
      <c r="A98" s="1406"/>
      <c r="B98" s="1431"/>
      <c r="C98" s="1421"/>
      <c r="D98" s="1449"/>
      <c r="E98" s="1419"/>
      <c r="F98" s="115"/>
    </row>
    <row r="99" spans="1:6" ht="12.5">
      <c r="A99" s="1406"/>
      <c r="B99" s="1433"/>
      <c r="C99" s="1421"/>
      <c r="D99" s="1449"/>
      <c r="E99" s="141"/>
      <c r="F99" s="115"/>
    </row>
    <row r="100" spans="1:6" ht="12.5">
      <c r="A100" s="1436"/>
      <c r="B100" s="1411"/>
      <c r="C100" s="1412"/>
      <c r="D100" s="1412"/>
      <c r="E100" s="146"/>
      <c r="F100" s="1437"/>
    </row>
    <row r="101" spans="1:6" ht="13" thickBot="1">
      <c r="A101" s="1438"/>
      <c r="B101" s="1439"/>
      <c r="C101" s="1440"/>
      <c r="D101" s="1440" t="s">
        <v>1770</v>
      </c>
      <c r="E101" s="144"/>
      <c r="F101" s="1441">
        <f>SUM(F66:F100)</f>
        <v>0</v>
      </c>
    </row>
    <row r="102" spans="1:6" ht="12.5">
      <c r="A102" s="1401"/>
      <c r="B102" s="1396"/>
      <c r="C102" s="1397"/>
      <c r="D102" s="1397"/>
      <c r="E102" s="1398"/>
      <c r="F102" s="1313"/>
    </row>
    <row r="103" spans="1:6" ht="12.5">
      <c r="A103" s="1401"/>
      <c r="B103" s="1396"/>
      <c r="C103" s="1397"/>
      <c r="D103" s="1397"/>
      <c r="E103" s="1398"/>
      <c r="F103" s="1313"/>
    </row>
    <row r="104" spans="1:6" ht="13" thickBot="1">
      <c r="A104" s="1415"/>
      <c r="B104" s="1415"/>
      <c r="C104" s="1415"/>
      <c r="D104" s="1415"/>
      <c r="E104" s="1450"/>
      <c r="F104" s="1451"/>
    </row>
    <row r="105" spans="1:6" ht="13" thickBot="1">
      <c r="A105" s="1402" t="s">
        <v>320</v>
      </c>
      <c r="B105" s="1403" t="s">
        <v>161</v>
      </c>
      <c r="C105" s="1403" t="s">
        <v>319</v>
      </c>
      <c r="D105" s="1403" t="s">
        <v>318</v>
      </c>
      <c r="E105" s="1404" t="s">
        <v>1973</v>
      </c>
      <c r="F105" s="1405" t="s">
        <v>1972</v>
      </c>
    </row>
    <row r="106" spans="1:6" ht="12.5">
      <c r="A106" s="1406"/>
      <c r="B106" s="1407"/>
      <c r="C106" s="1407"/>
      <c r="D106" s="1407"/>
      <c r="E106" s="1408"/>
      <c r="F106" s="115"/>
    </row>
    <row r="107" spans="1:6" ht="12.5">
      <c r="A107" s="1406"/>
      <c r="B107" s="1433" t="s">
        <v>633</v>
      </c>
      <c r="C107" s="1421"/>
      <c r="D107" s="1421"/>
      <c r="E107" s="1419"/>
      <c r="F107" s="115"/>
    </row>
    <row r="108" spans="1:6" ht="12.5">
      <c r="A108" s="1406"/>
      <c r="B108" s="1409"/>
      <c r="C108" s="1421"/>
      <c r="D108" s="1421"/>
      <c r="E108" s="141"/>
      <c r="F108" s="115"/>
    </row>
    <row r="109" spans="1:6" ht="12.5">
      <c r="A109" s="1406"/>
      <c r="B109" s="1409" t="s">
        <v>1736</v>
      </c>
      <c r="C109" s="1421"/>
      <c r="D109" s="1421"/>
      <c r="E109" s="141"/>
      <c r="F109" s="115"/>
    </row>
    <row r="110" spans="1:6" ht="12.5">
      <c r="A110" s="1406"/>
      <c r="B110" s="1434"/>
      <c r="C110" s="1421"/>
      <c r="D110" s="1421"/>
      <c r="E110" s="1419"/>
      <c r="F110" s="115"/>
    </row>
    <row r="111" spans="1:6" ht="12.5">
      <c r="A111" s="1406"/>
      <c r="B111" s="1409" t="s">
        <v>631</v>
      </c>
      <c r="C111" s="1421"/>
      <c r="D111" s="1421"/>
      <c r="E111" s="1419"/>
      <c r="F111" s="115"/>
    </row>
    <row r="112" spans="1:6" ht="12.5">
      <c r="A112" s="1406"/>
      <c r="B112" s="1407"/>
      <c r="C112" s="1421"/>
      <c r="D112" s="1421"/>
      <c r="E112" s="1419"/>
      <c r="F112" s="115"/>
    </row>
    <row r="113" spans="1:6" ht="30">
      <c r="A113" s="1406"/>
      <c r="B113" s="1434" t="s">
        <v>1807</v>
      </c>
      <c r="C113" s="1421"/>
      <c r="D113" s="1421"/>
      <c r="E113" s="1419"/>
      <c r="F113" s="115"/>
    </row>
    <row r="114" spans="1:6" ht="12.5">
      <c r="A114" s="1427"/>
      <c r="B114" s="1428"/>
      <c r="C114" s="1421"/>
      <c r="D114" s="1421"/>
      <c r="E114" s="1419"/>
      <c r="F114" s="115"/>
    </row>
    <row r="115" spans="1:6" ht="12.5">
      <c r="A115" s="1429" t="s">
        <v>1734</v>
      </c>
      <c r="B115" s="1431" t="s">
        <v>1669</v>
      </c>
      <c r="C115" s="1421" t="s">
        <v>337</v>
      </c>
      <c r="D115" s="1421">
        <v>5</v>
      </c>
      <c r="E115" s="1423"/>
      <c r="F115" s="115">
        <f t="shared" ref="F115:F137" si="2">D115*E115</f>
        <v>0</v>
      </c>
    </row>
    <row r="116" spans="1:6" ht="12.5">
      <c r="A116" s="1429" t="s">
        <v>1733</v>
      </c>
      <c r="B116" s="1431" t="s">
        <v>1657</v>
      </c>
      <c r="C116" s="1421" t="s">
        <v>337</v>
      </c>
      <c r="D116" s="1421">
        <v>2</v>
      </c>
      <c r="E116" s="1423"/>
      <c r="F116" s="115">
        <f t="shared" si="2"/>
        <v>0</v>
      </c>
    </row>
    <row r="117" spans="1:6" ht="12.5">
      <c r="A117" s="1429" t="s">
        <v>1732</v>
      </c>
      <c r="B117" s="1431" t="s">
        <v>1664</v>
      </c>
      <c r="C117" s="1421" t="s">
        <v>337</v>
      </c>
      <c r="D117" s="1421">
        <v>2</v>
      </c>
      <c r="E117" s="1423"/>
      <c r="F117" s="115">
        <f t="shared" si="2"/>
        <v>0</v>
      </c>
    </row>
    <row r="118" spans="1:6" ht="12.5">
      <c r="A118" s="1401"/>
      <c r="B118" s="1396"/>
      <c r="C118" s="1396"/>
      <c r="D118" s="1396"/>
      <c r="E118" s="1398"/>
      <c r="F118" s="115">
        <f t="shared" si="2"/>
        <v>0</v>
      </c>
    </row>
    <row r="119" spans="1:6" ht="12.5">
      <c r="A119" s="1429"/>
      <c r="B119" s="1431"/>
      <c r="C119" s="1421"/>
      <c r="D119" s="1421"/>
      <c r="E119" s="1423"/>
      <c r="F119" s="115">
        <f t="shared" si="2"/>
        <v>0</v>
      </c>
    </row>
    <row r="120" spans="1:6" ht="12.5">
      <c r="A120" s="1429"/>
      <c r="B120" s="1409" t="s">
        <v>1703</v>
      </c>
      <c r="C120" s="1421"/>
      <c r="D120" s="1421"/>
      <c r="E120" s="1423"/>
      <c r="F120" s="115">
        <f t="shared" si="2"/>
        <v>0</v>
      </c>
    </row>
    <row r="121" spans="1:6" ht="12.5">
      <c r="A121" s="1406"/>
      <c r="B121" s="1433"/>
      <c r="C121" s="1421"/>
      <c r="D121" s="1421"/>
      <c r="E121" s="1423"/>
      <c r="F121" s="115">
        <f t="shared" si="2"/>
        <v>0</v>
      </c>
    </row>
    <row r="122" spans="1:6" ht="20">
      <c r="A122" s="1406"/>
      <c r="B122" s="1434" t="s">
        <v>1806</v>
      </c>
      <c r="C122" s="1421"/>
      <c r="D122" s="1421"/>
      <c r="E122" s="1423"/>
      <c r="F122" s="115">
        <f t="shared" si="2"/>
        <v>0</v>
      </c>
    </row>
    <row r="123" spans="1:6" ht="12.5">
      <c r="A123" s="1406"/>
      <c r="B123" s="1422"/>
      <c r="C123" s="1421"/>
      <c r="D123" s="1421"/>
      <c r="E123" s="1423"/>
      <c r="F123" s="115">
        <f t="shared" si="2"/>
        <v>0</v>
      </c>
    </row>
    <row r="124" spans="1:6" ht="12.5">
      <c r="A124" s="1429" t="s">
        <v>1991</v>
      </c>
      <c r="B124" s="1431" t="s">
        <v>1990</v>
      </c>
      <c r="C124" s="1421" t="s">
        <v>337</v>
      </c>
      <c r="D124" s="1421">
        <v>1</v>
      </c>
      <c r="E124" s="180"/>
      <c r="F124" s="115">
        <f t="shared" si="2"/>
        <v>0</v>
      </c>
    </row>
    <row r="125" spans="1:6" ht="12.5">
      <c r="A125" s="1429"/>
      <c r="B125" s="1431"/>
      <c r="C125" s="1421"/>
      <c r="D125" s="1421"/>
      <c r="E125" s="1423"/>
      <c r="F125" s="115">
        <f t="shared" si="2"/>
        <v>0</v>
      </c>
    </row>
    <row r="126" spans="1:6" ht="12.5">
      <c r="A126" s="1406"/>
      <c r="B126" s="1452" t="s">
        <v>626</v>
      </c>
      <c r="C126" s="1412"/>
      <c r="D126" s="1412"/>
      <c r="E126" s="1423"/>
      <c r="F126" s="115">
        <f t="shared" si="2"/>
        <v>0</v>
      </c>
    </row>
    <row r="127" spans="1:6" ht="12.5">
      <c r="A127" s="1406"/>
      <c r="B127" s="1411"/>
      <c r="C127" s="1412"/>
      <c r="D127" s="1412"/>
      <c r="E127" s="1423"/>
      <c r="F127" s="115">
        <f t="shared" si="2"/>
        <v>0</v>
      </c>
    </row>
    <row r="128" spans="1:6" ht="30.5">
      <c r="A128" s="1406"/>
      <c r="B128" s="1453" t="s">
        <v>1804</v>
      </c>
      <c r="C128" s="1412"/>
      <c r="D128" s="1412"/>
      <c r="E128" s="1423"/>
      <c r="F128" s="115">
        <f t="shared" si="2"/>
        <v>0</v>
      </c>
    </row>
    <row r="129" spans="1:6" ht="12.5">
      <c r="A129" s="1406"/>
      <c r="B129" s="1453"/>
      <c r="C129" s="1412"/>
      <c r="D129" s="1412"/>
      <c r="E129" s="1423"/>
      <c r="F129" s="115">
        <f t="shared" si="2"/>
        <v>0</v>
      </c>
    </row>
    <row r="130" spans="1:6" ht="12.5">
      <c r="A130" s="1406" t="s">
        <v>1319</v>
      </c>
      <c r="B130" s="1431" t="s">
        <v>1664</v>
      </c>
      <c r="C130" s="1421" t="s">
        <v>337</v>
      </c>
      <c r="D130" s="1421">
        <v>1</v>
      </c>
      <c r="E130" s="1423"/>
      <c r="F130" s="115">
        <f t="shared" si="2"/>
        <v>0</v>
      </c>
    </row>
    <row r="131" spans="1:6" ht="12.5">
      <c r="A131" s="1406"/>
      <c r="B131" s="1431"/>
      <c r="C131" s="1421"/>
      <c r="D131" s="1421"/>
      <c r="E131" s="1423"/>
      <c r="F131" s="115">
        <f t="shared" si="2"/>
        <v>0</v>
      </c>
    </row>
    <row r="132" spans="1:6" ht="12.5">
      <c r="A132" s="1406"/>
      <c r="B132" s="1431"/>
      <c r="C132" s="1421"/>
      <c r="D132" s="1421"/>
      <c r="E132" s="1423"/>
      <c r="F132" s="115">
        <f t="shared" si="2"/>
        <v>0</v>
      </c>
    </row>
    <row r="133" spans="1:6" ht="12.5">
      <c r="A133" s="1406"/>
      <c r="B133" s="1433" t="s">
        <v>1803</v>
      </c>
      <c r="C133" s="1421"/>
      <c r="D133" s="1421"/>
      <c r="E133" s="1423"/>
      <c r="F133" s="115">
        <f t="shared" si="2"/>
        <v>0</v>
      </c>
    </row>
    <row r="134" spans="1:6" ht="12.5">
      <c r="A134" s="1406"/>
      <c r="B134" s="1433"/>
      <c r="C134" s="1421"/>
      <c r="D134" s="1421"/>
      <c r="E134" s="1423"/>
      <c r="F134" s="115">
        <f t="shared" si="2"/>
        <v>0</v>
      </c>
    </row>
    <row r="135" spans="1:6" ht="20.5">
      <c r="A135" s="1406"/>
      <c r="B135" s="1453" t="s">
        <v>1802</v>
      </c>
      <c r="C135" s="1421"/>
      <c r="D135" s="1421"/>
      <c r="E135" s="1423"/>
      <c r="F135" s="115">
        <f t="shared" si="2"/>
        <v>0</v>
      </c>
    </row>
    <row r="136" spans="1:6" ht="12.5">
      <c r="A136" s="1406"/>
      <c r="B136" s="1434"/>
      <c r="C136" s="1421"/>
      <c r="D136" s="1421"/>
      <c r="E136" s="1423"/>
      <c r="F136" s="115">
        <f t="shared" si="2"/>
        <v>0</v>
      </c>
    </row>
    <row r="137" spans="1:6" ht="12.5">
      <c r="A137" s="1406" t="s">
        <v>1801</v>
      </c>
      <c r="B137" s="1422" t="s">
        <v>1662</v>
      </c>
      <c r="C137" s="1421" t="s">
        <v>337</v>
      </c>
      <c r="D137" s="1421">
        <v>1</v>
      </c>
      <c r="E137" s="1423"/>
      <c r="F137" s="115">
        <f t="shared" si="2"/>
        <v>0</v>
      </c>
    </row>
    <row r="138" spans="1:6" ht="13" thickBot="1">
      <c r="A138" s="1438"/>
      <c r="B138" s="1439"/>
      <c r="C138" s="1440"/>
      <c r="D138" s="1440" t="s">
        <v>1770</v>
      </c>
      <c r="E138" s="144"/>
      <c r="F138" s="1441">
        <f>SUM(F115:F137)</f>
        <v>0</v>
      </c>
    </row>
    <row r="139" spans="1:6" ht="12.5">
      <c r="A139" s="1401"/>
      <c r="B139" s="1454"/>
      <c r="C139" s="1397"/>
      <c r="D139" s="1397"/>
      <c r="E139" s="1398"/>
      <c r="F139" s="1313"/>
    </row>
    <row r="140" spans="1:6" ht="12.5">
      <c r="A140" s="1401"/>
      <c r="B140" s="1396"/>
      <c r="C140" s="1397"/>
      <c r="D140" s="1397"/>
      <c r="E140" s="1398"/>
      <c r="F140" s="1313"/>
    </row>
    <row r="141" spans="1:6" ht="13" thickBot="1">
      <c r="A141" s="1415"/>
      <c r="B141" s="1415"/>
      <c r="C141" s="1415"/>
      <c r="D141" s="1415"/>
      <c r="E141" s="1450"/>
      <c r="F141" s="1451"/>
    </row>
    <row r="142" spans="1:6" ht="13" thickBot="1">
      <c r="A142" s="1402" t="s">
        <v>320</v>
      </c>
      <c r="B142" s="1403" t="s">
        <v>161</v>
      </c>
      <c r="C142" s="1403" t="s">
        <v>319</v>
      </c>
      <c r="D142" s="1403" t="s">
        <v>318</v>
      </c>
      <c r="E142" s="1404" t="s">
        <v>1973</v>
      </c>
      <c r="F142" s="1405" t="s">
        <v>1972</v>
      </c>
    </row>
    <row r="143" spans="1:6" ht="12.5">
      <c r="A143" s="1406"/>
      <c r="B143" s="1407"/>
      <c r="C143" s="1407"/>
      <c r="D143" s="1407"/>
      <c r="E143" s="1408"/>
      <c r="F143" s="115"/>
    </row>
    <row r="144" spans="1:6" ht="12.5">
      <c r="A144" s="1406"/>
      <c r="B144" s="1433" t="s">
        <v>1800</v>
      </c>
      <c r="C144" s="1421"/>
      <c r="D144" s="1421"/>
      <c r="E144" s="1419"/>
      <c r="F144" s="115"/>
    </row>
    <row r="145" spans="1:6" ht="12.5">
      <c r="A145" s="1406"/>
      <c r="B145" s="1433"/>
      <c r="C145" s="1421"/>
      <c r="D145" s="1421"/>
      <c r="E145" s="1419"/>
      <c r="F145" s="115"/>
    </row>
    <row r="146" spans="1:6" ht="30.5">
      <c r="A146" s="1406"/>
      <c r="B146" s="1453" t="s">
        <v>1799</v>
      </c>
      <c r="C146" s="1421"/>
      <c r="D146" s="1421"/>
      <c r="E146" s="1419"/>
      <c r="F146" s="115"/>
    </row>
    <row r="147" spans="1:6" ht="12.5">
      <c r="A147" s="1406"/>
      <c r="B147" s="1434"/>
      <c r="C147" s="1421"/>
      <c r="D147" s="1421"/>
      <c r="E147" s="1419"/>
      <c r="F147" s="115"/>
    </row>
    <row r="148" spans="1:6" ht="12.5">
      <c r="A148" s="1406" t="s">
        <v>1798</v>
      </c>
      <c r="B148" s="1422" t="s">
        <v>1989</v>
      </c>
      <c r="C148" s="1421" t="s">
        <v>337</v>
      </c>
      <c r="D148" s="1421">
        <v>1</v>
      </c>
      <c r="E148" s="1423"/>
      <c r="F148" s="115">
        <f t="shared" ref="F148:F164" si="3">D148*E148</f>
        <v>0</v>
      </c>
    </row>
    <row r="149" spans="1:6" ht="12.5">
      <c r="A149" s="1406" t="s">
        <v>1795</v>
      </c>
      <c r="B149" s="1422" t="s">
        <v>1988</v>
      </c>
      <c r="C149" s="1421" t="s">
        <v>337</v>
      </c>
      <c r="D149" s="1421">
        <v>3</v>
      </c>
      <c r="E149" s="1423"/>
      <c r="F149" s="115">
        <f t="shared" si="3"/>
        <v>0</v>
      </c>
    </row>
    <row r="150" spans="1:6" ht="12.5">
      <c r="A150" s="1406"/>
      <c r="B150" s="1407"/>
      <c r="C150" s="1407"/>
      <c r="D150" s="1407"/>
      <c r="E150" s="1423"/>
      <c r="F150" s="115">
        <f t="shared" si="3"/>
        <v>0</v>
      </c>
    </row>
    <row r="151" spans="1:6" ht="30.5">
      <c r="A151" s="1406"/>
      <c r="B151" s="1453" t="s">
        <v>1796</v>
      </c>
      <c r="C151" s="1421"/>
      <c r="D151" s="1421"/>
      <c r="E151" s="1423"/>
      <c r="F151" s="115">
        <f t="shared" si="3"/>
        <v>0</v>
      </c>
    </row>
    <row r="152" spans="1:6" ht="12.5">
      <c r="A152" s="1406"/>
      <c r="B152" s="1434"/>
      <c r="C152" s="1421"/>
      <c r="D152" s="1421"/>
      <c r="E152" s="1423"/>
      <c r="F152" s="115">
        <f t="shared" si="3"/>
        <v>0</v>
      </c>
    </row>
    <row r="153" spans="1:6" ht="12.5">
      <c r="A153" s="1406" t="s">
        <v>1793</v>
      </c>
      <c r="B153" s="1422" t="s">
        <v>1987</v>
      </c>
      <c r="C153" s="1421" t="s">
        <v>337</v>
      </c>
      <c r="D153" s="1421">
        <v>2</v>
      </c>
      <c r="E153" s="1423"/>
      <c r="F153" s="115">
        <f t="shared" si="3"/>
        <v>0</v>
      </c>
    </row>
    <row r="154" spans="1:6" ht="12.5">
      <c r="A154" s="1406" t="s">
        <v>1791</v>
      </c>
      <c r="B154" s="1422" t="s">
        <v>1986</v>
      </c>
      <c r="C154" s="1421" t="s">
        <v>337</v>
      </c>
      <c r="D154" s="1421">
        <v>2</v>
      </c>
      <c r="E154" s="1423"/>
      <c r="F154" s="115">
        <f t="shared" si="3"/>
        <v>0</v>
      </c>
    </row>
    <row r="155" spans="1:6" ht="12.5">
      <c r="A155" s="1406" t="s">
        <v>1985</v>
      </c>
      <c r="B155" s="1422" t="s">
        <v>1984</v>
      </c>
      <c r="C155" s="1421" t="s">
        <v>337</v>
      </c>
      <c r="D155" s="1421">
        <v>1</v>
      </c>
      <c r="E155" s="1423"/>
      <c r="F155" s="115">
        <f t="shared" si="3"/>
        <v>0</v>
      </c>
    </row>
    <row r="156" spans="1:6" ht="12.5">
      <c r="A156" s="1406" t="s">
        <v>1983</v>
      </c>
      <c r="B156" s="1422" t="s">
        <v>1982</v>
      </c>
      <c r="C156" s="1421" t="s">
        <v>337</v>
      </c>
      <c r="D156" s="1421">
        <v>3</v>
      </c>
      <c r="E156" s="1423"/>
      <c r="F156" s="115">
        <f t="shared" si="3"/>
        <v>0</v>
      </c>
    </row>
    <row r="157" spans="1:6" ht="12.5">
      <c r="A157" s="1406"/>
      <c r="B157" s="1422"/>
      <c r="C157" s="1421"/>
      <c r="D157" s="1421"/>
      <c r="E157" s="1423"/>
      <c r="F157" s="115">
        <f t="shared" si="3"/>
        <v>0</v>
      </c>
    </row>
    <row r="158" spans="1:6" ht="12.5">
      <c r="A158" s="1406"/>
      <c r="B158" s="1409" t="s">
        <v>1673</v>
      </c>
      <c r="C158" s="1421"/>
      <c r="D158" s="1421"/>
      <c r="E158" s="1423"/>
      <c r="F158" s="115">
        <f t="shared" si="3"/>
        <v>0</v>
      </c>
    </row>
    <row r="159" spans="1:6" ht="12.5">
      <c r="A159" s="1406"/>
      <c r="B159" s="1434"/>
      <c r="C159" s="1421"/>
      <c r="D159" s="1421"/>
      <c r="E159" s="1423"/>
      <c r="F159" s="115">
        <f t="shared" si="3"/>
        <v>0</v>
      </c>
    </row>
    <row r="160" spans="1:6" ht="30.5">
      <c r="A160" s="1406"/>
      <c r="B160" s="1453" t="s">
        <v>1790</v>
      </c>
      <c r="C160" s="1421"/>
      <c r="D160" s="1421"/>
      <c r="E160" s="1423"/>
      <c r="F160" s="115">
        <f t="shared" si="3"/>
        <v>0</v>
      </c>
    </row>
    <row r="161" spans="1:6" ht="12.5">
      <c r="A161" s="1406"/>
      <c r="B161" s="1407"/>
      <c r="C161" s="1421"/>
      <c r="D161" s="1421"/>
      <c r="E161" s="1423"/>
      <c r="F161" s="115">
        <f t="shared" si="3"/>
        <v>0</v>
      </c>
    </row>
    <row r="162" spans="1:6" ht="12.5">
      <c r="A162" s="1406" t="s">
        <v>1670</v>
      </c>
      <c r="B162" s="1407" t="s">
        <v>1669</v>
      </c>
      <c r="C162" s="1421" t="s">
        <v>337</v>
      </c>
      <c r="D162" s="1421">
        <v>1</v>
      </c>
      <c r="E162" s="1423"/>
      <c r="F162" s="115">
        <f t="shared" si="3"/>
        <v>0</v>
      </c>
    </row>
    <row r="163" spans="1:6" ht="12.5">
      <c r="A163" s="1406" t="s">
        <v>1668</v>
      </c>
      <c r="B163" s="1407" t="s">
        <v>1657</v>
      </c>
      <c r="C163" s="1421" t="s">
        <v>337</v>
      </c>
      <c r="D163" s="1421">
        <v>2</v>
      </c>
      <c r="E163" s="1423"/>
      <c r="F163" s="115">
        <f t="shared" si="3"/>
        <v>0</v>
      </c>
    </row>
    <row r="164" spans="1:6" ht="12.5">
      <c r="A164" s="1406" t="s">
        <v>1667</v>
      </c>
      <c r="B164" s="1407" t="s">
        <v>1664</v>
      </c>
      <c r="C164" s="1421" t="s">
        <v>337</v>
      </c>
      <c r="D164" s="1421">
        <v>1</v>
      </c>
      <c r="E164" s="1423"/>
      <c r="F164" s="115">
        <f t="shared" si="3"/>
        <v>0</v>
      </c>
    </row>
    <row r="165" spans="1:6" ht="12.5">
      <c r="A165" s="1406"/>
      <c r="B165" s="1453"/>
      <c r="C165" s="1421"/>
      <c r="D165" s="1421"/>
      <c r="E165" s="1419"/>
      <c r="F165" s="115"/>
    </row>
    <row r="166" spans="1:6" ht="12.5">
      <c r="A166" s="1406"/>
      <c r="B166" s="1407"/>
      <c r="C166" s="1421"/>
      <c r="D166" s="1421"/>
      <c r="E166" s="1419"/>
      <c r="F166" s="115"/>
    </row>
    <row r="167" spans="1:6" ht="12.5">
      <c r="A167" s="1406"/>
      <c r="B167" s="1407"/>
      <c r="C167" s="1421"/>
      <c r="D167" s="1421"/>
      <c r="E167" s="1419"/>
      <c r="F167" s="150"/>
    </row>
    <row r="168" spans="1:6" ht="12.5">
      <c r="A168" s="1406"/>
      <c r="B168" s="1407"/>
      <c r="C168" s="1421"/>
      <c r="D168" s="1421"/>
      <c r="E168" s="1419"/>
      <c r="F168" s="150"/>
    </row>
    <row r="169" spans="1:6" ht="12.5">
      <c r="A169" s="1406"/>
      <c r="B169" s="1453"/>
      <c r="C169" s="1412"/>
      <c r="D169" s="1412"/>
      <c r="E169" s="1419"/>
      <c r="F169" s="150"/>
    </row>
    <row r="170" spans="1:6" ht="12.5">
      <c r="A170" s="1406"/>
      <c r="B170" s="1455"/>
      <c r="C170" s="1421"/>
      <c r="D170" s="1421"/>
      <c r="E170" s="1424"/>
      <c r="F170" s="115"/>
    </row>
    <row r="171" spans="1:6" ht="12.5">
      <c r="A171" s="1406"/>
      <c r="B171" s="1434"/>
      <c r="C171" s="1421"/>
      <c r="D171" s="1421"/>
      <c r="E171" s="1424"/>
      <c r="F171" s="115"/>
    </row>
    <row r="172" spans="1:6" ht="12.5">
      <c r="A172" s="1406"/>
      <c r="B172" s="1407"/>
      <c r="C172" s="1421"/>
      <c r="D172" s="1421"/>
      <c r="E172" s="1419"/>
      <c r="F172" s="115"/>
    </row>
    <row r="173" spans="1:6" s="1396" customFormat="1" ht="10">
      <c r="A173" s="1406"/>
      <c r="B173" s="1407"/>
      <c r="C173" s="1421"/>
      <c r="D173" s="1456"/>
      <c r="E173" s="1419"/>
      <c r="F173" s="147"/>
    </row>
    <row r="174" spans="1:6" s="1396" customFormat="1" ht="10">
      <c r="A174" s="1406"/>
      <c r="B174" s="1457"/>
      <c r="C174" s="1421"/>
      <c r="D174" s="1456"/>
      <c r="E174" s="1419"/>
      <c r="F174" s="147"/>
    </row>
    <row r="175" spans="1:6" s="1396" customFormat="1" ht="10.5" thickBot="1">
      <c r="A175" s="1438"/>
      <c r="B175" s="1439"/>
      <c r="C175" s="1440"/>
      <c r="D175" s="1440" t="s">
        <v>1770</v>
      </c>
      <c r="E175" s="144"/>
      <c r="F175" s="1441">
        <f>SUM(F148:F174)</f>
        <v>0</v>
      </c>
    </row>
    <row r="176" spans="1:6" s="1396" customFormat="1" ht="10.5">
      <c r="A176" s="1401"/>
      <c r="B176" s="1458"/>
      <c r="C176" s="1459"/>
      <c r="D176" s="1459"/>
      <c r="E176" s="1460"/>
      <c r="F176" s="1461"/>
    </row>
    <row r="177" spans="1:6" s="1396" customFormat="1" ht="10.5">
      <c r="A177" s="1401"/>
      <c r="B177" s="1458"/>
      <c r="C177" s="1459"/>
      <c r="D177" s="1459"/>
      <c r="E177" s="1460"/>
      <c r="F177" s="1461"/>
    </row>
    <row r="178" spans="1:6" s="1396" customFormat="1" ht="10.5" thickBot="1">
      <c r="A178" s="1401"/>
      <c r="C178" s="1397"/>
      <c r="D178" s="1397"/>
      <c r="E178" s="1398"/>
      <c r="F178" s="1313"/>
    </row>
    <row r="179" spans="1:6" s="1396" customFormat="1" ht="11" thickBot="1">
      <c r="A179" s="1402" t="s">
        <v>320</v>
      </c>
      <c r="B179" s="1403" t="s">
        <v>161</v>
      </c>
      <c r="C179" s="1403" t="s">
        <v>319</v>
      </c>
      <c r="D179" s="1403" t="s">
        <v>318</v>
      </c>
      <c r="E179" s="1404" t="s">
        <v>1973</v>
      </c>
      <c r="F179" s="1405" t="s">
        <v>1972</v>
      </c>
    </row>
    <row r="180" spans="1:6" s="1396" customFormat="1" ht="10.5">
      <c r="A180" s="1444"/>
      <c r="B180" s="1445"/>
      <c r="C180" s="1445"/>
      <c r="D180" s="1445"/>
      <c r="E180" s="1446"/>
      <c r="F180" s="1447"/>
    </row>
    <row r="181" spans="1:6" s="1396" customFormat="1" ht="21">
      <c r="A181" s="1406"/>
      <c r="B181" s="1433" t="s">
        <v>1643</v>
      </c>
      <c r="C181" s="1421"/>
      <c r="D181" s="1456"/>
      <c r="E181" s="1419"/>
      <c r="F181" s="1462"/>
    </row>
    <row r="182" spans="1:6" s="1396" customFormat="1" ht="10">
      <c r="A182" s="1406"/>
      <c r="B182" s="1407"/>
      <c r="C182" s="1421"/>
      <c r="D182" s="1456"/>
      <c r="E182" s="1419"/>
      <c r="F182" s="1462"/>
    </row>
    <row r="183" spans="1:6" s="1396" customFormat="1" ht="20">
      <c r="A183" s="1406"/>
      <c r="B183" s="1434" t="s">
        <v>1981</v>
      </c>
      <c r="C183" s="1421"/>
      <c r="D183" s="1456"/>
      <c r="E183" s="1419"/>
      <c r="F183" s="1462"/>
    </row>
    <row r="184" spans="1:6" s="1396" customFormat="1" ht="10">
      <c r="A184" s="1406"/>
      <c r="B184" s="1407"/>
      <c r="C184" s="1421"/>
      <c r="D184" s="1456"/>
      <c r="E184" s="1419"/>
      <c r="F184" s="147"/>
    </row>
    <row r="185" spans="1:6" s="1396" customFormat="1" ht="10">
      <c r="A185" s="1406" t="s">
        <v>1789</v>
      </c>
      <c r="B185" s="1407" t="s">
        <v>634</v>
      </c>
      <c r="C185" s="1421" t="s">
        <v>337</v>
      </c>
      <c r="D185" s="1456">
        <v>1</v>
      </c>
      <c r="E185" s="170"/>
      <c r="F185" s="115">
        <f t="shared" ref="F185:F205" si="4">D185*E185</f>
        <v>0</v>
      </c>
    </row>
    <row r="186" spans="1:6" s="1396" customFormat="1" ht="10">
      <c r="A186" s="1406"/>
      <c r="B186" s="1407"/>
      <c r="C186" s="1421"/>
      <c r="D186" s="1456"/>
      <c r="E186" s="1423"/>
      <c r="F186" s="115">
        <f t="shared" si="4"/>
        <v>0</v>
      </c>
    </row>
    <row r="187" spans="1:6" s="1396" customFormat="1" ht="10.5">
      <c r="A187" s="1406"/>
      <c r="B187" s="1409" t="s">
        <v>1788</v>
      </c>
      <c r="C187" s="1421"/>
      <c r="D187" s="1456"/>
      <c r="E187" s="1423"/>
      <c r="F187" s="115">
        <f t="shared" si="4"/>
        <v>0</v>
      </c>
    </row>
    <row r="188" spans="1:6" s="1396" customFormat="1" ht="10">
      <c r="A188" s="1406"/>
      <c r="B188" s="1407"/>
      <c r="C188" s="1421"/>
      <c r="D188" s="1456"/>
      <c r="E188" s="1423"/>
      <c r="F188" s="115">
        <f t="shared" si="4"/>
        <v>0</v>
      </c>
    </row>
    <row r="189" spans="1:6" s="1396" customFormat="1" ht="20">
      <c r="A189" s="1406"/>
      <c r="B189" s="1434" t="s">
        <v>1787</v>
      </c>
      <c r="C189" s="1421"/>
      <c r="D189" s="1456"/>
      <c r="E189" s="1423"/>
      <c r="F189" s="115">
        <f t="shared" si="4"/>
        <v>0</v>
      </c>
    </row>
    <row r="190" spans="1:6" s="1396" customFormat="1" ht="10">
      <c r="A190" s="1406"/>
      <c r="B190" s="1407"/>
      <c r="C190" s="1421"/>
      <c r="D190" s="1421"/>
      <c r="E190" s="1423"/>
      <c r="F190" s="115">
        <f t="shared" si="4"/>
        <v>0</v>
      </c>
    </row>
    <row r="191" spans="1:6" s="1396" customFormat="1" ht="10">
      <c r="A191" s="1406" t="s">
        <v>1786</v>
      </c>
      <c r="B191" s="1407" t="s">
        <v>1785</v>
      </c>
      <c r="C191" s="1421" t="s">
        <v>337</v>
      </c>
      <c r="D191" s="1456">
        <v>1</v>
      </c>
      <c r="E191" s="170"/>
      <c r="F191" s="115">
        <f t="shared" si="4"/>
        <v>0</v>
      </c>
    </row>
    <row r="192" spans="1:6" s="1396" customFormat="1" ht="10">
      <c r="A192" s="1406"/>
      <c r="B192" s="1407"/>
      <c r="C192" s="1421"/>
      <c r="D192" s="1456"/>
      <c r="E192" s="1423"/>
      <c r="F192" s="115">
        <f t="shared" si="4"/>
        <v>0</v>
      </c>
    </row>
    <row r="193" spans="1:6" s="1396" customFormat="1" ht="20">
      <c r="A193" s="1406"/>
      <c r="B193" s="1434" t="s">
        <v>1980</v>
      </c>
      <c r="C193" s="1421"/>
      <c r="D193" s="1456"/>
      <c r="E193" s="1423"/>
      <c r="F193" s="115">
        <f t="shared" si="4"/>
        <v>0</v>
      </c>
    </row>
    <row r="194" spans="1:6" s="1396" customFormat="1" ht="10.5">
      <c r="A194" s="1406"/>
      <c r="B194" s="1445"/>
      <c r="C194" s="1421"/>
      <c r="D194" s="1456"/>
      <c r="E194" s="1423"/>
      <c r="F194" s="115">
        <f t="shared" si="4"/>
        <v>0</v>
      </c>
    </row>
    <row r="195" spans="1:6" s="1396" customFormat="1" ht="10">
      <c r="A195" s="1406" t="s">
        <v>1783</v>
      </c>
      <c r="B195" s="1407" t="s">
        <v>634</v>
      </c>
      <c r="C195" s="1421" t="s">
        <v>337</v>
      </c>
      <c r="D195" s="1456">
        <v>1</v>
      </c>
      <c r="E195" s="170"/>
      <c r="F195" s="115">
        <f t="shared" si="4"/>
        <v>0</v>
      </c>
    </row>
    <row r="196" spans="1:6" s="1396" customFormat="1" ht="10.5">
      <c r="A196" s="1444"/>
      <c r="B196" s="1445"/>
      <c r="C196" s="1445"/>
      <c r="D196" s="1445"/>
      <c r="E196" s="1423"/>
      <c r="F196" s="115">
        <f t="shared" si="4"/>
        <v>0</v>
      </c>
    </row>
    <row r="197" spans="1:6" s="1396" customFormat="1" ht="10.5">
      <c r="A197" s="1406"/>
      <c r="B197" s="1433" t="s">
        <v>1504</v>
      </c>
      <c r="C197" s="1421"/>
      <c r="D197" s="1456"/>
      <c r="E197" s="1423"/>
      <c r="F197" s="115">
        <f t="shared" si="4"/>
        <v>0</v>
      </c>
    </row>
    <row r="198" spans="1:6" s="1396" customFormat="1" ht="10">
      <c r="A198" s="1406"/>
      <c r="B198" s="1407"/>
      <c r="C198" s="1421"/>
      <c r="D198" s="1456"/>
      <c r="E198" s="1423"/>
      <c r="F198" s="115">
        <f t="shared" si="4"/>
        <v>0</v>
      </c>
    </row>
    <row r="199" spans="1:6" s="1396" customFormat="1" ht="20">
      <c r="A199" s="1406" t="s">
        <v>1782</v>
      </c>
      <c r="B199" s="1463" t="s">
        <v>1503</v>
      </c>
      <c r="C199" s="1421" t="s">
        <v>513</v>
      </c>
      <c r="D199" s="1456">
        <v>85</v>
      </c>
      <c r="E199" s="170"/>
      <c r="F199" s="115">
        <f t="shared" si="4"/>
        <v>0</v>
      </c>
    </row>
    <row r="200" spans="1:6" s="1396" customFormat="1" ht="10">
      <c r="A200" s="1406"/>
      <c r="B200" s="1407"/>
      <c r="C200" s="1407"/>
      <c r="D200" s="1456"/>
      <c r="E200" s="1423"/>
      <c r="F200" s="115">
        <f t="shared" si="4"/>
        <v>0</v>
      </c>
    </row>
    <row r="201" spans="1:6" s="1396" customFormat="1" ht="10.5">
      <c r="A201" s="1406"/>
      <c r="B201" s="1433" t="s">
        <v>1781</v>
      </c>
      <c r="C201" s="1407"/>
      <c r="D201" s="1456"/>
      <c r="E201" s="1423"/>
      <c r="F201" s="115">
        <f t="shared" si="4"/>
        <v>0</v>
      </c>
    </row>
    <row r="202" spans="1:6" s="1396" customFormat="1" ht="10.5">
      <c r="A202" s="1406"/>
      <c r="B202" s="1433"/>
      <c r="C202" s="1407"/>
      <c r="D202" s="1456"/>
      <c r="E202" s="1423"/>
      <c r="F202" s="115">
        <f t="shared" si="4"/>
        <v>0</v>
      </c>
    </row>
    <row r="203" spans="1:6" s="1396" customFormat="1" ht="10">
      <c r="A203" s="1406"/>
      <c r="B203" s="1434"/>
      <c r="C203" s="1407"/>
      <c r="D203" s="1456"/>
      <c r="E203" s="1423"/>
      <c r="F203" s="115">
        <f t="shared" si="4"/>
        <v>0</v>
      </c>
    </row>
    <row r="204" spans="1:6" s="1396" customFormat="1" ht="10">
      <c r="A204" s="1406"/>
      <c r="B204" s="1407"/>
      <c r="C204" s="1407"/>
      <c r="D204" s="1456"/>
      <c r="E204" s="1423"/>
      <c r="F204" s="115">
        <f t="shared" si="4"/>
        <v>0</v>
      </c>
    </row>
    <row r="205" spans="1:6" s="1396" customFormat="1" ht="10">
      <c r="A205" s="1406" t="s">
        <v>1779</v>
      </c>
      <c r="B205" s="1422" t="s">
        <v>1778</v>
      </c>
      <c r="C205" s="1421" t="s">
        <v>337</v>
      </c>
      <c r="D205" s="1421">
        <v>1</v>
      </c>
      <c r="E205" s="170"/>
      <c r="F205" s="115">
        <f t="shared" si="4"/>
        <v>0</v>
      </c>
    </row>
    <row r="206" spans="1:6" s="1396" customFormat="1" ht="10">
      <c r="A206" s="1406"/>
      <c r="B206" s="1407"/>
      <c r="C206" s="1421"/>
      <c r="D206" s="1421"/>
      <c r="E206" s="1419"/>
      <c r="F206" s="115"/>
    </row>
    <row r="207" spans="1:6" s="1396" customFormat="1" ht="10.5">
      <c r="A207" s="1406"/>
      <c r="B207" s="1433"/>
      <c r="C207" s="1421"/>
      <c r="D207" s="1421"/>
      <c r="E207" s="141"/>
      <c r="F207" s="115"/>
    </row>
    <row r="208" spans="1:6" s="1396" customFormat="1" ht="10">
      <c r="A208" s="1436"/>
      <c r="B208" s="1411"/>
      <c r="C208" s="1412"/>
      <c r="D208" s="1412"/>
      <c r="E208" s="146"/>
      <c r="F208" s="1437"/>
    </row>
    <row r="209" spans="1:6" s="1396" customFormat="1" ht="10.5" thickBot="1">
      <c r="A209" s="1438"/>
      <c r="B209" s="1439"/>
      <c r="C209" s="1440"/>
      <c r="D209" s="1440" t="s">
        <v>1770</v>
      </c>
      <c r="E209" s="144"/>
      <c r="F209" s="1441">
        <f>SUM(F185:F208)</f>
        <v>0</v>
      </c>
    </row>
    <row r="210" spans="1:6" s="1396" customFormat="1" ht="10">
      <c r="A210" s="1442"/>
      <c r="C210" s="1397"/>
      <c r="D210" s="1397"/>
      <c r="E210" s="148"/>
      <c r="F210" s="1443"/>
    </row>
    <row r="211" spans="1:6" s="1396" customFormat="1" ht="10">
      <c r="A211" s="1442"/>
      <c r="C211" s="1397"/>
      <c r="D211" s="1397"/>
      <c r="E211" s="148"/>
      <c r="F211" s="1443"/>
    </row>
    <row r="212" spans="1:6" s="1396" customFormat="1" ht="10.5" thickBot="1">
      <c r="A212" s="1401"/>
      <c r="C212" s="1397"/>
      <c r="D212" s="1397"/>
      <c r="E212" s="1398"/>
      <c r="F212" s="1313"/>
    </row>
    <row r="213" spans="1:6" s="1396" customFormat="1" ht="11" thickBot="1">
      <c r="A213" s="1402" t="s">
        <v>320</v>
      </c>
      <c r="B213" s="1403" t="s">
        <v>161</v>
      </c>
      <c r="C213" s="1403" t="s">
        <v>319</v>
      </c>
      <c r="D213" s="1403" t="s">
        <v>318</v>
      </c>
      <c r="E213" s="1404" t="s">
        <v>1973</v>
      </c>
      <c r="F213" s="1405" t="s">
        <v>1972</v>
      </c>
    </row>
    <row r="214" spans="1:6" s="1396" customFormat="1" ht="10.5">
      <c r="A214" s="1444"/>
      <c r="B214" s="1445"/>
      <c r="C214" s="1445"/>
      <c r="D214" s="1445"/>
      <c r="E214" s="1446"/>
      <c r="F214" s="1447"/>
    </row>
    <row r="215" spans="1:6" s="1396" customFormat="1" ht="10.5">
      <c r="A215" s="1406"/>
      <c r="B215" s="1433" t="s">
        <v>1777</v>
      </c>
      <c r="C215" s="1421"/>
      <c r="D215" s="1421"/>
      <c r="E215" s="141"/>
      <c r="F215" s="115"/>
    </row>
    <row r="216" spans="1:6" s="1396" customFormat="1" ht="10.5">
      <c r="A216" s="1406"/>
      <c r="B216" s="1433"/>
      <c r="C216" s="1421"/>
      <c r="D216" s="1421"/>
      <c r="E216" s="141"/>
      <c r="F216" s="115"/>
    </row>
    <row r="217" spans="1:6" s="1396" customFormat="1" ht="80">
      <c r="A217" s="1406" t="s">
        <v>1979</v>
      </c>
      <c r="B217" s="1431" t="s">
        <v>2557</v>
      </c>
      <c r="C217" s="1421" t="s">
        <v>341</v>
      </c>
      <c r="D217" s="1421">
        <v>1</v>
      </c>
      <c r="E217" s="1423"/>
      <c r="F217" s="115">
        <f t="shared" ref="F217:F223" si="5">D217*E217</f>
        <v>0</v>
      </c>
    </row>
    <row r="218" spans="1:6" s="1396" customFormat="1" ht="10.5">
      <c r="A218" s="1406"/>
      <c r="B218" s="1433"/>
      <c r="C218" s="1421"/>
      <c r="D218" s="1421"/>
      <c r="E218" s="1423"/>
      <c r="F218" s="115">
        <f t="shared" si="5"/>
        <v>0</v>
      </c>
    </row>
    <row r="219" spans="1:6" s="1396" customFormat="1" ht="50">
      <c r="A219" s="1406" t="s">
        <v>1978</v>
      </c>
      <c r="B219" s="1407" t="s">
        <v>1977</v>
      </c>
      <c r="C219" s="1421" t="s">
        <v>341</v>
      </c>
      <c r="D219" s="1421">
        <v>1</v>
      </c>
      <c r="E219" s="1423"/>
      <c r="F219" s="115">
        <f t="shared" si="5"/>
        <v>0</v>
      </c>
    </row>
    <row r="220" spans="1:6" s="1396" customFormat="1" ht="10">
      <c r="A220" s="1406"/>
      <c r="B220" s="1431"/>
      <c r="C220" s="1421"/>
      <c r="D220" s="1421"/>
      <c r="E220" s="1423"/>
      <c r="F220" s="115">
        <f t="shared" si="5"/>
        <v>0</v>
      </c>
    </row>
    <row r="221" spans="1:6" s="1396" customFormat="1" ht="30">
      <c r="A221" s="1406" t="s">
        <v>1976</v>
      </c>
      <c r="B221" s="1431" t="s">
        <v>1771</v>
      </c>
      <c r="C221" s="1421" t="s">
        <v>341</v>
      </c>
      <c r="D221" s="1421">
        <v>1</v>
      </c>
      <c r="E221" s="170"/>
      <c r="F221" s="115">
        <f t="shared" si="5"/>
        <v>0</v>
      </c>
    </row>
    <row r="222" spans="1:6" s="1396" customFormat="1" ht="10.5">
      <c r="A222" s="1406"/>
      <c r="B222" s="1433"/>
      <c r="C222" s="1421"/>
      <c r="D222" s="1421"/>
      <c r="E222" s="1423"/>
      <c r="F222" s="115">
        <f t="shared" si="5"/>
        <v>0</v>
      </c>
    </row>
    <row r="223" spans="1:6" s="1396" customFormat="1" ht="30">
      <c r="A223" s="1406" t="s">
        <v>1975</v>
      </c>
      <c r="B223" s="1431" t="s">
        <v>1974</v>
      </c>
      <c r="C223" s="1421" t="s">
        <v>341</v>
      </c>
      <c r="D223" s="1421">
        <v>1</v>
      </c>
      <c r="E223" s="170"/>
      <c r="F223" s="115">
        <f t="shared" si="5"/>
        <v>0</v>
      </c>
    </row>
    <row r="224" spans="1:6" s="1396" customFormat="1" ht="10.5">
      <c r="A224" s="1406"/>
      <c r="B224" s="1433"/>
      <c r="C224" s="1421"/>
      <c r="D224" s="1421"/>
      <c r="E224" s="141"/>
      <c r="F224" s="115"/>
    </row>
    <row r="225" spans="1:6" s="1396" customFormat="1" ht="10.5">
      <c r="A225" s="1406"/>
      <c r="B225" s="1433"/>
      <c r="C225" s="1421"/>
      <c r="D225" s="1421"/>
      <c r="E225" s="141"/>
      <c r="F225" s="115"/>
    </row>
    <row r="226" spans="1:6" s="1396" customFormat="1" ht="10.5">
      <c r="A226" s="1406"/>
      <c r="B226" s="1433"/>
      <c r="C226" s="1421"/>
      <c r="D226" s="1421"/>
      <c r="E226" s="141"/>
      <c r="F226" s="115"/>
    </row>
    <row r="227" spans="1:6" s="1396" customFormat="1" ht="10.5">
      <c r="A227" s="1406"/>
      <c r="B227" s="1433"/>
      <c r="C227" s="1421"/>
      <c r="D227" s="1421"/>
      <c r="E227" s="141"/>
      <c r="F227" s="115"/>
    </row>
    <row r="228" spans="1:6" s="1396" customFormat="1" ht="10.5">
      <c r="A228" s="1406"/>
      <c r="B228" s="1433"/>
      <c r="C228" s="1421"/>
      <c r="D228" s="1421"/>
      <c r="E228" s="141"/>
      <c r="F228" s="115"/>
    </row>
    <row r="229" spans="1:6" s="1396" customFormat="1" ht="10.5">
      <c r="A229" s="1406"/>
      <c r="B229" s="1433"/>
      <c r="C229" s="1421"/>
      <c r="D229" s="1421"/>
      <c r="E229" s="141"/>
      <c r="F229" s="115"/>
    </row>
    <row r="230" spans="1:6" s="1396" customFormat="1" ht="10.5">
      <c r="A230" s="1406"/>
      <c r="B230" s="1433"/>
      <c r="C230" s="1421"/>
      <c r="D230" s="1421"/>
      <c r="E230" s="141"/>
      <c r="F230" s="115"/>
    </row>
    <row r="231" spans="1:6" s="1396" customFormat="1" ht="10.5">
      <c r="A231" s="1406"/>
      <c r="B231" s="1433"/>
      <c r="C231" s="1421"/>
      <c r="D231" s="1421"/>
      <c r="E231" s="141"/>
      <c r="F231" s="115"/>
    </row>
    <row r="232" spans="1:6" s="1396" customFormat="1" ht="10.5">
      <c r="A232" s="1406"/>
      <c r="B232" s="1433"/>
      <c r="C232" s="1421"/>
      <c r="D232" s="1421"/>
      <c r="E232" s="141"/>
      <c r="F232" s="115"/>
    </row>
    <row r="233" spans="1:6" s="1396" customFormat="1" ht="10.5">
      <c r="A233" s="1406"/>
      <c r="B233" s="1433"/>
      <c r="C233" s="1421"/>
      <c r="D233" s="1421"/>
      <c r="E233" s="141"/>
      <c r="F233" s="115"/>
    </row>
    <row r="234" spans="1:6" s="1396" customFormat="1" ht="10.5">
      <c r="A234" s="1406"/>
      <c r="B234" s="1433"/>
      <c r="C234" s="1421"/>
      <c r="D234" s="1421"/>
      <c r="E234" s="141"/>
      <c r="F234" s="115"/>
    </row>
    <row r="235" spans="1:6" s="1396" customFormat="1" ht="10.5">
      <c r="A235" s="1406"/>
      <c r="B235" s="1433"/>
      <c r="C235" s="1421"/>
      <c r="D235" s="1421"/>
      <c r="E235" s="141"/>
      <c r="F235" s="115"/>
    </row>
    <row r="236" spans="1:6" s="1396" customFormat="1" ht="10.5">
      <c r="A236" s="1406"/>
      <c r="B236" s="1433"/>
      <c r="C236" s="1421"/>
      <c r="D236" s="1421"/>
      <c r="E236" s="141"/>
      <c r="F236" s="115"/>
    </row>
    <row r="237" spans="1:6" s="1396" customFormat="1" ht="10.5">
      <c r="A237" s="1406"/>
      <c r="B237" s="1433"/>
      <c r="C237" s="1421"/>
      <c r="D237" s="1421"/>
      <c r="E237" s="141"/>
      <c r="F237" s="115"/>
    </row>
    <row r="238" spans="1:6" s="1396" customFormat="1" ht="10.5">
      <c r="A238" s="1406"/>
      <c r="B238" s="1433"/>
      <c r="C238" s="1421"/>
      <c r="D238" s="1421"/>
      <c r="E238" s="141"/>
      <c r="F238" s="115"/>
    </row>
    <row r="239" spans="1:6" s="1396" customFormat="1" ht="10">
      <c r="A239" s="1406"/>
      <c r="B239" s="1407"/>
      <c r="C239" s="1421"/>
      <c r="D239" s="1421"/>
      <c r="E239" s="1419"/>
      <c r="F239" s="115"/>
    </row>
    <row r="240" spans="1:6" s="1396" customFormat="1" ht="10">
      <c r="A240" s="1406"/>
      <c r="B240" s="1407"/>
      <c r="C240" s="1421"/>
      <c r="D240" s="1449"/>
      <c r="E240" s="1419"/>
      <c r="F240" s="115"/>
    </row>
    <row r="241" spans="1:6" s="1396" customFormat="1" ht="10">
      <c r="A241" s="1406"/>
      <c r="B241" s="1407"/>
      <c r="C241" s="1421"/>
      <c r="D241" s="1421"/>
      <c r="E241" s="1419"/>
      <c r="F241" s="115"/>
    </row>
    <row r="242" spans="1:6" s="1396" customFormat="1" ht="10">
      <c r="A242" s="1406"/>
      <c r="B242" s="1407"/>
      <c r="C242" s="1421"/>
      <c r="D242" s="1421"/>
      <c r="E242" s="1419"/>
      <c r="F242" s="115"/>
    </row>
    <row r="243" spans="1:6" s="1396" customFormat="1" ht="10">
      <c r="A243" s="1406"/>
      <c r="B243" s="1407"/>
      <c r="C243" s="1421"/>
      <c r="D243" s="1421"/>
      <c r="E243" s="1419"/>
      <c r="F243" s="115"/>
    </row>
    <row r="244" spans="1:6" s="1396" customFormat="1" ht="10">
      <c r="A244" s="1406"/>
      <c r="B244" s="1407"/>
      <c r="C244" s="1421"/>
      <c r="D244" s="1456"/>
      <c r="E244" s="1419"/>
      <c r="F244" s="147"/>
    </row>
    <row r="245" spans="1:6" s="1396" customFormat="1" ht="10">
      <c r="A245" s="1406"/>
      <c r="B245" s="1407"/>
      <c r="C245" s="1421"/>
      <c r="D245" s="1456"/>
      <c r="E245" s="1419"/>
      <c r="F245" s="147"/>
    </row>
    <row r="246" spans="1:6" s="1396" customFormat="1" ht="10">
      <c r="A246" s="1406"/>
      <c r="B246" s="1407"/>
      <c r="C246" s="1421"/>
      <c r="D246" s="1456"/>
      <c r="E246" s="1419"/>
      <c r="F246" s="147"/>
    </row>
    <row r="247" spans="1:6" s="1396" customFormat="1" ht="10">
      <c r="A247" s="1406"/>
      <c r="B247" s="1407"/>
      <c r="C247" s="1421"/>
      <c r="D247" s="1456"/>
      <c r="E247" s="1419"/>
      <c r="F247" s="147"/>
    </row>
    <row r="248" spans="1:6" s="1396" customFormat="1" ht="10">
      <c r="A248" s="1436"/>
      <c r="B248" s="1411"/>
      <c r="C248" s="1412"/>
      <c r="D248" s="1412"/>
      <c r="E248" s="146"/>
      <c r="F248" s="1437"/>
    </row>
    <row r="249" spans="1:6" s="1396" customFormat="1" ht="10.5" thickBot="1">
      <c r="A249" s="1438"/>
      <c r="B249" s="1439"/>
      <c r="C249" s="1440"/>
      <c r="D249" s="1440" t="s">
        <v>1770</v>
      </c>
      <c r="E249" s="144"/>
      <c r="F249" s="1441">
        <f>SUM(F217:F248)</f>
        <v>0</v>
      </c>
    </row>
    <row r="250" spans="1:6" s="1396" customFormat="1" ht="10">
      <c r="A250" s="1442"/>
      <c r="C250" s="1397"/>
      <c r="D250" s="1397"/>
      <c r="E250" s="148"/>
      <c r="F250" s="1443"/>
    </row>
    <row r="251" spans="1:6" s="1396" customFormat="1" ht="10">
      <c r="A251" s="1442"/>
      <c r="C251" s="1397"/>
      <c r="D251" s="1397"/>
      <c r="E251" s="148"/>
      <c r="F251" s="1443"/>
    </row>
    <row r="252" spans="1:6" s="1396" customFormat="1" ht="11" thickBot="1">
      <c r="A252" s="1400"/>
      <c r="C252" s="1397"/>
      <c r="D252" s="1397"/>
      <c r="E252" s="1398"/>
      <c r="F252" s="1313"/>
    </row>
    <row r="253" spans="1:6" s="1396" customFormat="1" ht="11" thickBot="1">
      <c r="A253" s="1402" t="s">
        <v>320</v>
      </c>
      <c r="B253" s="1403" t="s">
        <v>161</v>
      </c>
      <c r="C253" s="1403" t="s">
        <v>319</v>
      </c>
      <c r="D253" s="1403" t="s">
        <v>318</v>
      </c>
      <c r="E253" s="1404" t="s">
        <v>1973</v>
      </c>
      <c r="F253" s="1405" t="s">
        <v>1972</v>
      </c>
    </row>
    <row r="254" spans="1:6" s="1396" customFormat="1" ht="10.5">
      <c r="A254" s="1444"/>
      <c r="B254" s="1445"/>
      <c r="C254" s="1445"/>
      <c r="D254" s="1445"/>
      <c r="E254" s="1446"/>
      <c r="F254" s="1447"/>
    </row>
    <row r="255" spans="1:6" s="1396" customFormat="1" ht="10">
      <c r="A255" s="1406"/>
      <c r="B255" s="1407" t="s">
        <v>315</v>
      </c>
      <c r="C255" s="1421"/>
      <c r="D255" s="1421"/>
      <c r="E255" s="141"/>
      <c r="F255" s="115"/>
    </row>
    <row r="256" spans="1:6" s="1396" customFormat="1" ht="10.5">
      <c r="A256" s="1427"/>
      <c r="B256" s="1428"/>
      <c r="C256" s="1421"/>
      <c r="D256" s="1421"/>
      <c r="E256" s="141"/>
      <c r="F256" s="115"/>
    </row>
    <row r="257" spans="1:6" s="1396" customFormat="1" ht="10">
      <c r="A257" s="1406"/>
      <c r="B257" s="1407" t="s">
        <v>1971</v>
      </c>
      <c r="C257" s="1421"/>
      <c r="D257" s="1421"/>
      <c r="E257" s="141"/>
      <c r="F257" s="115">
        <f>F54</f>
        <v>0</v>
      </c>
    </row>
    <row r="258" spans="1:6" s="1396" customFormat="1" ht="10.5">
      <c r="A258" s="1444"/>
      <c r="B258" s="1445"/>
      <c r="C258" s="1445"/>
      <c r="D258" s="1445"/>
      <c r="E258" s="1446"/>
      <c r="F258" s="1447"/>
    </row>
    <row r="259" spans="1:6" s="1396" customFormat="1" ht="10">
      <c r="A259" s="1406"/>
      <c r="B259" s="1407" t="s">
        <v>1767</v>
      </c>
      <c r="C259" s="1421"/>
      <c r="D259" s="1421"/>
      <c r="E259" s="141"/>
      <c r="F259" s="115">
        <f>F101</f>
        <v>0</v>
      </c>
    </row>
    <row r="260" spans="1:6" s="1396" customFormat="1" ht="10">
      <c r="A260" s="1406"/>
      <c r="B260" s="1407"/>
      <c r="C260" s="1421"/>
      <c r="D260" s="1421"/>
      <c r="E260" s="141"/>
      <c r="F260" s="115"/>
    </row>
    <row r="261" spans="1:6" s="1396" customFormat="1" ht="10">
      <c r="A261" s="1406"/>
      <c r="B261" s="1407" t="s">
        <v>1766</v>
      </c>
      <c r="C261" s="1421"/>
      <c r="D261" s="1421"/>
      <c r="E261" s="141"/>
      <c r="F261" s="115">
        <f>F138</f>
        <v>0</v>
      </c>
    </row>
    <row r="262" spans="1:6" s="1396" customFormat="1" ht="10">
      <c r="A262" s="1406"/>
      <c r="B262" s="1407"/>
      <c r="C262" s="1421"/>
      <c r="D262" s="1421"/>
      <c r="E262" s="141"/>
      <c r="F262" s="115"/>
    </row>
    <row r="263" spans="1:6" s="1396" customFormat="1" ht="10">
      <c r="A263" s="1406"/>
      <c r="B263" s="1407" t="s">
        <v>1765</v>
      </c>
      <c r="C263" s="1421"/>
      <c r="D263" s="1421"/>
      <c r="E263" s="141"/>
      <c r="F263" s="115">
        <f>F175</f>
        <v>0</v>
      </c>
    </row>
    <row r="264" spans="1:6" s="1396" customFormat="1" ht="10.5">
      <c r="A264" s="1406"/>
      <c r="B264" s="1409"/>
      <c r="C264" s="1421"/>
      <c r="D264" s="1421"/>
      <c r="E264" s="141"/>
      <c r="F264" s="115"/>
    </row>
    <row r="265" spans="1:6" s="1396" customFormat="1" ht="10">
      <c r="A265" s="1406"/>
      <c r="B265" s="1407" t="s">
        <v>1764</v>
      </c>
      <c r="C265" s="1421"/>
      <c r="D265" s="1421"/>
      <c r="E265" s="141"/>
      <c r="F265" s="115">
        <f>F209</f>
        <v>0</v>
      </c>
    </row>
    <row r="266" spans="1:6" s="1396" customFormat="1" ht="10">
      <c r="A266" s="1406"/>
      <c r="B266" s="1434"/>
      <c r="C266" s="1421"/>
      <c r="D266" s="1421"/>
      <c r="E266" s="141"/>
      <c r="F266" s="115"/>
    </row>
    <row r="267" spans="1:6" s="1396" customFormat="1" ht="10">
      <c r="A267" s="1406"/>
      <c r="B267" s="1407" t="s">
        <v>1763</v>
      </c>
      <c r="C267" s="1421"/>
      <c r="D267" s="1421"/>
      <c r="E267" s="141"/>
      <c r="F267" s="115">
        <f>F249</f>
        <v>0</v>
      </c>
    </row>
    <row r="268" spans="1:6" s="1396" customFormat="1" ht="10">
      <c r="A268" s="1406"/>
      <c r="B268" s="1407"/>
      <c r="C268" s="1421"/>
      <c r="D268" s="1421"/>
      <c r="E268" s="141"/>
      <c r="F268" s="115"/>
    </row>
    <row r="269" spans="1:6" s="1396" customFormat="1" ht="10">
      <c r="A269" s="1406"/>
      <c r="B269" s="1407"/>
      <c r="C269" s="1421"/>
      <c r="D269" s="1421"/>
      <c r="E269" s="141"/>
      <c r="F269" s="115"/>
    </row>
    <row r="270" spans="1:6" s="1396" customFormat="1" ht="10">
      <c r="A270" s="1406"/>
      <c r="B270" s="1434"/>
      <c r="C270" s="1421"/>
      <c r="D270" s="1421"/>
      <c r="E270" s="141"/>
      <c r="F270" s="115"/>
    </row>
    <row r="271" spans="1:6" s="1396" customFormat="1" ht="10">
      <c r="A271" s="1406"/>
      <c r="B271" s="1407"/>
      <c r="C271" s="1421"/>
      <c r="D271" s="1421"/>
      <c r="E271" s="141"/>
      <c r="F271" s="115"/>
    </row>
    <row r="272" spans="1:6" s="1396" customFormat="1" ht="10">
      <c r="A272" s="1406"/>
      <c r="B272" s="1407"/>
      <c r="C272" s="1421"/>
      <c r="D272" s="1421"/>
      <c r="E272" s="141"/>
      <c r="F272" s="115"/>
    </row>
    <row r="273" spans="1:6" s="1396" customFormat="1" ht="10">
      <c r="A273" s="1406"/>
      <c r="B273" s="1407"/>
      <c r="C273" s="1421"/>
      <c r="D273" s="1421"/>
      <c r="E273" s="141"/>
      <c r="F273" s="115"/>
    </row>
    <row r="274" spans="1:6" s="1396" customFormat="1" ht="10.5">
      <c r="A274" s="1406"/>
      <c r="B274" s="1409"/>
      <c r="C274" s="1421"/>
      <c r="D274" s="1421"/>
      <c r="E274" s="141"/>
      <c r="F274" s="115"/>
    </row>
    <row r="275" spans="1:6" s="1396" customFormat="1" ht="10">
      <c r="A275" s="1406"/>
      <c r="B275" s="1407"/>
      <c r="C275" s="1421"/>
      <c r="D275" s="1421"/>
      <c r="E275" s="141"/>
      <c r="F275" s="115"/>
    </row>
    <row r="276" spans="1:6" s="1396" customFormat="1" ht="10">
      <c r="A276" s="1406"/>
      <c r="B276" s="1434"/>
      <c r="C276" s="1421"/>
      <c r="D276" s="1421"/>
      <c r="E276" s="141"/>
      <c r="F276" s="115"/>
    </row>
    <row r="277" spans="1:6" s="1396" customFormat="1" ht="10">
      <c r="A277" s="1406"/>
      <c r="B277" s="1407"/>
      <c r="C277" s="1421"/>
      <c r="D277" s="1421"/>
      <c r="E277" s="141"/>
      <c r="F277" s="115"/>
    </row>
    <row r="278" spans="1:6" s="1396" customFormat="1" ht="10">
      <c r="A278" s="1406"/>
      <c r="B278" s="1407"/>
      <c r="C278" s="1421"/>
      <c r="D278" s="1421"/>
      <c r="E278" s="141"/>
      <c r="F278" s="115"/>
    </row>
    <row r="279" spans="1:6" s="1396" customFormat="1" ht="10">
      <c r="A279" s="1406"/>
      <c r="B279" s="1407"/>
      <c r="C279" s="1421"/>
      <c r="D279" s="1421"/>
      <c r="E279" s="141"/>
      <c r="F279" s="115"/>
    </row>
    <row r="280" spans="1:6" s="1396" customFormat="1" ht="10">
      <c r="A280" s="1406"/>
      <c r="B280" s="1448"/>
      <c r="C280" s="1421"/>
      <c r="D280" s="1421"/>
      <c r="E280" s="141"/>
      <c r="F280" s="115"/>
    </row>
    <row r="281" spans="1:6" s="1396" customFormat="1" ht="10">
      <c r="A281" s="1406"/>
      <c r="B281" s="1448"/>
      <c r="C281" s="1421"/>
      <c r="D281" s="1421"/>
      <c r="E281" s="141"/>
      <c r="F281" s="115"/>
    </row>
    <row r="282" spans="1:6" s="1396" customFormat="1" ht="10">
      <c r="A282" s="1406"/>
      <c r="B282" s="1448"/>
      <c r="C282" s="1421"/>
      <c r="D282" s="1421"/>
      <c r="E282" s="141"/>
      <c r="F282" s="115"/>
    </row>
    <row r="283" spans="1:6" s="1396" customFormat="1" ht="10">
      <c r="A283" s="1406"/>
      <c r="B283" s="1448"/>
      <c r="C283" s="1421"/>
      <c r="D283" s="1421"/>
      <c r="E283" s="141"/>
      <c r="F283" s="115"/>
    </row>
    <row r="284" spans="1:6" s="1396" customFormat="1" ht="10">
      <c r="A284" s="1406"/>
      <c r="B284" s="1448"/>
      <c r="C284" s="1421"/>
      <c r="D284" s="1421"/>
      <c r="E284" s="141"/>
      <c r="F284" s="115"/>
    </row>
    <row r="285" spans="1:6" s="1396" customFormat="1" ht="10">
      <c r="A285" s="1406"/>
      <c r="B285" s="1448"/>
      <c r="C285" s="1421"/>
      <c r="D285" s="1421"/>
      <c r="E285" s="141"/>
      <c r="F285" s="115"/>
    </row>
    <row r="286" spans="1:6" s="1396" customFormat="1" ht="10">
      <c r="A286" s="1406"/>
      <c r="B286" s="1448"/>
      <c r="C286" s="1421"/>
      <c r="D286" s="1421"/>
      <c r="E286" s="141"/>
      <c r="F286" s="115"/>
    </row>
    <row r="287" spans="1:6" s="1396" customFormat="1" ht="10.5">
      <c r="A287" s="1427"/>
      <c r="B287" s="1428"/>
      <c r="C287" s="1421"/>
      <c r="D287" s="1421"/>
      <c r="E287" s="141"/>
      <c r="F287" s="115"/>
    </row>
    <row r="288" spans="1:6" s="1396" customFormat="1" ht="10.5">
      <c r="A288" s="1427"/>
      <c r="B288" s="1428"/>
      <c r="C288" s="1421"/>
      <c r="D288" s="1421"/>
      <c r="E288" s="141"/>
      <c r="F288" s="115"/>
    </row>
    <row r="289" spans="1:6" s="1396" customFormat="1" ht="10">
      <c r="A289" s="1429"/>
      <c r="B289" s="1431"/>
      <c r="C289" s="1421"/>
      <c r="D289" s="1421"/>
      <c r="E289" s="141"/>
      <c r="F289" s="115"/>
    </row>
    <row r="290" spans="1:6" s="1396" customFormat="1" ht="10">
      <c r="A290" s="1429"/>
      <c r="B290" s="1431"/>
      <c r="C290" s="1421"/>
      <c r="D290" s="1421"/>
      <c r="E290" s="141"/>
      <c r="F290" s="115"/>
    </row>
    <row r="291" spans="1:6" s="1396" customFormat="1" ht="10">
      <c r="A291" s="1429"/>
      <c r="B291" s="1464"/>
      <c r="C291" s="1421"/>
      <c r="D291" s="1421"/>
      <c r="E291" s="141"/>
      <c r="F291" s="115"/>
    </row>
    <row r="292" spans="1:6" s="1396" customFormat="1" ht="10.5">
      <c r="A292" s="1406"/>
      <c r="B292" s="1433"/>
      <c r="C292" s="1421"/>
      <c r="D292" s="1421"/>
      <c r="E292" s="141"/>
      <c r="F292" s="115"/>
    </row>
    <row r="293" spans="1:6" s="1396" customFormat="1" ht="10">
      <c r="A293" s="1406"/>
      <c r="B293" s="1422"/>
      <c r="C293" s="1421"/>
      <c r="D293" s="1421"/>
      <c r="E293" s="141"/>
      <c r="F293" s="115"/>
    </row>
    <row r="294" spans="1:6" s="1396" customFormat="1" ht="10">
      <c r="A294" s="1406"/>
      <c r="B294" s="1422"/>
      <c r="C294" s="1421"/>
      <c r="D294" s="1421"/>
      <c r="E294" s="141"/>
      <c r="F294" s="115"/>
    </row>
    <row r="295" spans="1:6" s="1396" customFormat="1" ht="10">
      <c r="A295" s="1406"/>
      <c r="B295" s="1422"/>
      <c r="C295" s="1421"/>
      <c r="D295" s="1421"/>
      <c r="E295" s="141"/>
      <c r="F295" s="115"/>
    </row>
    <row r="296" spans="1:6" s="1396" customFormat="1" ht="10">
      <c r="A296" s="1406"/>
      <c r="B296" s="1422"/>
      <c r="C296" s="1421"/>
      <c r="D296" s="1421"/>
      <c r="E296" s="141"/>
      <c r="F296" s="115"/>
    </row>
    <row r="297" spans="1:6" s="1396" customFormat="1" ht="10.5">
      <c r="A297" s="1406"/>
      <c r="B297" s="1433"/>
      <c r="C297" s="1421"/>
      <c r="D297" s="1421"/>
      <c r="E297" s="141"/>
      <c r="F297" s="115"/>
    </row>
    <row r="298" spans="1:6" s="1396" customFormat="1" ht="10.5">
      <c r="A298" s="1406"/>
      <c r="B298" s="1433"/>
      <c r="C298" s="1421"/>
      <c r="D298" s="1421"/>
      <c r="E298" s="141"/>
      <c r="F298" s="115"/>
    </row>
    <row r="299" spans="1:6" s="1396" customFormat="1" ht="10">
      <c r="A299" s="1406"/>
      <c r="B299" s="1422"/>
      <c r="C299" s="1421"/>
      <c r="D299" s="1421"/>
      <c r="E299" s="141"/>
      <c r="F299" s="115"/>
    </row>
    <row r="300" spans="1:6" s="1396" customFormat="1" ht="10.5">
      <c r="A300" s="1406"/>
      <c r="B300" s="1433"/>
      <c r="C300" s="1421"/>
      <c r="D300" s="1421"/>
      <c r="E300" s="141"/>
      <c r="F300" s="115"/>
    </row>
    <row r="301" spans="1:6" s="1396" customFormat="1" ht="10.5">
      <c r="A301" s="1406"/>
      <c r="B301" s="1433"/>
      <c r="C301" s="1421"/>
      <c r="D301" s="1421"/>
      <c r="E301" s="141"/>
      <c r="F301" s="115"/>
    </row>
    <row r="302" spans="1:6" s="1396" customFormat="1" ht="10.5">
      <c r="A302" s="1406"/>
      <c r="B302" s="1433"/>
      <c r="C302" s="1421"/>
      <c r="D302" s="1421"/>
      <c r="E302" s="141"/>
      <c r="F302" s="115"/>
    </row>
    <row r="303" spans="1:6" s="1396" customFormat="1" ht="10">
      <c r="A303" s="1406"/>
      <c r="B303" s="1422"/>
      <c r="C303" s="1421"/>
      <c r="D303" s="1421"/>
      <c r="E303" s="141"/>
      <c r="F303" s="115"/>
    </row>
    <row r="304" spans="1:6" s="1396" customFormat="1" ht="10">
      <c r="A304" s="1406"/>
      <c r="B304" s="1422"/>
      <c r="C304" s="1421"/>
      <c r="D304" s="1421"/>
      <c r="E304" s="141"/>
      <c r="F304" s="115"/>
    </row>
    <row r="305" spans="1:6" s="1396" customFormat="1" ht="10">
      <c r="A305" s="1406"/>
      <c r="B305" s="1422"/>
      <c r="C305" s="1407"/>
      <c r="D305" s="1421"/>
      <c r="E305" s="141"/>
      <c r="F305" s="115"/>
    </row>
    <row r="306" spans="1:6" s="1396" customFormat="1" ht="10">
      <c r="A306" s="1436"/>
      <c r="B306" s="1411"/>
      <c r="C306" s="1412"/>
      <c r="D306" s="1412"/>
      <c r="E306" s="146"/>
      <c r="F306" s="1437"/>
    </row>
    <row r="307" spans="1:6" s="1396" customFormat="1" ht="10.5" thickBot="1">
      <c r="A307" s="1438"/>
      <c r="B307" s="1439"/>
      <c r="C307" s="1440"/>
      <c r="D307" s="1440" t="s">
        <v>973</v>
      </c>
      <c r="E307" s="144"/>
      <c r="F307" s="1441">
        <f>SUM(F257:F306)</f>
        <v>0</v>
      </c>
    </row>
    <row r="308" spans="1:6">
      <c r="F308" s="1469"/>
    </row>
    <row r="309" spans="1:6">
      <c r="F309" s="1469"/>
    </row>
    <row r="310" spans="1:6">
      <c r="F310" s="1469"/>
    </row>
    <row r="311" spans="1:6">
      <c r="F311" s="1469"/>
    </row>
    <row r="312" spans="1:6">
      <c r="F312" s="1469"/>
    </row>
    <row r="313" spans="1:6">
      <c r="F313" s="1469"/>
    </row>
    <row r="314" spans="1:6">
      <c r="F314" s="1469"/>
    </row>
    <row r="315" spans="1:6">
      <c r="F315" s="1469"/>
    </row>
    <row r="316" spans="1:6">
      <c r="F316" s="1469"/>
    </row>
    <row r="317" spans="1:6">
      <c r="F317" s="1469"/>
    </row>
    <row r="318" spans="1:6">
      <c r="F318" s="1469"/>
    </row>
    <row r="319" spans="1:6">
      <c r="F319" s="1469"/>
    </row>
    <row r="320" spans="1:6">
      <c r="F320" s="1469"/>
    </row>
    <row r="321" spans="6:6">
      <c r="F321" s="1469"/>
    </row>
    <row r="322" spans="6:6">
      <c r="F322" s="1469"/>
    </row>
    <row r="323" spans="6:6">
      <c r="F323" s="1469"/>
    </row>
    <row r="324" spans="6:6">
      <c r="F324" s="1469"/>
    </row>
    <row r="325" spans="6:6">
      <c r="F325" s="1469"/>
    </row>
    <row r="326" spans="6:6">
      <c r="F326" s="1469"/>
    </row>
    <row r="327" spans="6:6">
      <c r="F327" s="1469"/>
    </row>
    <row r="328" spans="6:6">
      <c r="F328" s="1469"/>
    </row>
    <row r="329" spans="6:6">
      <c r="F329" s="1469"/>
    </row>
    <row r="330" spans="6:6">
      <c r="F330" s="1469"/>
    </row>
    <row r="331" spans="6:6">
      <c r="F331" s="1469"/>
    </row>
    <row r="332" spans="6:6">
      <c r="F332" s="1469"/>
    </row>
    <row r="333" spans="6:6">
      <c r="F333" s="1469"/>
    </row>
    <row r="334" spans="6:6">
      <c r="F334" s="1469"/>
    </row>
    <row r="335" spans="6:6">
      <c r="F335" s="1469"/>
    </row>
    <row r="336" spans="6:6">
      <c r="F336" s="1469"/>
    </row>
    <row r="337" spans="6:6">
      <c r="F337" s="1469"/>
    </row>
    <row r="338" spans="6:6">
      <c r="F338" s="1469"/>
    </row>
    <row r="339" spans="6:6">
      <c r="F339" s="1469"/>
    </row>
    <row r="340" spans="6:6">
      <c r="F340" s="1469"/>
    </row>
    <row r="341" spans="6:6">
      <c r="F341" s="1469"/>
    </row>
    <row r="342" spans="6:6">
      <c r="F342" s="1469"/>
    </row>
    <row r="343" spans="6:6">
      <c r="F343" s="1469"/>
    </row>
    <row r="344" spans="6:6">
      <c r="F344" s="1469"/>
    </row>
    <row r="345" spans="6:6">
      <c r="F345" s="1469"/>
    </row>
    <row r="346" spans="6:6">
      <c r="F346" s="1469"/>
    </row>
    <row r="347" spans="6:6">
      <c r="F347" s="1469"/>
    </row>
    <row r="348" spans="6:6">
      <c r="F348" s="1469"/>
    </row>
    <row r="349" spans="6:6">
      <c r="F349" s="1469"/>
    </row>
    <row r="350" spans="6:6">
      <c r="F350" s="1469"/>
    </row>
    <row r="351" spans="6:6">
      <c r="F351" s="1469"/>
    </row>
    <row r="352" spans="6:6">
      <c r="F352" s="1469"/>
    </row>
    <row r="353" spans="6:6">
      <c r="F353" s="1469"/>
    </row>
    <row r="354" spans="6:6">
      <c r="F354" s="1469"/>
    </row>
    <row r="355" spans="6:6">
      <c r="F355" s="1469"/>
    </row>
    <row r="356" spans="6:6">
      <c r="F356" s="1469"/>
    </row>
    <row r="357" spans="6:6">
      <c r="F357" s="1469"/>
    </row>
    <row r="358" spans="6:6">
      <c r="F358" s="1469"/>
    </row>
    <row r="359" spans="6:6">
      <c r="F359" s="1469"/>
    </row>
    <row r="360" spans="6:6">
      <c r="F360" s="1469"/>
    </row>
    <row r="361" spans="6:6">
      <c r="F361" s="1469"/>
    </row>
    <row r="362" spans="6:6">
      <c r="F362" s="1469"/>
    </row>
    <row r="363" spans="6:6">
      <c r="F363" s="1469"/>
    </row>
    <row r="364" spans="6:6">
      <c r="F364" s="1469"/>
    </row>
    <row r="365" spans="6:6">
      <c r="F365" s="1469"/>
    </row>
    <row r="366" spans="6:6">
      <c r="F366" s="1469"/>
    </row>
    <row r="367" spans="6:6">
      <c r="F367" s="1469"/>
    </row>
    <row r="368" spans="6:6">
      <c r="F368" s="1469"/>
    </row>
    <row r="369" spans="6:6">
      <c r="F369" s="1469"/>
    </row>
    <row r="370" spans="6:6">
      <c r="F370" s="1469"/>
    </row>
    <row r="371" spans="6:6">
      <c r="F371" s="1469"/>
    </row>
    <row r="372" spans="6:6">
      <c r="F372" s="1469"/>
    </row>
    <row r="373" spans="6:6">
      <c r="F373" s="1469"/>
    </row>
    <row r="374" spans="6:6">
      <c r="F374" s="1469"/>
    </row>
    <row r="375" spans="6:6">
      <c r="F375" s="1469"/>
    </row>
    <row r="376" spans="6:6">
      <c r="F376" s="1469"/>
    </row>
    <row r="377" spans="6:6">
      <c r="F377" s="1469"/>
    </row>
    <row r="378" spans="6:6">
      <c r="F378" s="1469"/>
    </row>
    <row r="379" spans="6:6">
      <c r="F379" s="1469"/>
    </row>
    <row r="380" spans="6:6">
      <c r="F380" s="1469"/>
    </row>
    <row r="381" spans="6:6">
      <c r="F381" s="1469"/>
    </row>
    <row r="382" spans="6:6">
      <c r="F382" s="1469"/>
    </row>
    <row r="383" spans="6:6">
      <c r="F383" s="1469"/>
    </row>
    <row r="384" spans="6:6">
      <c r="F384" s="1469"/>
    </row>
    <row r="385" spans="6:6">
      <c r="F385" s="1469"/>
    </row>
    <row r="386" spans="6:6">
      <c r="F386" s="1469"/>
    </row>
    <row r="387" spans="6:6">
      <c r="F387" s="1469"/>
    </row>
    <row r="388" spans="6:6">
      <c r="F388" s="1469"/>
    </row>
    <row r="389" spans="6:6">
      <c r="F389" s="1469"/>
    </row>
    <row r="390" spans="6:6">
      <c r="F390" s="1469"/>
    </row>
    <row r="391" spans="6:6">
      <c r="F391" s="1469"/>
    </row>
    <row r="392" spans="6:6">
      <c r="F392" s="1469"/>
    </row>
    <row r="393" spans="6:6">
      <c r="F393" s="1469"/>
    </row>
    <row r="394" spans="6:6">
      <c r="F394" s="1469"/>
    </row>
    <row r="395" spans="6:6">
      <c r="F395" s="1469"/>
    </row>
    <row r="396" spans="6:6">
      <c r="F396" s="1469"/>
    </row>
    <row r="397" spans="6:6">
      <c r="F397" s="1469"/>
    </row>
    <row r="398" spans="6:6">
      <c r="F398" s="1469"/>
    </row>
    <row r="399" spans="6:6">
      <c r="F399" s="1469"/>
    </row>
    <row r="400" spans="6:6">
      <c r="F400" s="1469"/>
    </row>
    <row r="401" spans="6:6">
      <c r="F401" s="1469"/>
    </row>
    <row r="402" spans="6:6">
      <c r="F402" s="1469"/>
    </row>
    <row r="403" spans="6:6">
      <c r="F403" s="1469"/>
    </row>
    <row r="404" spans="6:6">
      <c r="F404" s="1469"/>
    </row>
    <row r="405" spans="6:6">
      <c r="F405" s="1469"/>
    </row>
    <row r="406" spans="6:6">
      <c r="F406" s="1469"/>
    </row>
    <row r="407" spans="6:6">
      <c r="F407" s="1469"/>
    </row>
    <row r="408" spans="6:6">
      <c r="F408" s="1469"/>
    </row>
    <row r="409" spans="6:6">
      <c r="F409" s="1469"/>
    </row>
    <row r="410" spans="6:6">
      <c r="F410" s="1469"/>
    </row>
    <row r="411" spans="6:6">
      <c r="F411" s="1469"/>
    </row>
    <row r="412" spans="6:6">
      <c r="F412" s="1469"/>
    </row>
    <row r="413" spans="6:6">
      <c r="F413" s="1469"/>
    </row>
    <row r="414" spans="6:6">
      <c r="F414" s="1469"/>
    </row>
    <row r="415" spans="6:6">
      <c r="F415" s="1469"/>
    </row>
    <row r="416" spans="6:6">
      <c r="F416" s="1469"/>
    </row>
    <row r="417" spans="6:6">
      <c r="F417" s="1469"/>
    </row>
    <row r="418" spans="6:6">
      <c r="F418" s="1469"/>
    </row>
    <row r="419" spans="6:6">
      <c r="F419" s="1469"/>
    </row>
    <row r="420" spans="6:6">
      <c r="F420" s="1469"/>
    </row>
    <row r="421" spans="6:6">
      <c r="F421" s="1469"/>
    </row>
    <row r="422" spans="6:6">
      <c r="F422" s="1469"/>
    </row>
    <row r="423" spans="6:6">
      <c r="F423" s="1469"/>
    </row>
    <row r="424" spans="6:6">
      <c r="F424" s="1469"/>
    </row>
    <row r="425" spans="6:6">
      <c r="F425" s="1469"/>
    </row>
    <row r="426" spans="6:6">
      <c r="F426" s="1469"/>
    </row>
    <row r="427" spans="6:6">
      <c r="F427" s="1469"/>
    </row>
    <row r="428" spans="6:6">
      <c r="F428" s="1469"/>
    </row>
    <row r="429" spans="6:6">
      <c r="F429" s="1469"/>
    </row>
    <row r="430" spans="6:6">
      <c r="F430" s="1469"/>
    </row>
    <row r="431" spans="6:6">
      <c r="F431" s="1469"/>
    </row>
    <row r="432" spans="6:6">
      <c r="F432" s="1469"/>
    </row>
    <row r="433" spans="6:6">
      <c r="F433" s="1469"/>
    </row>
    <row r="434" spans="6:6">
      <c r="F434" s="1469"/>
    </row>
    <row r="435" spans="6:6">
      <c r="F435" s="1469"/>
    </row>
    <row r="436" spans="6:6">
      <c r="F436" s="1469"/>
    </row>
    <row r="437" spans="6:6">
      <c r="F437" s="1469"/>
    </row>
    <row r="438" spans="6:6">
      <c r="F438" s="1469"/>
    </row>
    <row r="439" spans="6:6">
      <c r="F439" s="1469"/>
    </row>
    <row r="440" spans="6:6">
      <c r="F440" s="1469"/>
    </row>
    <row r="441" spans="6:6">
      <c r="F441" s="1469"/>
    </row>
    <row r="442" spans="6:6">
      <c r="F442" s="1469"/>
    </row>
    <row r="443" spans="6:6">
      <c r="F443" s="1469"/>
    </row>
    <row r="444" spans="6:6">
      <c r="F444" s="1469"/>
    </row>
    <row r="445" spans="6:6">
      <c r="F445" s="1469"/>
    </row>
    <row r="446" spans="6:6">
      <c r="F446" s="1469"/>
    </row>
    <row r="447" spans="6:6">
      <c r="F447" s="1469"/>
    </row>
    <row r="448" spans="6:6">
      <c r="F448" s="1469"/>
    </row>
    <row r="449" spans="6:6">
      <c r="F449" s="1469"/>
    </row>
    <row r="450" spans="6:6">
      <c r="F450" s="1469"/>
    </row>
    <row r="451" spans="6:6">
      <c r="F451" s="1469"/>
    </row>
    <row r="452" spans="6:6">
      <c r="F452" s="1469"/>
    </row>
    <row r="453" spans="6:6">
      <c r="F453" s="1469"/>
    </row>
    <row r="454" spans="6:6">
      <c r="F454" s="1469"/>
    </row>
    <row r="455" spans="6:6">
      <c r="F455" s="1469"/>
    </row>
    <row r="456" spans="6:6">
      <c r="F456" s="1469"/>
    </row>
    <row r="457" spans="6:6">
      <c r="F457" s="1469"/>
    </row>
    <row r="458" spans="6:6">
      <c r="F458" s="1469"/>
    </row>
    <row r="459" spans="6:6">
      <c r="F459" s="1469"/>
    </row>
    <row r="460" spans="6:6">
      <c r="F460" s="1469"/>
    </row>
    <row r="461" spans="6:6">
      <c r="F461" s="1469"/>
    </row>
    <row r="462" spans="6:6">
      <c r="F462" s="1469"/>
    </row>
    <row r="463" spans="6:6">
      <c r="F463" s="1469"/>
    </row>
    <row r="464" spans="6:6">
      <c r="F464" s="1469"/>
    </row>
    <row r="465" spans="6:6">
      <c r="F465" s="1469"/>
    </row>
    <row r="466" spans="6:6">
      <c r="F466" s="1469"/>
    </row>
    <row r="467" spans="6:6">
      <c r="F467" s="1469"/>
    </row>
    <row r="468" spans="6:6">
      <c r="F468" s="1469"/>
    </row>
    <row r="469" spans="6:6">
      <c r="F469" s="1469"/>
    </row>
    <row r="470" spans="6:6">
      <c r="F470" s="1469"/>
    </row>
    <row r="471" spans="6:6">
      <c r="F471" s="1469"/>
    </row>
    <row r="472" spans="6:6">
      <c r="F472" s="1469"/>
    </row>
    <row r="473" spans="6:6">
      <c r="F473" s="1469"/>
    </row>
    <row r="474" spans="6:6">
      <c r="F474" s="1469"/>
    </row>
    <row r="475" spans="6:6">
      <c r="F475" s="1469"/>
    </row>
    <row r="476" spans="6:6">
      <c r="F476" s="1469"/>
    </row>
    <row r="477" spans="6:6">
      <c r="F477" s="1469"/>
    </row>
    <row r="478" spans="6:6">
      <c r="F478" s="1469"/>
    </row>
    <row r="479" spans="6:6">
      <c r="F479" s="1469"/>
    </row>
    <row r="480" spans="6:6">
      <c r="F480" s="1469"/>
    </row>
    <row r="481" spans="6:6">
      <c r="F481" s="1469"/>
    </row>
    <row r="482" spans="6:6">
      <c r="F482" s="1469"/>
    </row>
    <row r="483" spans="6:6">
      <c r="F483" s="1469"/>
    </row>
    <row r="484" spans="6:6">
      <c r="F484" s="1469"/>
    </row>
    <row r="485" spans="6:6">
      <c r="F485" s="1469"/>
    </row>
    <row r="486" spans="6:6">
      <c r="F486" s="1469"/>
    </row>
    <row r="487" spans="6:6">
      <c r="F487" s="1469"/>
    </row>
    <row r="488" spans="6:6">
      <c r="F488" s="1469"/>
    </row>
    <row r="489" spans="6:6">
      <c r="F489" s="1469"/>
    </row>
    <row r="490" spans="6:6">
      <c r="F490" s="1469"/>
    </row>
    <row r="491" spans="6:6">
      <c r="F491" s="1469"/>
    </row>
    <row r="492" spans="6:6">
      <c r="F492" s="1469"/>
    </row>
    <row r="493" spans="6:6">
      <c r="F493" s="1469"/>
    </row>
    <row r="494" spans="6:6">
      <c r="F494" s="1469"/>
    </row>
    <row r="495" spans="6:6">
      <c r="F495" s="1469"/>
    </row>
    <row r="496" spans="6:6">
      <c r="F496" s="1469"/>
    </row>
    <row r="497" spans="6:6">
      <c r="F497" s="1469"/>
    </row>
    <row r="498" spans="6:6">
      <c r="F498" s="1469"/>
    </row>
    <row r="499" spans="6:6">
      <c r="F499" s="1469"/>
    </row>
    <row r="500" spans="6:6">
      <c r="F500" s="1469"/>
    </row>
    <row r="501" spans="6:6">
      <c r="F501" s="1469"/>
    </row>
    <row r="502" spans="6:6">
      <c r="F502" s="1469"/>
    </row>
    <row r="503" spans="6:6">
      <c r="F503" s="1469"/>
    </row>
    <row r="504" spans="6:6">
      <c r="F504" s="1469"/>
    </row>
    <row r="505" spans="6:6">
      <c r="F505" s="1469"/>
    </row>
    <row r="506" spans="6:6">
      <c r="F506" s="1469"/>
    </row>
    <row r="507" spans="6:6">
      <c r="F507" s="1469"/>
    </row>
    <row r="508" spans="6:6">
      <c r="F508" s="1469"/>
    </row>
    <row r="509" spans="6:6">
      <c r="F509" s="1469"/>
    </row>
    <row r="510" spans="6:6">
      <c r="F510" s="1469"/>
    </row>
    <row r="511" spans="6:6">
      <c r="F511" s="1469"/>
    </row>
    <row r="512" spans="6:6">
      <c r="F512" s="1469"/>
    </row>
    <row r="513" spans="6:6">
      <c r="F513" s="1469"/>
    </row>
    <row r="514" spans="6:6">
      <c r="F514" s="1469"/>
    </row>
    <row r="515" spans="6:6">
      <c r="F515" s="1469"/>
    </row>
    <row r="516" spans="6:6">
      <c r="F516" s="1469"/>
    </row>
    <row r="517" spans="6:6">
      <c r="F517" s="1469"/>
    </row>
    <row r="518" spans="6:6">
      <c r="F518" s="1469"/>
    </row>
    <row r="519" spans="6:6">
      <c r="F519" s="1469"/>
    </row>
    <row r="520" spans="6:6">
      <c r="F520" s="1469"/>
    </row>
    <row r="521" spans="6:6">
      <c r="F521" s="1469"/>
    </row>
    <row r="522" spans="6:6">
      <c r="F522" s="1469"/>
    </row>
    <row r="523" spans="6:6">
      <c r="F523" s="1469"/>
    </row>
    <row r="524" spans="6:6">
      <c r="F524" s="1469"/>
    </row>
    <row r="525" spans="6:6">
      <c r="F525" s="1469"/>
    </row>
    <row r="526" spans="6:6">
      <c r="F526" s="1469"/>
    </row>
    <row r="527" spans="6:6">
      <c r="F527" s="1469"/>
    </row>
    <row r="528" spans="6:6">
      <c r="F528" s="1469"/>
    </row>
    <row r="529" spans="6:6">
      <c r="F529" s="1469"/>
    </row>
    <row r="530" spans="6:6">
      <c r="F530" s="1469"/>
    </row>
    <row r="531" spans="6:6">
      <c r="F531" s="1469"/>
    </row>
    <row r="532" spans="6:6">
      <c r="F532" s="1469"/>
    </row>
    <row r="533" spans="6:6">
      <c r="F533" s="1469"/>
    </row>
    <row r="534" spans="6:6">
      <c r="F534" s="1469"/>
    </row>
    <row r="535" spans="6:6">
      <c r="F535" s="1469"/>
    </row>
    <row r="536" spans="6:6">
      <c r="F536" s="1469"/>
    </row>
    <row r="537" spans="6:6">
      <c r="F537" s="1469"/>
    </row>
    <row r="538" spans="6:6">
      <c r="F538" s="1469"/>
    </row>
  </sheetData>
  <mergeCells count="2">
    <mergeCell ref="A1:F1"/>
    <mergeCell ref="A2:F2"/>
  </mergeCells>
  <pageMargins left="0.70866141732283472" right="0.70866141732283472" top="0.74803149606299213" bottom="0.74803149606299213" header="0.31496062992125984" footer="0.31496062992125984"/>
  <pageSetup scale="71" orientation="portrait" r:id="rId1"/>
  <rowBreaks count="6" manualBreakCount="6">
    <brk id="54" max="16383" man="1"/>
    <brk id="101" max="16383" man="1"/>
    <brk id="138" max="16383" man="1"/>
    <brk id="175" max="16383" man="1"/>
    <brk id="209" max="16383" man="1"/>
    <brk id="24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2"/>
  <sheetViews>
    <sheetView view="pageBreakPreview" topLeftCell="A26" zoomScale="90" zoomScaleNormal="100" zoomScaleSheetLayoutView="90" workbookViewId="0">
      <selection activeCell="B43" sqref="B43"/>
    </sheetView>
  </sheetViews>
  <sheetFormatPr defaultRowHeight="12.5"/>
  <cols>
    <col min="1" max="1" width="8.08984375" style="1394" customWidth="1"/>
    <col min="2" max="2" width="32" style="1315" customWidth="1"/>
    <col min="3" max="3" width="6.453125" style="1315" customWidth="1"/>
    <col min="4" max="4" width="9.54296875" style="1315" customWidth="1"/>
    <col min="5" max="5" width="11.90625" style="1395" customWidth="1"/>
    <col min="6" max="6" width="18.36328125" style="1395" customWidth="1"/>
    <col min="7" max="256" width="8.90625" style="1315"/>
    <col min="257" max="257" width="8.08984375" style="1315" customWidth="1"/>
    <col min="258" max="258" width="32" style="1315" customWidth="1"/>
    <col min="259" max="259" width="6.453125" style="1315" customWidth="1"/>
    <col min="260" max="260" width="9.54296875" style="1315" customWidth="1"/>
    <col min="261" max="261" width="11.90625" style="1315" customWidth="1"/>
    <col min="262" max="262" width="18.36328125" style="1315" customWidth="1"/>
    <col min="263" max="512" width="8.90625" style="1315"/>
    <col min="513" max="513" width="8.08984375" style="1315" customWidth="1"/>
    <col min="514" max="514" width="32" style="1315" customWidth="1"/>
    <col min="515" max="515" width="6.453125" style="1315" customWidth="1"/>
    <col min="516" max="516" width="9.54296875" style="1315" customWidth="1"/>
    <col min="517" max="517" width="11.90625" style="1315" customWidth="1"/>
    <col min="518" max="518" width="18.36328125" style="1315" customWidth="1"/>
    <col min="519" max="768" width="8.90625" style="1315"/>
    <col min="769" max="769" width="8.08984375" style="1315" customWidth="1"/>
    <col min="770" max="770" width="32" style="1315" customWidth="1"/>
    <col min="771" max="771" width="6.453125" style="1315" customWidth="1"/>
    <col min="772" max="772" width="9.54296875" style="1315" customWidth="1"/>
    <col min="773" max="773" width="11.90625" style="1315" customWidth="1"/>
    <col min="774" max="774" width="18.36328125" style="1315" customWidth="1"/>
    <col min="775" max="1024" width="8.90625" style="1315"/>
    <col min="1025" max="1025" width="8.08984375" style="1315" customWidth="1"/>
    <col min="1026" max="1026" width="32" style="1315" customWidth="1"/>
    <col min="1027" max="1027" width="6.453125" style="1315" customWidth="1"/>
    <col min="1028" max="1028" width="9.54296875" style="1315" customWidth="1"/>
    <col min="1029" max="1029" width="11.90625" style="1315" customWidth="1"/>
    <col min="1030" max="1030" width="18.36328125" style="1315" customWidth="1"/>
    <col min="1031" max="1280" width="8.90625" style="1315"/>
    <col min="1281" max="1281" width="8.08984375" style="1315" customWidth="1"/>
    <col min="1282" max="1282" width="32" style="1315" customWidth="1"/>
    <col min="1283" max="1283" width="6.453125" style="1315" customWidth="1"/>
    <col min="1284" max="1284" width="9.54296875" style="1315" customWidth="1"/>
    <col min="1285" max="1285" width="11.90625" style="1315" customWidth="1"/>
    <col min="1286" max="1286" width="18.36328125" style="1315" customWidth="1"/>
    <col min="1287" max="1536" width="8.90625" style="1315"/>
    <col min="1537" max="1537" width="8.08984375" style="1315" customWidth="1"/>
    <col min="1538" max="1538" width="32" style="1315" customWidth="1"/>
    <col min="1539" max="1539" width="6.453125" style="1315" customWidth="1"/>
    <col min="1540" max="1540" width="9.54296875" style="1315" customWidth="1"/>
    <col min="1541" max="1541" width="11.90625" style="1315" customWidth="1"/>
    <col min="1542" max="1542" width="18.36328125" style="1315" customWidth="1"/>
    <col min="1543" max="1792" width="8.90625" style="1315"/>
    <col min="1793" max="1793" width="8.08984375" style="1315" customWidth="1"/>
    <col min="1794" max="1794" width="32" style="1315" customWidth="1"/>
    <col min="1795" max="1795" width="6.453125" style="1315" customWidth="1"/>
    <col min="1796" max="1796" width="9.54296875" style="1315" customWidth="1"/>
    <col min="1797" max="1797" width="11.90625" style="1315" customWidth="1"/>
    <col min="1798" max="1798" width="18.36328125" style="1315" customWidth="1"/>
    <col min="1799" max="2048" width="8.90625" style="1315"/>
    <col min="2049" max="2049" width="8.08984375" style="1315" customWidth="1"/>
    <col min="2050" max="2050" width="32" style="1315" customWidth="1"/>
    <col min="2051" max="2051" width="6.453125" style="1315" customWidth="1"/>
    <col min="2052" max="2052" width="9.54296875" style="1315" customWidth="1"/>
    <col min="2053" max="2053" width="11.90625" style="1315" customWidth="1"/>
    <col min="2054" max="2054" width="18.36328125" style="1315" customWidth="1"/>
    <col min="2055" max="2304" width="8.90625" style="1315"/>
    <col min="2305" max="2305" width="8.08984375" style="1315" customWidth="1"/>
    <col min="2306" max="2306" width="32" style="1315" customWidth="1"/>
    <col min="2307" max="2307" width="6.453125" style="1315" customWidth="1"/>
    <col min="2308" max="2308" width="9.54296875" style="1315" customWidth="1"/>
    <col min="2309" max="2309" width="11.90625" style="1315" customWidth="1"/>
    <col min="2310" max="2310" width="18.36328125" style="1315" customWidth="1"/>
    <col min="2311" max="2560" width="8.90625" style="1315"/>
    <col min="2561" max="2561" width="8.08984375" style="1315" customWidth="1"/>
    <col min="2562" max="2562" width="32" style="1315" customWidth="1"/>
    <col min="2563" max="2563" width="6.453125" style="1315" customWidth="1"/>
    <col min="2564" max="2564" width="9.54296875" style="1315" customWidth="1"/>
    <col min="2565" max="2565" width="11.90625" style="1315" customWidth="1"/>
    <col min="2566" max="2566" width="18.36328125" style="1315" customWidth="1"/>
    <col min="2567" max="2816" width="8.90625" style="1315"/>
    <col min="2817" max="2817" width="8.08984375" style="1315" customWidth="1"/>
    <col min="2818" max="2818" width="32" style="1315" customWidth="1"/>
    <col min="2819" max="2819" width="6.453125" style="1315" customWidth="1"/>
    <col min="2820" max="2820" width="9.54296875" style="1315" customWidth="1"/>
    <col min="2821" max="2821" width="11.90625" style="1315" customWidth="1"/>
    <col min="2822" max="2822" width="18.36328125" style="1315" customWidth="1"/>
    <col min="2823" max="3072" width="8.90625" style="1315"/>
    <col min="3073" max="3073" width="8.08984375" style="1315" customWidth="1"/>
    <col min="3074" max="3074" width="32" style="1315" customWidth="1"/>
    <col min="3075" max="3075" width="6.453125" style="1315" customWidth="1"/>
    <col min="3076" max="3076" width="9.54296875" style="1315" customWidth="1"/>
    <col min="3077" max="3077" width="11.90625" style="1315" customWidth="1"/>
    <col min="3078" max="3078" width="18.36328125" style="1315" customWidth="1"/>
    <col min="3079" max="3328" width="8.90625" style="1315"/>
    <col min="3329" max="3329" width="8.08984375" style="1315" customWidth="1"/>
    <col min="3330" max="3330" width="32" style="1315" customWidth="1"/>
    <col min="3331" max="3331" width="6.453125" style="1315" customWidth="1"/>
    <col min="3332" max="3332" width="9.54296875" style="1315" customWidth="1"/>
    <col min="3333" max="3333" width="11.90625" style="1315" customWidth="1"/>
    <col min="3334" max="3334" width="18.36328125" style="1315" customWidth="1"/>
    <col min="3335" max="3584" width="8.90625" style="1315"/>
    <col min="3585" max="3585" width="8.08984375" style="1315" customWidth="1"/>
    <col min="3586" max="3586" width="32" style="1315" customWidth="1"/>
    <col min="3587" max="3587" width="6.453125" style="1315" customWidth="1"/>
    <col min="3588" max="3588" width="9.54296875" style="1315" customWidth="1"/>
    <col min="3589" max="3589" width="11.90625" style="1315" customWidth="1"/>
    <col min="3590" max="3590" width="18.36328125" style="1315" customWidth="1"/>
    <col min="3591" max="3840" width="8.90625" style="1315"/>
    <col min="3841" max="3841" width="8.08984375" style="1315" customWidth="1"/>
    <col min="3842" max="3842" width="32" style="1315" customWidth="1"/>
    <col min="3843" max="3843" width="6.453125" style="1315" customWidth="1"/>
    <col min="3844" max="3844" width="9.54296875" style="1315" customWidth="1"/>
    <col min="3845" max="3845" width="11.90625" style="1315" customWidth="1"/>
    <col min="3846" max="3846" width="18.36328125" style="1315" customWidth="1"/>
    <col min="3847" max="4096" width="8.90625" style="1315"/>
    <col min="4097" max="4097" width="8.08984375" style="1315" customWidth="1"/>
    <col min="4098" max="4098" width="32" style="1315" customWidth="1"/>
    <col min="4099" max="4099" width="6.453125" style="1315" customWidth="1"/>
    <col min="4100" max="4100" width="9.54296875" style="1315" customWidth="1"/>
    <col min="4101" max="4101" width="11.90625" style="1315" customWidth="1"/>
    <col min="4102" max="4102" width="18.36328125" style="1315" customWidth="1"/>
    <col min="4103" max="4352" width="8.90625" style="1315"/>
    <col min="4353" max="4353" width="8.08984375" style="1315" customWidth="1"/>
    <col min="4354" max="4354" width="32" style="1315" customWidth="1"/>
    <col min="4355" max="4355" width="6.453125" style="1315" customWidth="1"/>
    <col min="4356" max="4356" width="9.54296875" style="1315" customWidth="1"/>
    <col min="4357" max="4357" width="11.90625" style="1315" customWidth="1"/>
    <col min="4358" max="4358" width="18.36328125" style="1315" customWidth="1"/>
    <col min="4359" max="4608" width="8.90625" style="1315"/>
    <col min="4609" max="4609" width="8.08984375" style="1315" customWidth="1"/>
    <col min="4610" max="4610" width="32" style="1315" customWidth="1"/>
    <col min="4611" max="4611" width="6.453125" style="1315" customWidth="1"/>
    <col min="4612" max="4612" width="9.54296875" style="1315" customWidth="1"/>
    <col min="4613" max="4613" width="11.90625" style="1315" customWidth="1"/>
    <col min="4614" max="4614" width="18.36328125" style="1315" customWidth="1"/>
    <col min="4615" max="4864" width="8.90625" style="1315"/>
    <col min="4865" max="4865" width="8.08984375" style="1315" customWidth="1"/>
    <col min="4866" max="4866" width="32" style="1315" customWidth="1"/>
    <col min="4867" max="4867" width="6.453125" style="1315" customWidth="1"/>
    <col min="4868" max="4868" width="9.54296875" style="1315" customWidth="1"/>
    <col min="4869" max="4869" width="11.90625" style="1315" customWidth="1"/>
    <col min="4870" max="4870" width="18.36328125" style="1315" customWidth="1"/>
    <col min="4871" max="5120" width="8.90625" style="1315"/>
    <col min="5121" max="5121" width="8.08984375" style="1315" customWidth="1"/>
    <col min="5122" max="5122" width="32" style="1315" customWidth="1"/>
    <col min="5123" max="5123" width="6.453125" style="1315" customWidth="1"/>
    <col min="5124" max="5124" width="9.54296875" style="1315" customWidth="1"/>
    <col min="5125" max="5125" width="11.90625" style="1315" customWidth="1"/>
    <col min="5126" max="5126" width="18.36328125" style="1315" customWidth="1"/>
    <col min="5127" max="5376" width="8.90625" style="1315"/>
    <col min="5377" max="5377" width="8.08984375" style="1315" customWidth="1"/>
    <col min="5378" max="5378" width="32" style="1315" customWidth="1"/>
    <col min="5379" max="5379" width="6.453125" style="1315" customWidth="1"/>
    <col min="5380" max="5380" width="9.54296875" style="1315" customWidth="1"/>
    <col min="5381" max="5381" width="11.90625" style="1315" customWidth="1"/>
    <col min="5382" max="5382" width="18.36328125" style="1315" customWidth="1"/>
    <col min="5383" max="5632" width="8.90625" style="1315"/>
    <col min="5633" max="5633" width="8.08984375" style="1315" customWidth="1"/>
    <col min="5634" max="5634" width="32" style="1315" customWidth="1"/>
    <col min="5635" max="5635" width="6.453125" style="1315" customWidth="1"/>
    <col min="5636" max="5636" width="9.54296875" style="1315" customWidth="1"/>
    <col min="5637" max="5637" width="11.90625" style="1315" customWidth="1"/>
    <col min="5638" max="5638" width="18.36328125" style="1315" customWidth="1"/>
    <col min="5639" max="5888" width="8.90625" style="1315"/>
    <col min="5889" max="5889" width="8.08984375" style="1315" customWidth="1"/>
    <col min="5890" max="5890" width="32" style="1315" customWidth="1"/>
    <col min="5891" max="5891" width="6.453125" style="1315" customWidth="1"/>
    <col min="5892" max="5892" width="9.54296875" style="1315" customWidth="1"/>
    <col min="5893" max="5893" width="11.90625" style="1315" customWidth="1"/>
    <col min="5894" max="5894" width="18.36328125" style="1315" customWidth="1"/>
    <col min="5895" max="6144" width="8.90625" style="1315"/>
    <col min="6145" max="6145" width="8.08984375" style="1315" customWidth="1"/>
    <col min="6146" max="6146" width="32" style="1315" customWidth="1"/>
    <col min="6147" max="6147" width="6.453125" style="1315" customWidth="1"/>
    <col min="6148" max="6148" width="9.54296875" style="1315" customWidth="1"/>
    <col min="6149" max="6149" width="11.90625" style="1315" customWidth="1"/>
    <col min="6150" max="6150" width="18.36328125" style="1315" customWidth="1"/>
    <col min="6151" max="6400" width="8.90625" style="1315"/>
    <col min="6401" max="6401" width="8.08984375" style="1315" customWidth="1"/>
    <col min="6402" max="6402" width="32" style="1315" customWidth="1"/>
    <col min="6403" max="6403" width="6.453125" style="1315" customWidth="1"/>
    <col min="6404" max="6404" width="9.54296875" style="1315" customWidth="1"/>
    <col min="6405" max="6405" width="11.90625" style="1315" customWidth="1"/>
    <col min="6406" max="6406" width="18.36328125" style="1315" customWidth="1"/>
    <col min="6407" max="6656" width="8.90625" style="1315"/>
    <col min="6657" max="6657" width="8.08984375" style="1315" customWidth="1"/>
    <col min="6658" max="6658" width="32" style="1315" customWidth="1"/>
    <col min="6659" max="6659" width="6.453125" style="1315" customWidth="1"/>
    <col min="6660" max="6660" width="9.54296875" style="1315" customWidth="1"/>
    <col min="6661" max="6661" width="11.90625" style="1315" customWidth="1"/>
    <col min="6662" max="6662" width="18.36328125" style="1315" customWidth="1"/>
    <col min="6663" max="6912" width="8.90625" style="1315"/>
    <col min="6913" max="6913" width="8.08984375" style="1315" customWidth="1"/>
    <col min="6914" max="6914" width="32" style="1315" customWidth="1"/>
    <col min="6915" max="6915" width="6.453125" style="1315" customWidth="1"/>
    <col min="6916" max="6916" width="9.54296875" style="1315" customWidth="1"/>
    <col min="6917" max="6917" width="11.90625" style="1315" customWidth="1"/>
    <col min="6918" max="6918" width="18.36328125" style="1315" customWidth="1"/>
    <col min="6919" max="7168" width="8.90625" style="1315"/>
    <col min="7169" max="7169" width="8.08984375" style="1315" customWidth="1"/>
    <col min="7170" max="7170" width="32" style="1315" customWidth="1"/>
    <col min="7171" max="7171" width="6.453125" style="1315" customWidth="1"/>
    <col min="7172" max="7172" width="9.54296875" style="1315" customWidth="1"/>
    <col min="7173" max="7173" width="11.90625" style="1315" customWidth="1"/>
    <col min="7174" max="7174" width="18.36328125" style="1315" customWidth="1"/>
    <col min="7175" max="7424" width="8.90625" style="1315"/>
    <col min="7425" max="7425" width="8.08984375" style="1315" customWidth="1"/>
    <col min="7426" max="7426" width="32" style="1315" customWidth="1"/>
    <col min="7427" max="7427" width="6.453125" style="1315" customWidth="1"/>
    <col min="7428" max="7428" width="9.54296875" style="1315" customWidth="1"/>
    <col min="7429" max="7429" width="11.90625" style="1315" customWidth="1"/>
    <col min="7430" max="7430" width="18.36328125" style="1315" customWidth="1"/>
    <col min="7431" max="7680" width="8.90625" style="1315"/>
    <col min="7681" max="7681" width="8.08984375" style="1315" customWidth="1"/>
    <col min="7682" max="7682" width="32" style="1315" customWidth="1"/>
    <col min="7683" max="7683" width="6.453125" style="1315" customWidth="1"/>
    <col min="7684" max="7684" width="9.54296875" style="1315" customWidth="1"/>
    <col min="7685" max="7685" width="11.90625" style="1315" customWidth="1"/>
    <col min="7686" max="7686" width="18.36328125" style="1315" customWidth="1"/>
    <col min="7687" max="7936" width="8.90625" style="1315"/>
    <col min="7937" max="7937" width="8.08984375" style="1315" customWidth="1"/>
    <col min="7938" max="7938" width="32" style="1315" customWidth="1"/>
    <col min="7939" max="7939" width="6.453125" style="1315" customWidth="1"/>
    <col min="7940" max="7940" width="9.54296875" style="1315" customWidth="1"/>
    <col min="7941" max="7941" width="11.90625" style="1315" customWidth="1"/>
    <col min="7942" max="7942" width="18.36328125" style="1315" customWidth="1"/>
    <col min="7943" max="8192" width="8.90625" style="1315"/>
    <col min="8193" max="8193" width="8.08984375" style="1315" customWidth="1"/>
    <col min="8194" max="8194" width="32" style="1315" customWidth="1"/>
    <col min="8195" max="8195" width="6.453125" style="1315" customWidth="1"/>
    <col min="8196" max="8196" width="9.54296875" style="1315" customWidth="1"/>
    <col min="8197" max="8197" width="11.90625" style="1315" customWidth="1"/>
    <col min="8198" max="8198" width="18.36328125" style="1315" customWidth="1"/>
    <col min="8199" max="8448" width="8.90625" style="1315"/>
    <col min="8449" max="8449" width="8.08984375" style="1315" customWidth="1"/>
    <col min="8450" max="8450" width="32" style="1315" customWidth="1"/>
    <col min="8451" max="8451" width="6.453125" style="1315" customWidth="1"/>
    <col min="8452" max="8452" width="9.54296875" style="1315" customWidth="1"/>
    <col min="8453" max="8453" width="11.90625" style="1315" customWidth="1"/>
    <col min="8454" max="8454" width="18.36328125" style="1315" customWidth="1"/>
    <col min="8455" max="8704" width="8.90625" style="1315"/>
    <col min="8705" max="8705" width="8.08984375" style="1315" customWidth="1"/>
    <col min="8706" max="8706" width="32" style="1315" customWidth="1"/>
    <col min="8707" max="8707" width="6.453125" style="1315" customWidth="1"/>
    <col min="8708" max="8708" width="9.54296875" style="1315" customWidth="1"/>
    <col min="8709" max="8709" width="11.90625" style="1315" customWidth="1"/>
    <col min="8710" max="8710" width="18.36328125" style="1315" customWidth="1"/>
    <col min="8711" max="8960" width="8.90625" style="1315"/>
    <col min="8961" max="8961" width="8.08984375" style="1315" customWidth="1"/>
    <col min="8962" max="8962" width="32" style="1315" customWidth="1"/>
    <col min="8963" max="8963" width="6.453125" style="1315" customWidth="1"/>
    <col min="8964" max="8964" width="9.54296875" style="1315" customWidth="1"/>
    <col min="8965" max="8965" width="11.90625" style="1315" customWidth="1"/>
    <col min="8966" max="8966" width="18.36328125" style="1315" customWidth="1"/>
    <col min="8967" max="9216" width="8.90625" style="1315"/>
    <col min="9217" max="9217" width="8.08984375" style="1315" customWidth="1"/>
    <col min="9218" max="9218" width="32" style="1315" customWidth="1"/>
    <col min="9219" max="9219" width="6.453125" style="1315" customWidth="1"/>
    <col min="9220" max="9220" width="9.54296875" style="1315" customWidth="1"/>
    <col min="9221" max="9221" width="11.90625" style="1315" customWidth="1"/>
    <col min="9222" max="9222" width="18.36328125" style="1315" customWidth="1"/>
    <col min="9223" max="9472" width="8.90625" style="1315"/>
    <col min="9473" max="9473" width="8.08984375" style="1315" customWidth="1"/>
    <col min="9474" max="9474" width="32" style="1315" customWidth="1"/>
    <col min="9475" max="9475" width="6.453125" style="1315" customWidth="1"/>
    <col min="9476" max="9476" width="9.54296875" style="1315" customWidth="1"/>
    <col min="9477" max="9477" width="11.90625" style="1315" customWidth="1"/>
    <col min="9478" max="9478" width="18.36328125" style="1315" customWidth="1"/>
    <col min="9479" max="9728" width="8.90625" style="1315"/>
    <col min="9729" max="9729" width="8.08984375" style="1315" customWidth="1"/>
    <col min="9730" max="9730" width="32" style="1315" customWidth="1"/>
    <col min="9731" max="9731" width="6.453125" style="1315" customWidth="1"/>
    <col min="9732" max="9732" width="9.54296875" style="1315" customWidth="1"/>
    <col min="9733" max="9733" width="11.90625" style="1315" customWidth="1"/>
    <col min="9734" max="9734" width="18.36328125" style="1315" customWidth="1"/>
    <col min="9735" max="9984" width="8.90625" style="1315"/>
    <col min="9985" max="9985" width="8.08984375" style="1315" customWidth="1"/>
    <col min="9986" max="9986" width="32" style="1315" customWidth="1"/>
    <col min="9987" max="9987" width="6.453125" style="1315" customWidth="1"/>
    <col min="9988" max="9988" width="9.54296875" style="1315" customWidth="1"/>
    <col min="9989" max="9989" width="11.90625" style="1315" customWidth="1"/>
    <col min="9990" max="9990" width="18.36328125" style="1315" customWidth="1"/>
    <col min="9991" max="10240" width="8.90625" style="1315"/>
    <col min="10241" max="10241" width="8.08984375" style="1315" customWidth="1"/>
    <col min="10242" max="10242" width="32" style="1315" customWidth="1"/>
    <col min="10243" max="10243" width="6.453125" style="1315" customWidth="1"/>
    <col min="10244" max="10244" width="9.54296875" style="1315" customWidth="1"/>
    <col min="10245" max="10245" width="11.90625" style="1315" customWidth="1"/>
    <col min="10246" max="10246" width="18.36328125" style="1315" customWidth="1"/>
    <col min="10247" max="10496" width="8.90625" style="1315"/>
    <col min="10497" max="10497" width="8.08984375" style="1315" customWidth="1"/>
    <col min="10498" max="10498" width="32" style="1315" customWidth="1"/>
    <col min="10499" max="10499" width="6.453125" style="1315" customWidth="1"/>
    <col min="10500" max="10500" width="9.54296875" style="1315" customWidth="1"/>
    <col min="10501" max="10501" width="11.90625" style="1315" customWidth="1"/>
    <col min="10502" max="10502" width="18.36328125" style="1315" customWidth="1"/>
    <col min="10503" max="10752" width="8.90625" style="1315"/>
    <col min="10753" max="10753" width="8.08984375" style="1315" customWidth="1"/>
    <col min="10754" max="10754" width="32" style="1315" customWidth="1"/>
    <col min="10755" max="10755" width="6.453125" style="1315" customWidth="1"/>
    <col min="10756" max="10756" width="9.54296875" style="1315" customWidth="1"/>
    <col min="10757" max="10757" width="11.90625" style="1315" customWidth="1"/>
    <col min="10758" max="10758" width="18.36328125" style="1315" customWidth="1"/>
    <col min="10759" max="11008" width="8.90625" style="1315"/>
    <col min="11009" max="11009" width="8.08984375" style="1315" customWidth="1"/>
    <col min="11010" max="11010" width="32" style="1315" customWidth="1"/>
    <col min="11011" max="11011" width="6.453125" style="1315" customWidth="1"/>
    <col min="11012" max="11012" width="9.54296875" style="1315" customWidth="1"/>
    <col min="11013" max="11013" width="11.90625" style="1315" customWidth="1"/>
    <col min="11014" max="11014" width="18.36328125" style="1315" customWidth="1"/>
    <col min="11015" max="11264" width="8.90625" style="1315"/>
    <col min="11265" max="11265" width="8.08984375" style="1315" customWidth="1"/>
    <col min="11266" max="11266" width="32" style="1315" customWidth="1"/>
    <col min="11267" max="11267" width="6.453125" style="1315" customWidth="1"/>
    <col min="11268" max="11268" width="9.54296875" style="1315" customWidth="1"/>
    <col min="11269" max="11269" width="11.90625" style="1315" customWidth="1"/>
    <col min="11270" max="11270" width="18.36328125" style="1315" customWidth="1"/>
    <col min="11271" max="11520" width="8.90625" style="1315"/>
    <col min="11521" max="11521" width="8.08984375" style="1315" customWidth="1"/>
    <col min="11522" max="11522" width="32" style="1315" customWidth="1"/>
    <col min="11523" max="11523" width="6.453125" style="1315" customWidth="1"/>
    <col min="11524" max="11524" width="9.54296875" style="1315" customWidth="1"/>
    <col min="11525" max="11525" width="11.90625" style="1315" customWidth="1"/>
    <col min="11526" max="11526" width="18.36328125" style="1315" customWidth="1"/>
    <col min="11527" max="11776" width="8.90625" style="1315"/>
    <col min="11777" max="11777" width="8.08984375" style="1315" customWidth="1"/>
    <col min="11778" max="11778" width="32" style="1315" customWidth="1"/>
    <col min="11779" max="11779" width="6.453125" style="1315" customWidth="1"/>
    <col min="11780" max="11780" width="9.54296875" style="1315" customWidth="1"/>
    <col min="11781" max="11781" width="11.90625" style="1315" customWidth="1"/>
    <col min="11782" max="11782" width="18.36328125" style="1315" customWidth="1"/>
    <col min="11783" max="12032" width="8.90625" style="1315"/>
    <col min="12033" max="12033" width="8.08984375" style="1315" customWidth="1"/>
    <col min="12034" max="12034" width="32" style="1315" customWidth="1"/>
    <col min="12035" max="12035" width="6.453125" style="1315" customWidth="1"/>
    <col min="12036" max="12036" width="9.54296875" style="1315" customWidth="1"/>
    <col min="12037" max="12037" width="11.90625" style="1315" customWidth="1"/>
    <col min="12038" max="12038" width="18.36328125" style="1315" customWidth="1"/>
    <col min="12039" max="12288" width="8.90625" style="1315"/>
    <col min="12289" max="12289" width="8.08984375" style="1315" customWidth="1"/>
    <col min="12290" max="12290" width="32" style="1315" customWidth="1"/>
    <col min="12291" max="12291" width="6.453125" style="1315" customWidth="1"/>
    <col min="12292" max="12292" width="9.54296875" style="1315" customWidth="1"/>
    <col min="12293" max="12293" width="11.90625" style="1315" customWidth="1"/>
    <col min="12294" max="12294" width="18.36328125" style="1315" customWidth="1"/>
    <col min="12295" max="12544" width="8.90625" style="1315"/>
    <col min="12545" max="12545" width="8.08984375" style="1315" customWidth="1"/>
    <col min="12546" max="12546" width="32" style="1315" customWidth="1"/>
    <col min="12547" max="12547" width="6.453125" style="1315" customWidth="1"/>
    <col min="12548" max="12548" width="9.54296875" style="1315" customWidth="1"/>
    <col min="12549" max="12549" width="11.90625" style="1315" customWidth="1"/>
    <col min="12550" max="12550" width="18.36328125" style="1315" customWidth="1"/>
    <col min="12551" max="12800" width="8.90625" style="1315"/>
    <col min="12801" max="12801" width="8.08984375" style="1315" customWidth="1"/>
    <col min="12802" max="12802" width="32" style="1315" customWidth="1"/>
    <col min="12803" max="12803" width="6.453125" style="1315" customWidth="1"/>
    <col min="12804" max="12804" width="9.54296875" style="1315" customWidth="1"/>
    <col min="12805" max="12805" width="11.90625" style="1315" customWidth="1"/>
    <col min="12806" max="12806" width="18.36328125" style="1315" customWidth="1"/>
    <col min="12807" max="13056" width="8.90625" style="1315"/>
    <col min="13057" max="13057" width="8.08984375" style="1315" customWidth="1"/>
    <col min="13058" max="13058" width="32" style="1315" customWidth="1"/>
    <col min="13059" max="13059" width="6.453125" style="1315" customWidth="1"/>
    <col min="13060" max="13060" width="9.54296875" style="1315" customWidth="1"/>
    <col min="13061" max="13061" width="11.90625" style="1315" customWidth="1"/>
    <col min="13062" max="13062" width="18.36328125" style="1315" customWidth="1"/>
    <col min="13063" max="13312" width="8.90625" style="1315"/>
    <col min="13313" max="13313" width="8.08984375" style="1315" customWidth="1"/>
    <col min="13314" max="13314" width="32" style="1315" customWidth="1"/>
    <col min="13315" max="13315" width="6.453125" style="1315" customWidth="1"/>
    <col min="13316" max="13316" width="9.54296875" style="1315" customWidth="1"/>
    <col min="13317" max="13317" width="11.90625" style="1315" customWidth="1"/>
    <col min="13318" max="13318" width="18.36328125" style="1315" customWidth="1"/>
    <col min="13319" max="13568" width="8.90625" style="1315"/>
    <col min="13569" max="13569" width="8.08984375" style="1315" customWidth="1"/>
    <col min="13570" max="13570" width="32" style="1315" customWidth="1"/>
    <col min="13571" max="13571" width="6.453125" style="1315" customWidth="1"/>
    <col min="13572" max="13572" width="9.54296875" style="1315" customWidth="1"/>
    <col min="13573" max="13573" width="11.90625" style="1315" customWidth="1"/>
    <col min="13574" max="13574" width="18.36328125" style="1315" customWidth="1"/>
    <col min="13575" max="13824" width="8.90625" style="1315"/>
    <col min="13825" max="13825" width="8.08984375" style="1315" customWidth="1"/>
    <col min="13826" max="13826" width="32" style="1315" customWidth="1"/>
    <col min="13827" max="13827" width="6.453125" style="1315" customWidth="1"/>
    <col min="13828" max="13828" width="9.54296875" style="1315" customWidth="1"/>
    <col min="13829" max="13829" width="11.90625" style="1315" customWidth="1"/>
    <col min="13830" max="13830" width="18.36328125" style="1315" customWidth="1"/>
    <col min="13831" max="14080" width="8.90625" style="1315"/>
    <col min="14081" max="14081" width="8.08984375" style="1315" customWidth="1"/>
    <col min="14082" max="14082" width="32" style="1315" customWidth="1"/>
    <col min="14083" max="14083" width="6.453125" style="1315" customWidth="1"/>
    <col min="14084" max="14084" width="9.54296875" style="1315" customWidth="1"/>
    <col min="14085" max="14085" width="11.90625" style="1315" customWidth="1"/>
    <col min="14086" max="14086" width="18.36328125" style="1315" customWidth="1"/>
    <col min="14087" max="14336" width="8.90625" style="1315"/>
    <col min="14337" max="14337" width="8.08984375" style="1315" customWidth="1"/>
    <col min="14338" max="14338" width="32" style="1315" customWidth="1"/>
    <col min="14339" max="14339" width="6.453125" style="1315" customWidth="1"/>
    <col min="14340" max="14340" width="9.54296875" style="1315" customWidth="1"/>
    <col min="14341" max="14341" width="11.90625" style="1315" customWidth="1"/>
    <col min="14342" max="14342" width="18.36328125" style="1315" customWidth="1"/>
    <col min="14343" max="14592" width="8.90625" style="1315"/>
    <col min="14593" max="14593" width="8.08984375" style="1315" customWidth="1"/>
    <col min="14594" max="14594" width="32" style="1315" customWidth="1"/>
    <col min="14595" max="14595" width="6.453125" style="1315" customWidth="1"/>
    <col min="14596" max="14596" width="9.54296875" style="1315" customWidth="1"/>
    <col min="14597" max="14597" width="11.90625" style="1315" customWidth="1"/>
    <col min="14598" max="14598" width="18.36328125" style="1315" customWidth="1"/>
    <col min="14599" max="14848" width="8.90625" style="1315"/>
    <col min="14849" max="14849" width="8.08984375" style="1315" customWidth="1"/>
    <col min="14850" max="14850" width="32" style="1315" customWidth="1"/>
    <col min="14851" max="14851" width="6.453125" style="1315" customWidth="1"/>
    <col min="14852" max="14852" width="9.54296875" style="1315" customWidth="1"/>
    <col min="14853" max="14853" width="11.90625" style="1315" customWidth="1"/>
    <col min="14854" max="14854" width="18.36328125" style="1315" customWidth="1"/>
    <col min="14855" max="15104" width="8.90625" style="1315"/>
    <col min="15105" max="15105" width="8.08984375" style="1315" customWidth="1"/>
    <col min="15106" max="15106" width="32" style="1315" customWidth="1"/>
    <col min="15107" max="15107" width="6.453125" style="1315" customWidth="1"/>
    <col min="15108" max="15108" width="9.54296875" style="1315" customWidth="1"/>
    <col min="15109" max="15109" width="11.90625" style="1315" customWidth="1"/>
    <col min="15110" max="15110" width="18.36328125" style="1315" customWidth="1"/>
    <col min="15111" max="15360" width="8.90625" style="1315"/>
    <col min="15361" max="15361" width="8.08984375" style="1315" customWidth="1"/>
    <col min="15362" max="15362" width="32" style="1315" customWidth="1"/>
    <col min="15363" max="15363" width="6.453125" style="1315" customWidth="1"/>
    <col min="15364" max="15364" width="9.54296875" style="1315" customWidth="1"/>
    <col min="15365" max="15365" width="11.90625" style="1315" customWidth="1"/>
    <col min="15366" max="15366" width="18.36328125" style="1315" customWidth="1"/>
    <col min="15367" max="15616" width="8.90625" style="1315"/>
    <col min="15617" max="15617" width="8.08984375" style="1315" customWidth="1"/>
    <col min="15618" max="15618" width="32" style="1315" customWidth="1"/>
    <col min="15619" max="15619" width="6.453125" style="1315" customWidth="1"/>
    <col min="15620" max="15620" width="9.54296875" style="1315" customWidth="1"/>
    <col min="15621" max="15621" width="11.90625" style="1315" customWidth="1"/>
    <col min="15622" max="15622" width="18.36328125" style="1315" customWidth="1"/>
    <col min="15623" max="15872" width="8.90625" style="1315"/>
    <col min="15873" max="15873" width="8.08984375" style="1315" customWidth="1"/>
    <col min="15874" max="15874" width="32" style="1315" customWidth="1"/>
    <col min="15875" max="15875" width="6.453125" style="1315" customWidth="1"/>
    <col min="15876" max="15876" width="9.54296875" style="1315" customWidth="1"/>
    <col min="15877" max="15877" width="11.90625" style="1315" customWidth="1"/>
    <col min="15878" max="15878" width="18.36328125" style="1315" customWidth="1"/>
    <col min="15879" max="16128" width="8.90625" style="1315"/>
    <col min="16129" max="16129" width="8.08984375" style="1315" customWidth="1"/>
    <col min="16130" max="16130" width="32" style="1315" customWidth="1"/>
    <col min="16131" max="16131" width="6.453125" style="1315" customWidth="1"/>
    <col min="16132" max="16132" width="9.54296875" style="1315" customWidth="1"/>
    <col min="16133" max="16133" width="11.90625" style="1315" customWidth="1"/>
    <col min="16134" max="16134" width="18.36328125" style="1315" customWidth="1"/>
    <col min="16135" max="16384" width="8.90625" style="1315"/>
  </cols>
  <sheetData>
    <row r="1" spans="1:6">
      <c r="A1" s="2113" t="s">
        <v>324</v>
      </c>
      <c r="B1" s="2114"/>
      <c r="C1" s="2114"/>
      <c r="D1" s="2114"/>
      <c r="E1" s="2114"/>
      <c r="F1" s="2114"/>
    </row>
    <row r="2" spans="1:6">
      <c r="A2" s="2113" t="s">
        <v>323</v>
      </c>
      <c r="B2" s="2114"/>
      <c r="C2" s="2114"/>
      <c r="D2" s="2114"/>
      <c r="E2" s="2114"/>
      <c r="F2" s="2114"/>
    </row>
    <row r="3" spans="1:6">
      <c r="A3" s="647" t="s">
        <v>2006</v>
      </c>
      <c r="B3" s="454"/>
      <c r="C3" s="1344"/>
      <c r="D3" s="1344"/>
      <c r="E3" s="1315"/>
      <c r="F3" s="1315"/>
    </row>
    <row r="4" spans="1:6">
      <c r="A4" s="647"/>
      <c r="B4" s="454"/>
      <c r="C4" s="1344"/>
      <c r="D4" s="1344"/>
      <c r="E4" s="1315"/>
      <c r="F4" s="1315"/>
    </row>
    <row r="5" spans="1:6">
      <c r="A5" s="647" t="s">
        <v>2005</v>
      </c>
      <c r="B5" s="454"/>
      <c r="C5" s="1344"/>
      <c r="D5" s="1344"/>
      <c r="E5" s="641"/>
      <c r="F5" s="641"/>
    </row>
    <row r="6" spans="1:6" ht="13" thickBot="1">
      <c r="A6" s="1471"/>
      <c r="B6" s="454"/>
      <c r="C6" s="1344"/>
      <c r="D6" s="1344"/>
      <c r="E6" s="641"/>
      <c r="F6" s="641"/>
    </row>
    <row r="7" spans="1:6">
      <c r="A7" s="1472" t="s">
        <v>320</v>
      </c>
      <c r="B7" s="1347" t="s">
        <v>161</v>
      </c>
      <c r="C7" s="1347" t="s">
        <v>319</v>
      </c>
      <c r="D7" s="1347" t="s">
        <v>318</v>
      </c>
      <c r="E7" s="1473" t="s">
        <v>317</v>
      </c>
      <c r="F7" s="1474" t="s">
        <v>316</v>
      </c>
    </row>
    <row r="8" spans="1:6">
      <c r="A8" s="1368"/>
      <c r="B8" s="1356"/>
      <c r="C8" s="1356"/>
      <c r="D8" s="1356"/>
      <c r="E8" s="1379"/>
      <c r="F8" s="1475"/>
    </row>
    <row r="9" spans="1:6">
      <c r="A9" s="1368"/>
      <c r="B9" s="1365" t="s">
        <v>596</v>
      </c>
      <c r="C9" s="1355"/>
      <c r="D9" s="1355"/>
      <c r="E9" s="141"/>
      <c r="F9" s="115"/>
    </row>
    <row r="10" spans="1:6" ht="30.5">
      <c r="A10" s="1368"/>
      <c r="B10" s="53" t="s">
        <v>1841</v>
      </c>
      <c r="C10" s="1355"/>
      <c r="D10" s="1355"/>
      <c r="E10" s="180"/>
      <c r="F10" s="115"/>
    </row>
    <row r="11" spans="1:6">
      <c r="A11" s="1368"/>
      <c r="B11" s="1356"/>
      <c r="C11" s="1355"/>
      <c r="D11" s="1355"/>
      <c r="E11" s="180"/>
      <c r="F11" s="115"/>
    </row>
    <row r="12" spans="1:6">
      <c r="A12" s="1368"/>
      <c r="B12" s="1384" t="s">
        <v>1165</v>
      </c>
      <c r="C12" s="1356"/>
      <c r="D12" s="1355"/>
      <c r="E12" s="1379"/>
      <c r="F12" s="149"/>
    </row>
    <row r="13" spans="1:6">
      <c r="A13" s="1368"/>
      <c r="B13" s="1356"/>
      <c r="C13" s="1356"/>
      <c r="D13" s="1355"/>
      <c r="E13" s="1379"/>
      <c r="F13" s="149"/>
    </row>
    <row r="14" spans="1:6">
      <c r="A14" s="1368"/>
      <c r="B14" s="1476" t="s">
        <v>651</v>
      </c>
      <c r="C14" s="1356"/>
      <c r="D14" s="1355"/>
      <c r="E14" s="1379"/>
      <c r="F14" s="1475"/>
    </row>
    <row r="15" spans="1:6">
      <c r="A15" s="1368"/>
      <c r="B15" s="1356"/>
      <c r="C15" s="1356"/>
      <c r="D15" s="1355"/>
      <c r="E15" s="1379"/>
      <c r="F15" s="1475"/>
    </row>
    <row r="16" spans="1:6">
      <c r="A16" s="1368" t="s">
        <v>593</v>
      </c>
      <c r="B16" s="1356" t="s">
        <v>1548</v>
      </c>
      <c r="C16" s="1355" t="s">
        <v>679</v>
      </c>
      <c r="D16" s="180">
        <v>225</v>
      </c>
      <c r="E16" s="180"/>
      <c r="F16" s="115">
        <f>D16*E16</f>
        <v>0</v>
      </c>
    </row>
    <row r="17" spans="1:6" ht="14.5">
      <c r="A17" s="1477" t="s">
        <v>798</v>
      </c>
      <c r="B17" s="1477"/>
      <c r="C17" s="1477"/>
      <c r="D17" s="1477"/>
      <c r="E17" s="1477"/>
      <c r="F17" s="115">
        <f t="shared" ref="F17:F43" si="0">D17*E17</f>
        <v>0</v>
      </c>
    </row>
    <row r="18" spans="1:6">
      <c r="A18" s="1368"/>
      <c r="B18" s="1384" t="s">
        <v>649</v>
      </c>
      <c r="C18" s="1356"/>
      <c r="D18" s="1355"/>
      <c r="E18" s="180"/>
      <c r="F18" s="115">
        <f t="shared" si="0"/>
        <v>0</v>
      </c>
    </row>
    <row r="19" spans="1:6">
      <c r="A19" s="1368"/>
      <c r="B19" s="1356"/>
      <c r="C19" s="1356"/>
      <c r="D19" s="1355"/>
      <c r="E19" s="180"/>
      <c r="F19" s="115">
        <f t="shared" si="0"/>
        <v>0</v>
      </c>
    </row>
    <row r="20" spans="1:6" ht="30">
      <c r="A20" s="1368"/>
      <c r="B20" s="1383" t="s">
        <v>1547</v>
      </c>
      <c r="C20" s="1356"/>
      <c r="D20" s="1355"/>
      <c r="E20" s="180"/>
      <c r="F20" s="115">
        <f t="shared" si="0"/>
        <v>0</v>
      </c>
    </row>
    <row r="21" spans="1:6">
      <c r="A21" s="1368"/>
      <c r="B21" s="1356"/>
      <c r="C21" s="1356"/>
      <c r="D21" s="1355"/>
      <c r="E21" s="180"/>
      <c r="F21" s="115">
        <f t="shared" si="0"/>
        <v>0</v>
      </c>
    </row>
    <row r="22" spans="1:6">
      <c r="A22" s="1368" t="s">
        <v>647</v>
      </c>
      <c r="B22" s="1356" t="s">
        <v>646</v>
      </c>
      <c r="C22" s="1355" t="s">
        <v>337</v>
      </c>
      <c r="D22" s="1355">
        <v>1</v>
      </c>
      <c r="E22" s="180"/>
      <c r="F22" s="115">
        <f t="shared" si="0"/>
        <v>0</v>
      </c>
    </row>
    <row r="23" spans="1:6">
      <c r="A23" s="1368" t="s">
        <v>1546</v>
      </c>
      <c r="B23" s="1356" t="s">
        <v>1545</v>
      </c>
      <c r="C23" s="1355" t="s">
        <v>337</v>
      </c>
      <c r="D23" s="1355">
        <v>1</v>
      </c>
      <c r="E23" s="180"/>
      <c r="F23" s="115">
        <f t="shared" si="0"/>
        <v>0</v>
      </c>
    </row>
    <row r="24" spans="1:6">
      <c r="A24" s="1368"/>
      <c r="B24" s="1356"/>
      <c r="C24" s="1356"/>
      <c r="D24" s="1355"/>
      <c r="E24" s="180"/>
      <c r="F24" s="115">
        <f t="shared" si="0"/>
        <v>0</v>
      </c>
    </row>
    <row r="25" spans="1:6">
      <c r="A25" s="1368"/>
      <c r="B25" s="1384" t="s">
        <v>645</v>
      </c>
      <c r="C25" s="1356"/>
      <c r="D25" s="1355"/>
      <c r="E25" s="180"/>
      <c r="F25" s="115">
        <f t="shared" si="0"/>
        <v>0</v>
      </c>
    </row>
    <row r="26" spans="1:6">
      <c r="A26" s="1368"/>
      <c r="B26" s="1356"/>
      <c r="C26" s="1356"/>
      <c r="D26" s="1355"/>
      <c r="E26" s="180"/>
      <c r="F26" s="115">
        <f t="shared" si="0"/>
        <v>0</v>
      </c>
    </row>
    <row r="27" spans="1:6" ht="30">
      <c r="A27" s="1368"/>
      <c r="B27" s="1383" t="s">
        <v>1544</v>
      </c>
      <c r="C27" s="1356"/>
      <c r="D27" s="1355"/>
      <c r="E27" s="180"/>
      <c r="F27" s="115">
        <f t="shared" si="0"/>
        <v>0</v>
      </c>
    </row>
    <row r="28" spans="1:6">
      <c r="A28" s="1368"/>
      <c r="B28" s="1476"/>
      <c r="C28" s="1356"/>
      <c r="D28" s="1355"/>
      <c r="E28" s="180"/>
      <c r="F28" s="115">
        <f t="shared" si="0"/>
        <v>0</v>
      </c>
    </row>
    <row r="29" spans="1:6">
      <c r="A29" s="1368" t="s">
        <v>643</v>
      </c>
      <c r="B29" s="1356" t="s">
        <v>642</v>
      </c>
      <c r="C29" s="1355" t="s">
        <v>337</v>
      </c>
      <c r="D29" s="1355">
        <v>1</v>
      </c>
      <c r="E29" s="180"/>
      <c r="F29" s="115">
        <f t="shared" si="0"/>
        <v>0</v>
      </c>
    </row>
    <row r="30" spans="1:6">
      <c r="A30" s="1368" t="s">
        <v>641</v>
      </c>
      <c r="B30" s="1356" t="s">
        <v>640</v>
      </c>
      <c r="C30" s="1355" t="s">
        <v>337</v>
      </c>
      <c r="D30" s="1355">
        <v>1</v>
      </c>
      <c r="E30" s="180"/>
      <c r="F30" s="115">
        <f t="shared" si="0"/>
        <v>0</v>
      </c>
    </row>
    <row r="31" spans="1:6">
      <c r="A31" s="1368"/>
      <c r="B31" s="1356"/>
      <c r="C31" s="1355"/>
      <c r="D31" s="1355"/>
      <c r="E31" s="180"/>
      <c r="F31" s="115">
        <f t="shared" si="0"/>
        <v>0</v>
      </c>
    </row>
    <row r="32" spans="1:6">
      <c r="A32" s="1368"/>
      <c r="B32" s="1384" t="s">
        <v>1163</v>
      </c>
      <c r="C32" s="1355"/>
      <c r="D32" s="1355"/>
      <c r="E32" s="180"/>
      <c r="F32" s="115">
        <f t="shared" si="0"/>
        <v>0</v>
      </c>
    </row>
    <row r="33" spans="1:6">
      <c r="A33" s="1368"/>
      <c r="B33" s="1384"/>
      <c r="C33" s="1355"/>
      <c r="D33" s="1355"/>
      <c r="E33" s="180"/>
      <c r="F33" s="115">
        <f t="shared" si="0"/>
        <v>0</v>
      </c>
    </row>
    <row r="34" spans="1:6">
      <c r="A34" s="1368"/>
      <c r="B34" s="1384" t="s">
        <v>1840</v>
      </c>
      <c r="C34" s="1356"/>
      <c r="D34" s="1355"/>
      <c r="E34" s="180"/>
      <c r="F34" s="115">
        <f t="shared" si="0"/>
        <v>0</v>
      </c>
    </row>
    <row r="35" spans="1:6">
      <c r="A35" s="1368"/>
      <c r="B35" s="1476"/>
      <c r="C35" s="1356"/>
      <c r="D35" s="1355"/>
      <c r="E35" s="180"/>
      <c r="F35" s="115">
        <f t="shared" si="0"/>
        <v>0</v>
      </c>
    </row>
    <row r="36" spans="1:6">
      <c r="A36" s="1368" t="s">
        <v>1839</v>
      </c>
      <c r="B36" s="1478" t="s">
        <v>1838</v>
      </c>
      <c r="C36" s="1355" t="s">
        <v>679</v>
      </c>
      <c r="D36" s="180">
        <v>100</v>
      </c>
      <c r="E36" s="180"/>
      <c r="F36" s="115">
        <f t="shared" si="0"/>
        <v>0</v>
      </c>
    </row>
    <row r="37" spans="1:6">
      <c r="A37" s="1479"/>
      <c r="B37" s="1480"/>
      <c r="C37" s="1355"/>
      <c r="D37" s="1355"/>
      <c r="E37" s="180"/>
      <c r="F37" s="115">
        <f t="shared" si="0"/>
        <v>0</v>
      </c>
    </row>
    <row r="38" spans="1:6">
      <c r="A38" s="1368"/>
      <c r="B38" s="1356"/>
      <c r="C38" s="1355"/>
      <c r="D38" s="1355"/>
      <c r="E38" s="180"/>
      <c r="F38" s="115">
        <f t="shared" si="0"/>
        <v>0</v>
      </c>
    </row>
    <row r="39" spans="1:6" ht="30">
      <c r="A39" s="1368" t="s">
        <v>1381</v>
      </c>
      <c r="B39" s="1383" t="s">
        <v>1837</v>
      </c>
      <c r="C39" s="1355" t="s">
        <v>438</v>
      </c>
      <c r="D39" s="1355">
        <v>5.18</v>
      </c>
      <c r="E39" s="180"/>
      <c r="F39" s="115">
        <f t="shared" si="0"/>
        <v>0</v>
      </c>
    </row>
    <row r="40" spans="1:6">
      <c r="A40" s="1368"/>
      <c r="B40" s="1365"/>
      <c r="C40" s="1355"/>
      <c r="D40" s="1355"/>
      <c r="E40" s="180"/>
      <c r="F40" s="115">
        <f t="shared" si="0"/>
        <v>0</v>
      </c>
    </row>
    <row r="41" spans="1:6">
      <c r="A41" s="1368"/>
      <c r="C41" s="1355"/>
      <c r="D41" s="1355"/>
      <c r="E41" s="180"/>
      <c r="F41" s="115">
        <f t="shared" si="0"/>
        <v>0</v>
      </c>
    </row>
    <row r="42" spans="1:6">
      <c r="A42" s="1368"/>
      <c r="B42" s="1356"/>
      <c r="C42" s="1355"/>
      <c r="D42" s="1355"/>
      <c r="E42" s="180"/>
      <c r="F42" s="115">
        <f t="shared" si="0"/>
        <v>0</v>
      </c>
    </row>
    <row r="43" spans="1:6" ht="20">
      <c r="A43" s="1368" t="s">
        <v>579</v>
      </c>
      <c r="B43" s="1383" t="s">
        <v>1836</v>
      </c>
      <c r="C43" s="1355" t="s">
        <v>438</v>
      </c>
      <c r="D43" s="1355">
        <v>7.77</v>
      </c>
      <c r="E43" s="180"/>
      <c r="F43" s="115">
        <f t="shared" si="0"/>
        <v>0</v>
      </c>
    </row>
    <row r="44" spans="1:6">
      <c r="A44" s="1368"/>
      <c r="B44" s="1365"/>
      <c r="C44" s="1355"/>
      <c r="D44" s="1355"/>
      <c r="E44" s="180"/>
      <c r="F44" s="115"/>
    </row>
    <row r="45" spans="1:6">
      <c r="A45" s="1368"/>
      <c r="B45" s="1478"/>
      <c r="C45" s="1355"/>
      <c r="D45" s="1481"/>
      <c r="E45" s="180"/>
      <c r="F45" s="115"/>
    </row>
    <row r="46" spans="1:6" ht="13" thickBot="1">
      <c r="A46" s="1357"/>
      <c r="B46" s="1358"/>
      <c r="C46" s="1359"/>
      <c r="D46" s="1359" t="s">
        <v>1770</v>
      </c>
      <c r="E46" s="144"/>
      <c r="F46" s="143">
        <f>SUM(F8:F45)</f>
        <v>0</v>
      </c>
    </row>
    <row r="47" spans="1:6">
      <c r="A47" s="1360"/>
      <c r="B47" s="454"/>
      <c r="C47" s="1344"/>
      <c r="D47" s="1344"/>
      <c r="E47" s="148"/>
      <c r="F47" s="148"/>
    </row>
    <row r="48" spans="1:6">
      <c r="A48" s="1360"/>
      <c r="B48" s="454"/>
      <c r="C48" s="1344"/>
      <c r="D48" s="1344"/>
      <c r="E48" s="148"/>
      <c r="F48" s="148"/>
    </row>
    <row r="49" spans="1:6">
      <c r="A49" s="2113" t="s">
        <v>324</v>
      </c>
      <c r="B49" s="2114"/>
      <c r="C49" s="2114"/>
      <c r="D49" s="2114"/>
      <c r="E49" s="2114"/>
      <c r="F49" s="2114"/>
    </row>
    <row r="50" spans="1:6">
      <c r="A50" s="2113" t="s">
        <v>323</v>
      </c>
      <c r="B50" s="2114"/>
      <c r="C50" s="2114"/>
      <c r="D50" s="2114"/>
      <c r="E50" s="2114"/>
      <c r="F50" s="2114"/>
    </row>
    <row r="51" spans="1:6">
      <c r="A51" s="647" t="s">
        <v>2006</v>
      </c>
      <c r="B51" s="454"/>
      <c r="C51" s="1344"/>
      <c r="D51" s="1344"/>
      <c r="E51" s="1315"/>
      <c r="F51" s="1315"/>
    </row>
    <row r="52" spans="1:6">
      <c r="A52" s="647"/>
      <c r="B52" s="454"/>
      <c r="C52" s="1344"/>
      <c r="D52" s="1344"/>
      <c r="E52" s="1315"/>
      <c r="F52" s="1315"/>
    </row>
    <row r="53" spans="1:6">
      <c r="A53" s="647" t="s">
        <v>2005</v>
      </c>
      <c r="B53" s="454"/>
      <c r="C53" s="1344"/>
      <c r="D53" s="1344"/>
      <c r="E53" s="641"/>
      <c r="F53" s="641"/>
    </row>
    <row r="54" spans="1:6" ht="13" thickBot="1">
      <c r="A54" s="1471"/>
      <c r="B54" s="454"/>
      <c r="C54" s="1344"/>
      <c r="D54" s="1344"/>
      <c r="E54" s="641"/>
      <c r="F54" s="641"/>
    </row>
    <row r="55" spans="1:6">
      <c r="A55" s="1472" t="s">
        <v>320</v>
      </c>
      <c r="B55" s="1347" t="s">
        <v>161</v>
      </c>
      <c r="C55" s="1347" t="s">
        <v>319</v>
      </c>
      <c r="D55" s="1347" t="s">
        <v>318</v>
      </c>
      <c r="E55" s="1473" t="s">
        <v>317</v>
      </c>
      <c r="F55" s="1474" t="s">
        <v>316</v>
      </c>
    </row>
    <row r="56" spans="1:6">
      <c r="A56" s="1368"/>
      <c r="B56" s="1356"/>
      <c r="C56" s="1356"/>
      <c r="D56" s="1356"/>
      <c r="E56" s="1379"/>
      <c r="F56" s="1475"/>
    </row>
    <row r="57" spans="1:6">
      <c r="A57" s="1368"/>
      <c r="B57" s="1384" t="s">
        <v>1835</v>
      </c>
      <c r="C57" s="1355"/>
      <c r="D57" s="1355"/>
      <c r="E57" s="180"/>
      <c r="F57" s="115"/>
    </row>
    <row r="58" spans="1:6">
      <c r="A58" s="1368"/>
      <c r="B58" s="1356"/>
      <c r="C58" s="1355"/>
      <c r="D58" s="1355"/>
      <c r="E58" s="180"/>
      <c r="F58" s="115"/>
    </row>
    <row r="59" spans="1:6" ht="20">
      <c r="A59" s="1368"/>
      <c r="B59" s="1383" t="s">
        <v>1834</v>
      </c>
      <c r="C59" s="1355"/>
      <c r="D59" s="1355"/>
      <c r="E59" s="180"/>
      <c r="F59" s="115"/>
    </row>
    <row r="60" spans="1:6">
      <c r="A60" s="1368"/>
      <c r="B60" s="1356"/>
      <c r="C60" s="1355"/>
      <c r="D60" s="1355"/>
      <c r="E60" s="180"/>
      <c r="F60" s="115"/>
    </row>
    <row r="61" spans="1:6">
      <c r="A61" s="1368" t="s">
        <v>1833</v>
      </c>
      <c r="B61" s="1356"/>
      <c r="C61" s="1355" t="s">
        <v>438</v>
      </c>
      <c r="D61" s="1355">
        <v>10.36</v>
      </c>
      <c r="E61" s="180"/>
      <c r="F61" s="115">
        <f t="shared" ref="F61:F89" si="1">D61*E61</f>
        <v>0</v>
      </c>
    </row>
    <row r="62" spans="1:6">
      <c r="A62" s="1368"/>
      <c r="B62" s="1356"/>
      <c r="C62" s="1355"/>
      <c r="D62" s="1355"/>
      <c r="E62" s="180"/>
      <c r="F62" s="115">
        <f t="shared" si="1"/>
        <v>0</v>
      </c>
    </row>
    <row r="63" spans="1:6">
      <c r="A63" s="1368"/>
      <c r="B63" s="1384" t="s">
        <v>1832</v>
      </c>
      <c r="C63" s="1355"/>
      <c r="D63" s="180"/>
      <c r="E63" s="1482"/>
      <c r="F63" s="115">
        <f t="shared" si="1"/>
        <v>0</v>
      </c>
    </row>
    <row r="64" spans="1:6">
      <c r="A64" s="1368"/>
      <c r="B64" s="1356"/>
      <c r="C64" s="1355"/>
      <c r="D64" s="180"/>
      <c r="E64" s="180"/>
      <c r="F64" s="115">
        <f t="shared" si="1"/>
        <v>0</v>
      </c>
    </row>
    <row r="65" spans="1:6" ht="20">
      <c r="A65" s="1368" t="s">
        <v>1831</v>
      </c>
      <c r="B65" s="1478" t="s">
        <v>1830</v>
      </c>
      <c r="C65" s="1355" t="s">
        <v>679</v>
      </c>
      <c r="D65" s="180">
        <v>40</v>
      </c>
      <c r="E65" s="180"/>
      <c r="F65" s="115">
        <f t="shared" si="1"/>
        <v>0</v>
      </c>
    </row>
    <row r="66" spans="1:6">
      <c r="A66" s="1368"/>
      <c r="B66" s="1483"/>
      <c r="C66" s="1355"/>
      <c r="D66" s="1355"/>
      <c r="E66" s="180"/>
      <c r="F66" s="115">
        <f t="shared" si="1"/>
        <v>0</v>
      </c>
    </row>
    <row r="67" spans="1:6">
      <c r="A67" s="1479"/>
      <c r="B67" s="1480" t="s">
        <v>1159</v>
      </c>
      <c r="C67" s="1355"/>
      <c r="D67" s="1355"/>
      <c r="E67" s="180"/>
      <c r="F67" s="115">
        <f t="shared" si="1"/>
        <v>0</v>
      </c>
    </row>
    <row r="68" spans="1:6">
      <c r="A68" s="1479"/>
      <c r="B68" s="1480"/>
      <c r="C68" s="1355"/>
      <c r="D68" s="1355"/>
      <c r="E68" s="180"/>
      <c r="F68" s="115">
        <f t="shared" si="1"/>
        <v>0</v>
      </c>
    </row>
    <row r="69" spans="1:6">
      <c r="A69" s="1484"/>
      <c r="B69" s="1485" t="s">
        <v>1829</v>
      </c>
      <c r="C69" s="1355"/>
      <c r="D69" s="1355"/>
      <c r="E69" s="180"/>
      <c r="F69" s="115">
        <f t="shared" si="1"/>
        <v>0</v>
      </c>
    </row>
    <row r="70" spans="1:6">
      <c r="A70" s="1484"/>
      <c r="B70" s="1486"/>
      <c r="C70" s="1355"/>
      <c r="D70" s="1355"/>
      <c r="E70" s="180"/>
      <c r="F70" s="115">
        <f t="shared" si="1"/>
        <v>0</v>
      </c>
    </row>
    <row r="71" spans="1:6">
      <c r="A71" s="1484"/>
      <c r="B71" s="1487" t="s">
        <v>1828</v>
      </c>
      <c r="C71" s="1355"/>
      <c r="D71" s="1355"/>
      <c r="E71" s="180"/>
      <c r="F71" s="115">
        <f t="shared" si="1"/>
        <v>0</v>
      </c>
    </row>
    <row r="72" spans="1:6">
      <c r="A72" s="1368"/>
      <c r="B72" s="1365"/>
      <c r="C72" s="1355"/>
      <c r="D72" s="1355"/>
      <c r="E72" s="180"/>
      <c r="F72" s="115">
        <f t="shared" si="1"/>
        <v>0</v>
      </c>
    </row>
    <row r="73" spans="1:6">
      <c r="A73" s="1368"/>
      <c r="B73" s="1365" t="s">
        <v>1827</v>
      </c>
      <c r="C73" s="1355"/>
      <c r="D73" s="1355"/>
      <c r="E73" s="180"/>
      <c r="F73" s="115">
        <f t="shared" si="1"/>
        <v>0</v>
      </c>
    </row>
    <row r="74" spans="1:6">
      <c r="A74" s="1368"/>
      <c r="B74" s="1365"/>
      <c r="C74" s="1355"/>
      <c r="D74" s="1355"/>
      <c r="E74" s="180"/>
      <c r="F74" s="115">
        <f t="shared" si="1"/>
        <v>0</v>
      </c>
    </row>
    <row r="75" spans="1:6" ht="40">
      <c r="A75" s="1368"/>
      <c r="B75" s="1383" t="s">
        <v>1826</v>
      </c>
      <c r="C75" s="1355"/>
      <c r="D75" s="1355"/>
      <c r="E75" s="180"/>
      <c r="F75" s="115">
        <f t="shared" si="1"/>
        <v>0</v>
      </c>
    </row>
    <row r="76" spans="1:6">
      <c r="A76" s="1368"/>
      <c r="B76" s="1365"/>
      <c r="C76" s="1355"/>
      <c r="D76" s="1355"/>
      <c r="E76" s="180"/>
      <c r="F76" s="115">
        <f t="shared" si="1"/>
        <v>0</v>
      </c>
    </row>
    <row r="77" spans="1:6">
      <c r="A77" s="1368" t="s">
        <v>1825</v>
      </c>
      <c r="B77" s="1478" t="s">
        <v>1824</v>
      </c>
      <c r="C77" s="1355" t="s">
        <v>691</v>
      </c>
      <c r="D77" s="1481">
        <v>0.65</v>
      </c>
      <c r="E77" s="180"/>
      <c r="F77" s="115">
        <f t="shared" si="1"/>
        <v>0</v>
      </c>
    </row>
    <row r="78" spans="1:6">
      <c r="A78" s="1368"/>
      <c r="B78" s="1478"/>
      <c r="C78" s="1355"/>
      <c r="D78" s="1481"/>
      <c r="E78" s="1488"/>
      <c r="F78" s="115">
        <f t="shared" si="1"/>
        <v>0</v>
      </c>
    </row>
    <row r="79" spans="1:6">
      <c r="A79" s="1368"/>
      <c r="B79" s="1365" t="s">
        <v>1823</v>
      </c>
      <c r="C79" s="1355"/>
      <c r="D79" s="1481"/>
      <c r="E79" s="180"/>
      <c r="F79" s="115">
        <f t="shared" si="1"/>
        <v>0</v>
      </c>
    </row>
    <row r="80" spans="1:6">
      <c r="A80" s="1368"/>
      <c r="B80" s="1365"/>
      <c r="C80" s="1355"/>
      <c r="D80" s="1481"/>
      <c r="E80" s="180"/>
      <c r="F80" s="115">
        <f t="shared" si="1"/>
        <v>0</v>
      </c>
    </row>
    <row r="81" spans="1:6" ht="40">
      <c r="A81" s="1368"/>
      <c r="B81" s="1383" t="s">
        <v>1822</v>
      </c>
      <c r="C81" s="1355"/>
      <c r="D81" s="1481"/>
      <c r="E81" s="180"/>
      <c r="F81" s="115">
        <f t="shared" si="1"/>
        <v>0</v>
      </c>
    </row>
    <row r="82" spans="1:6">
      <c r="A82" s="1368"/>
      <c r="B82" s="1478"/>
      <c r="C82" s="1355"/>
      <c r="D82" s="1481"/>
      <c r="E82" s="180"/>
      <c r="F82" s="115">
        <f t="shared" si="1"/>
        <v>0</v>
      </c>
    </row>
    <row r="83" spans="1:6">
      <c r="A83" s="1368" t="s">
        <v>1821</v>
      </c>
      <c r="B83" s="1478" t="s">
        <v>1820</v>
      </c>
      <c r="C83" s="1355" t="s">
        <v>691</v>
      </c>
      <c r="D83" s="1481">
        <v>1.95</v>
      </c>
      <c r="E83" s="180"/>
      <c r="F83" s="115">
        <f t="shared" si="1"/>
        <v>0</v>
      </c>
    </row>
    <row r="84" spans="1:6">
      <c r="A84" s="1368"/>
      <c r="B84" s="1356"/>
      <c r="C84" s="1356"/>
      <c r="D84" s="1356"/>
      <c r="E84" s="1379"/>
      <c r="F84" s="115">
        <f t="shared" si="1"/>
        <v>0</v>
      </c>
    </row>
    <row r="85" spans="1:6">
      <c r="A85" s="1368"/>
      <c r="B85" s="1365" t="s">
        <v>1994</v>
      </c>
      <c r="C85" s="1355"/>
      <c r="D85" s="1355"/>
      <c r="E85" s="141"/>
      <c r="F85" s="115">
        <f t="shared" si="1"/>
        <v>0</v>
      </c>
    </row>
    <row r="86" spans="1:6">
      <c r="A86" s="1368"/>
      <c r="B86" s="1356"/>
      <c r="C86" s="1355"/>
      <c r="D86" s="1355"/>
      <c r="E86" s="141"/>
      <c r="F86" s="115">
        <f t="shared" si="1"/>
        <v>0</v>
      </c>
    </row>
    <row r="87" spans="1:6" ht="40">
      <c r="A87" s="1368"/>
      <c r="B87" s="1383" t="s">
        <v>1993</v>
      </c>
      <c r="C87" s="1355"/>
      <c r="D87" s="1355"/>
      <c r="E87" s="141"/>
      <c r="F87" s="115">
        <f t="shared" si="1"/>
        <v>0</v>
      </c>
    </row>
    <row r="88" spans="1:6">
      <c r="A88" s="1368"/>
      <c r="B88" s="1356"/>
      <c r="C88" s="1355"/>
      <c r="D88" s="1355"/>
      <c r="E88" s="141"/>
      <c r="F88" s="115">
        <f t="shared" si="1"/>
        <v>0</v>
      </c>
    </row>
    <row r="89" spans="1:6">
      <c r="A89" s="1368" t="s">
        <v>2048</v>
      </c>
      <c r="B89" s="1356" t="s">
        <v>1820</v>
      </c>
      <c r="C89" s="1355" t="s">
        <v>691</v>
      </c>
      <c r="D89" s="1481">
        <v>6.82</v>
      </c>
      <c r="E89" s="180"/>
      <c r="F89" s="115">
        <f t="shared" si="1"/>
        <v>0</v>
      </c>
    </row>
    <row r="90" spans="1:6">
      <c r="A90" s="1368"/>
      <c r="B90" s="1478"/>
      <c r="C90" s="1355"/>
      <c r="D90" s="1481"/>
      <c r="E90" s="180"/>
      <c r="F90" s="115"/>
    </row>
    <row r="91" spans="1:6">
      <c r="A91" s="1368"/>
      <c r="B91" s="1365"/>
      <c r="C91" s="1355"/>
      <c r="D91" s="1355"/>
      <c r="E91" s="1489"/>
      <c r="F91" s="115"/>
    </row>
    <row r="92" spans="1:6">
      <c r="A92" s="1368"/>
      <c r="B92" s="1383"/>
      <c r="C92" s="1355"/>
      <c r="D92" s="1355"/>
      <c r="E92" s="1489"/>
      <c r="F92" s="115"/>
    </row>
    <row r="93" spans="1:6" ht="13" thickBot="1">
      <c r="A93" s="1357"/>
      <c r="B93" s="1358"/>
      <c r="C93" s="1359"/>
      <c r="D93" s="1359" t="s">
        <v>1770</v>
      </c>
      <c r="E93" s="144"/>
      <c r="F93" s="143">
        <f>SUM(F56:F92)</f>
        <v>0</v>
      </c>
    </row>
    <row r="94" spans="1:6">
      <c r="A94" s="1360"/>
      <c r="B94" s="454"/>
      <c r="C94" s="1344"/>
      <c r="D94" s="1344"/>
      <c r="E94" s="148"/>
      <c r="F94" s="148"/>
    </row>
    <row r="95" spans="1:6">
      <c r="A95" s="1360"/>
      <c r="B95" s="454"/>
      <c r="C95" s="1344"/>
      <c r="D95" s="1344"/>
      <c r="E95" s="148"/>
      <c r="F95" s="148"/>
    </row>
    <row r="96" spans="1:6">
      <c r="A96" s="2113" t="s">
        <v>324</v>
      </c>
      <c r="B96" s="2114"/>
      <c r="C96" s="2114"/>
      <c r="D96" s="2114"/>
      <c r="E96" s="2114"/>
      <c r="F96" s="2114"/>
    </row>
    <row r="97" spans="1:6">
      <c r="A97" s="2113" t="s">
        <v>323</v>
      </c>
      <c r="B97" s="2114"/>
      <c r="C97" s="2114"/>
      <c r="D97" s="2114"/>
      <c r="E97" s="2114"/>
      <c r="F97" s="2114"/>
    </row>
    <row r="98" spans="1:6">
      <c r="A98" s="647" t="s">
        <v>2006</v>
      </c>
      <c r="B98" s="454"/>
      <c r="C98" s="1344"/>
      <c r="D98" s="1344"/>
      <c r="E98" s="1315"/>
      <c r="F98" s="1315"/>
    </row>
    <row r="99" spans="1:6">
      <c r="A99" s="647"/>
      <c r="B99" s="454"/>
      <c r="C99" s="1344"/>
      <c r="D99" s="1344"/>
      <c r="E99" s="1315"/>
      <c r="F99" s="1315"/>
    </row>
    <row r="100" spans="1:6">
      <c r="A100" s="647" t="s">
        <v>2005</v>
      </c>
      <c r="B100" s="454"/>
      <c r="C100" s="1344"/>
      <c r="D100" s="1344"/>
      <c r="E100" s="641"/>
      <c r="F100" s="641"/>
    </row>
    <row r="101" spans="1:6" ht="13" thickBot="1">
      <c r="A101" s="1471"/>
      <c r="B101" s="454"/>
      <c r="C101" s="1344"/>
      <c r="D101" s="1344"/>
      <c r="E101" s="641"/>
      <c r="F101" s="641"/>
    </row>
    <row r="102" spans="1:6">
      <c r="A102" s="1472" t="s">
        <v>320</v>
      </c>
      <c r="B102" s="1347" t="s">
        <v>161</v>
      </c>
      <c r="C102" s="1347" t="s">
        <v>319</v>
      </c>
      <c r="D102" s="1347" t="s">
        <v>318</v>
      </c>
      <c r="E102" s="1473" t="s">
        <v>317</v>
      </c>
      <c r="F102" s="1474" t="s">
        <v>316</v>
      </c>
    </row>
    <row r="103" spans="1:6">
      <c r="A103" s="1368"/>
      <c r="B103" s="1356"/>
      <c r="C103" s="1356"/>
      <c r="D103" s="1356"/>
      <c r="E103" s="1379"/>
      <c r="F103" s="1475"/>
    </row>
    <row r="104" spans="1:6">
      <c r="A104" s="1368"/>
      <c r="B104" s="1365" t="s">
        <v>1819</v>
      </c>
      <c r="C104" s="1355"/>
      <c r="D104" s="1355"/>
      <c r="E104" s="1489"/>
      <c r="F104" s="115"/>
    </row>
    <row r="105" spans="1:6">
      <c r="A105" s="1368"/>
      <c r="B105" s="1383"/>
      <c r="C105" s="1355"/>
      <c r="D105" s="1355"/>
      <c r="E105" s="1489"/>
      <c r="F105" s="115"/>
    </row>
    <row r="106" spans="1:6">
      <c r="A106" s="1368"/>
      <c r="B106" s="1365" t="s">
        <v>1818</v>
      </c>
      <c r="C106" s="1355"/>
      <c r="D106" s="1355"/>
      <c r="E106" s="180"/>
      <c r="F106" s="115"/>
    </row>
    <row r="107" spans="1:6">
      <c r="A107" s="1368"/>
      <c r="B107" s="1356"/>
      <c r="C107" s="1355"/>
      <c r="D107" s="1355"/>
      <c r="E107" s="180"/>
      <c r="F107" s="115"/>
    </row>
    <row r="108" spans="1:6" ht="20">
      <c r="A108" s="1368"/>
      <c r="B108" s="1383" t="s">
        <v>1817</v>
      </c>
      <c r="C108" s="1355"/>
      <c r="D108" s="1355"/>
      <c r="E108" s="180"/>
      <c r="F108" s="115"/>
    </row>
    <row r="109" spans="1:6">
      <c r="A109" s="1368"/>
      <c r="B109" s="1356"/>
      <c r="C109" s="1356"/>
      <c r="D109" s="1356"/>
      <c r="E109" s="1379"/>
      <c r="F109" s="1475"/>
    </row>
    <row r="110" spans="1:6">
      <c r="A110" s="1368" t="s">
        <v>1356</v>
      </c>
      <c r="B110" s="1356" t="s">
        <v>1816</v>
      </c>
      <c r="C110" s="1355" t="s">
        <v>691</v>
      </c>
      <c r="D110" s="1481">
        <v>0.65</v>
      </c>
      <c r="E110" s="180"/>
      <c r="F110" s="115">
        <f t="shared" ref="F110:F137" si="2">D110*E110</f>
        <v>0</v>
      </c>
    </row>
    <row r="111" spans="1:6">
      <c r="A111" s="1368"/>
      <c r="B111" s="1356"/>
      <c r="C111" s="1355"/>
      <c r="D111" s="1481"/>
      <c r="E111" s="180"/>
      <c r="F111" s="115">
        <f t="shared" si="2"/>
        <v>0</v>
      </c>
    </row>
    <row r="112" spans="1:6">
      <c r="A112" s="1368"/>
      <c r="B112" s="1365" t="s">
        <v>1815</v>
      </c>
      <c r="C112" s="1355"/>
      <c r="D112" s="1481"/>
      <c r="E112" s="180"/>
      <c r="F112" s="115">
        <f t="shared" si="2"/>
        <v>0</v>
      </c>
    </row>
    <row r="113" spans="1:6">
      <c r="A113" s="1368"/>
      <c r="B113" s="1384"/>
      <c r="C113" s="1355"/>
      <c r="D113" s="1481"/>
      <c r="E113" s="180"/>
      <c r="F113" s="115">
        <f t="shared" si="2"/>
        <v>0</v>
      </c>
    </row>
    <row r="114" spans="1:6" ht="20">
      <c r="A114" s="1368"/>
      <c r="B114" s="1383" t="s">
        <v>2047</v>
      </c>
      <c r="C114" s="1355"/>
      <c r="D114" s="1481"/>
      <c r="E114" s="180"/>
      <c r="F114" s="115">
        <f t="shared" si="2"/>
        <v>0</v>
      </c>
    </row>
    <row r="115" spans="1:6">
      <c r="A115" s="1368"/>
      <c r="B115" s="1356"/>
      <c r="C115" s="1355"/>
      <c r="D115" s="1481"/>
      <c r="E115" s="180"/>
      <c r="F115" s="115">
        <f t="shared" si="2"/>
        <v>0</v>
      </c>
    </row>
    <row r="116" spans="1:6">
      <c r="A116" s="1368" t="s">
        <v>701</v>
      </c>
      <c r="B116" s="1356" t="s">
        <v>1813</v>
      </c>
      <c r="C116" s="1355" t="s">
        <v>691</v>
      </c>
      <c r="D116" s="1481">
        <v>1.95</v>
      </c>
      <c r="E116" s="180"/>
      <c r="F116" s="115">
        <f t="shared" si="2"/>
        <v>0</v>
      </c>
    </row>
    <row r="117" spans="1:6">
      <c r="A117" s="1368"/>
      <c r="B117" s="1483"/>
      <c r="C117" s="1355"/>
      <c r="D117" s="1481"/>
      <c r="E117" s="180"/>
      <c r="F117" s="115">
        <f t="shared" si="2"/>
        <v>0</v>
      </c>
    </row>
    <row r="118" spans="1:6" ht="20">
      <c r="A118" s="1479"/>
      <c r="B118" s="1383" t="s">
        <v>2046</v>
      </c>
      <c r="C118" s="1355"/>
      <c r="D118" s="1355"/>
      <c r="E118" s="180"/>
      <c r="F118" s="115">
        <f t="shared" si="2"/>
        <v>0</v>
      </c>
    </row>
    <row r="119" spans="1:6">
      <c r="A119" s="1484"/>
      <c r="B119" s="1486"/>
      <c r="C119" s="1355"/>
      <c r="D119" s="1355"/>
      <c r="E119" s="180"/>
      <c r="F119" s="115">
        <f t="shared" si="2"/>
        <v>0</v>
      </c>
    </row>
    <row r="120" spans="1:6">
      <c r="A120" s="1484" t="s">
        <v>2045</v>
      </c>
      <c r="B120" s="1486" t="s">
        <v>2044</v>
      </c>
      <c r="C120" s="1355" t="s">
        <v>691</v>
      </c>
      <c r="D120" s="1355">
        <v>1.76</v>
      </c>
      <c r="E120" s="180"/>
      <c r="F120" s="115">
        <f t="shared" si="2"/>
        <v>0</v>
      </c>
    </row>
    <row r="121" spans="1:6">
      <c r="A121" s="1368"/>
      <c r="B121" s="1483"/>
      <c r="C121" s="1355"/>
      <c r="D121" s="1481"/>
      <c r="E121" s="180"/>
      <c r="F121" s="115">
        <f t="shared" si="2"/>
        <v>0</v>
      </c>
    </row>
    <row r="122" spans="1:6" ht="20">
      <c r="A122" s="1479"/>
      <c r="B122" s="1383" t="s">
        <v>2043</v>
      </c>
      <c r="C122" s="1355"/>
      <c r="D122" s="1355"/>
      <c r="E122" s="180"/>
      <c r="F122" s="115">
        <f t="shared" si="2"/>
        <v>0</v>
      </c>
    </row>
    <row r="123" spans="1:6">
      <c r="A123" s="1484"/>
      <c r="B123" s="1486"/>
      <c r="C123" s="1355"/>
      <c r="D123" s="1355"/>
      <c r="E123" s="180"/>
      <c r="F123" s="115">
        <f t="shared" si="2"/>
        <v>0</v>
      </c>
    </row>
    <row r="124" spans="1:6">
      <c r="A124" s="1484" t="s">
        <v>697</v>
      </c>
      <c r="B124" s="1356" t="s">
        <v>1813</v>
      </c>
      <c r="C124" s="1355" t="s">
        <v>691</v>
      </c>
      <c r="D124" s="1355">
        <v>5.0599999999999996</v>
      </c>
      <c r="E124" s="180"/>
      <c r="F124" s="115">
        <f t="shared" si="2"/>
        <v>0</v>
      </c>
    </row>
    <row r="125" spans="1:6">
      <c r="A125" s="1484"/>
      <c r="B125" s="1483"/>
      <c r="C125" s="1355"/>
      <c r="D125" s="1355"/>
      <c r="E125" s="180"/>
      <c r="F125" s="115">
        <f t="shared" si="2"/>
        <v>0</v>
      </c>
    </row>
    <row r="126" spans="1:6">
      <c r="A126" s="1368"/>
      <c r="B126" s="1365" t="s">
        <v>1144</v>
      </c>
      <c r="C126" s="1355"/>
      <c r="D126" s="1355"/>
      <c r="E126" s="141"/>
      <c r="F126" s="115">
        <f t="shared" si="2"/>
        <v>0</v>
      </c>
    </row>
    <row r="127" spans="1:6">
      <c r="A127" s="1368"/>
      <c r="B127" s="1365"/>
      <c r="C127" s="1355"/>
      <c r="D127" s="1355"/>
      <c r="E127" s="141"/>
      <c r="F127" s="115">
        <f t="shared" si="2"/>
        <v>0</v>
      </c>
    </row>
    <row r="128" spans="1:6">
      <c r="A128" s="1368"/>
      <c r="B128" s="1365" t="s">
        <v>689</v>
      </c>
      <c r="C128" s="1355"/>
      <c r="D128" s="1355"/>
      <c r="E128" s="141"/>
      <c r="F128" s="115">
        <f t="shared" si="2"/>
        <v>0</v>
      </c>
    </row>
    <row r="129" spans="1:6">
      <c r="A129" s="1368"/>
      <c r="B129" s="1365"/>
      <c r="C129" s="1355"/>
      <c r="D129" s="1355"/>
      <c r="E129" s="141"/>
      <c r="F129" s="115">
        <f t="shared" si="2"/>
        <v>0</v>
      </c>
    </row>
    <row r="130" spans="1:6" ht="20">
      <c r="A130" s="1368"/>
      <c r="B130" s="1383" t="s">
        <v>2042</v>
      </c>
      <c r="C130" s="1355"/>
      <c r="D130" s="1355"/>
      <c r="E130" s="141"/>
      <c r="F130" s="115">
        <f t="shared" si="2"/>
        <v>0</v>
      </c>
    </row>
    <row r="131" spans="1:6">
      <c r="A131" s="1368"/>
      <c r="B131" s="1365"/>
      <c r="C131" s="1355"/>
      <c r="D131" s="1355"/>
      <c r="E131" s="180"/>
      <c r="F131" s="115">
        <f t="shared" si="2"/>
        <v>0</v>
      </c>
    </row>
    <row r="132" spans="1:6">
      <c r="A132" s="1368" t="s">
        <v>759</v>
      </c>
      <c r="B132" s="1486" t="s">
        <v>1811</v>
      </c>
      <c r="C132" s="1355" t="s">
        <v>443</v>
      </c>
      <c r="D132" s="1490">
        <v>9.4</v>
      </c>
      <c r="E132" s="180"/>
      <c r="F132" s="115">
        <f t="shared" si="2"/>
        <v>0</v>
      </c>
    </row>
    <row r="133" spans="1:6">
      <c r="A133" s="1484"/>
      <c r="B133" s="1483"/>
      <c r="C133" s="1355"/>
      <c r="D133" s="1355"/>
      <c r="E133" s="180"/>
      <c r="F133" s="115">
        <f t="shared" si="2"/>
        <v>0</v>
      </c>
    </row>
    <row r="134" spans="1:6" ht="20">
      <c r="A134" s="1368"/>
      <c r="B134" s="1383" t="s">
        <v>1812</v>
      </c>
      <c r="C134" s="1355"/>
      <c r="D134" s="1355"/>
      <c r="E134" s="1489"/>
      <c r="F134" s="115">
        <f t="shared" si="2"/>
        <v>0</v>
      </c>
    </row>
    <row r="135" spans="1:6">
      <c r="A135" s="1368"/>
      <c r="B135" s="1478"/>
      <c r="C135" s="1355"/>
      <c r="D135" s="1355"/>
      <c r="E135" s="1489"/>
      <c r="F135" s="115">
        <f t="shared" si="2"/>
        <v>0</v>
      </c>
    </row>
    <row r="136" spans="1:6">
      <c r="A136" s="1368" t="s">
        <v>766</v>
      </c>
      <c r="B136" s="1478" t="s">
        <v>2041</v>
      </c>
      <c r="C136" s="1355" t="s">
        <v>513</v>
      </c>
      <c r="D136" s="1355">
        <v>14</v>
      </c>
      <c r="E136" s="1489"/>
      <c r="F136" s="115">
        <f t="shared" si="2"/>
        <v>0</v>
      </c>
    </row>
    <row r="137" spans="1:6">
      <c r="A137" s="1368" t="s">
        <v>683</v>
      </c>
      <c r="B137" s="1478" t="s">
        <v>1811</v>
      </c>
      <c r="C137" s="1355" t="s">
        <v>443</v>
      </c>
      <c r="D137" s="1355">
        <v>50.6</v>
      </c>
      <c r="E137" s="1489"/>
      <c r="F137" s="115">
        <f t="shared" si="2"/>
        <v>0</v>
      </c>
    </row>
    <row r="138" spans="1:6">
      <c r="A138" s="1368"/>
      <c r="B138" s="1478"/>
      <c r="C138" s="1355"/>
      <c r="D138" s="1355"/>
      <c r="E138" s="1489"/>
      <c r="F138" s="115"/>
    </row>
    <row r="139" spans="1:6">
      <c r="A139" s="1368"/>
      <c r="B139" s="1365"/>
      <c r="C139" s="1355"/>
      <c r="D139" s="1355"/>
      <c r="E139" s="180"/>
      <c r="F139" s="115"/>
    </row>
    <row r="140" spans="1:6">
      <c r="A140" s="1368"/>
      <c r="B140" s="1356"/>
      <c r="C140" s="1355"/>
      <c r="D140" s="1355"/>
      <c r="E140" s="180"/>
      <c r="F140" s="115"/>
    </row>
    <row r="141" spans="1:6">
      <c r="A141" s="1368"/>
      <c r="B141" s="1365"/>
      <c r="C141" s="1355"/>
      <c r="D141" s="1355"/>
      <c r="E141" s="180"/>
      <c r="F141" s="115"/>
    </row>
    <row r="142" spans="1:6">
      <c r="A142" s="1368"/>
      <c r="B142" s="1356"/>
      <c r="C142" s="1355"/>
      <c r="D142" s="1355"/>
      <c r="E142" s="180"/>
      <c r="F142" s="115"/>
    </row>
    <row r="143" spans="1:6">
      <c r="A143" s="1368"/>
      <c r="B143" s="1383"/>
      <c r="C143" s="1355"/>
      <c r="D143" s="1355"/>
      <c r="E143" s="180"/>
      <c r="F143" s="115"/>
    </row>
    <row r="144" spans="1:6" ht="13" thickBot="1">
      <c r="A144" s="1357"/>
      <c r="B144" s="1358"/>
      <c r="C144" s="1359"/>
      <c r="D144" s="1359" t="s">
        <v>1770</v>
      </c>
      <c r="E144" s="144"/>
      <c r="F144" s="143">
        <f>SUM(F103:F143)</f>
        <v>0</v>
      </c>
    </row>
    <row r="145" spans="1:6">
      <c r="A145" s="1360"/>
      <c r="B145" s="454"/>
      <c r="C145" s="1344"/>
      <c r="D145" s="1344"/>
      <c r="E145" s="148"/>
      <c r="F145" s="148"/>
    </row>
    <row r="146" spans="1:6">
      <c r="A146" s="1491"/>
      <c r="B146" s="1491"/>
      <c r="C146" s="1491"/>
      <c r="D146" s="1344"/>
      <c r="E146" s="641"/>
      <c r="F146" s="641"/>
    </row>
    <row r="147" spans="1:6">
      <c r="A147" s="2113" t="s">
        <v>324</v>
      </c>
      <c r="B147" s="2114"/>
      <c r="C147" s="2114"/>
      <c r="D147" s="2114"/>
      <c r="E147" s="2114"/>
      <c r="F147" s="2114"/>
    </row>
    <row r="148" spans="1:6">
      <c r="A148" s="2113" t="s">
        <v>323</v>
      </c>
      <c r="B148" s="2114"/>
      <c r="C148" s="2114"/>
      <c r="D148" s="2114"/>
      <c r="E148" s="2114"/>
      <c r="F148" s="2114"/>
    </row>
    <row r="149" spans="1:6">
      <c r="A149" s="647" t="s">
        <v>2006</v>
      </c>
      <c r="B149" s="454"/>
      <c r="C149" s="1344"/>
      <c r="D149" s="1344"/>
      <c r="E149" s="1315"/>
      <c r="F149" s="1315"/>
    </row>
    <row r="150" spans="1:6">
      <c r="A150" s="647"/>
      <c r="B150" s="454"/>
      <c r="C150" s="1344"/>
      <c r="D150" s="1344"/>
      <c r="E150" s="1315"/>
      <c r="F150" s="1315"/>
    </row>
    <row r="151" spans="1:6">
      <c r="A151" s="647" t="s">
        <v>2005</v>
      </c>
      <c r="B151" s="454"/>
      <c r="C151" s="1344"/>
      <c r="D151" s="1344"/>
      <c r="E151" s="641"/>
      <c r="F151" s="641"/>
    </row>
    <row r="152" spans="1:6" ht="13" thickBot="1">
      <c r="A152" s="1491"/>
      <c r="B152" s="1491"/>
      <c r="C152" s="1491"/>
      <c r="D152" s="1491"/>
      <c r="E152" s="1492"/>
      <c r="F152" s="1492"/>
    </row>
    <row r="153" spans="1:6">
      <c r="A153" s="1472" t="s">
        <v>320</v>
      </c>
      <c r="B153" s="1347" t="s">
        <v>161</v>
      </c>
      <c r="C153" s="1347" t="s">
        <v>319</v>
      </c>
      <c r="D153" s="1347" t="s">
        <v>318</v>
      </c>
      <c r="E153" s="1473" t="s">
        <v>317</v>
      </c>
      <c r="F153" s="1474" t="s">
        <v>316</v>
      </c>
    </row>
    <row r="154" spans="1:6">
      <c r="A154" s="1367"/>
      <c r="B154" s="1362"/>
      <c r="C154" s="1362"/>
      <c r="D154" s="1362"/>
      <c r="E154" s="1488"/>
      <c r="F154" s="1493"/>
    </row>
    <row r="155" spans="1:6">
      <c r="A155" s="1368"/>
      <c r="B155" s="1365" t="s">
        <v>550</v>
      </c>
      <c r="C155" s="1355"/>
      <c r="D155" s="1355"/>
      <c r="E155" s="180"/>
      <c r="F155" s="115"/>
    </row>
    <row r="156" spans="1:6">
      <c r="A156" s="1368"/>
      <c r="B156" s="1356"/>
      <c r="C156" s="1355"/>
      <c r="D156" s="1355"/>
      <c r="E156" s="180"/>
      <c r="F156" s="115"/>
    </row>
    <row r="157" spans="1:6">
      <c r="A157" s="1368"/>
      <c r="B157" s="1365" t="s">
        <v>1810</v>
      </c>
      <c r="C157" s="1355"/>
      <c r="D157" s="1355"/>
      <c r="E157" s="180"/>
      <c r="F157" s="115"/>
    </row>
    <row r="158" spans="1:6">
      <c r="A158" s="1368"/>
      <c r="B158" s="1356"/>
      <c r="C158" s="1355"/>
      <c r="D158" s="1355"/>
      <c r="E158" s="180"/>
      <c r="F158" s="115"/>
    </row>
    <row r="159" spans="1:6" ht="20">
      <c r="A159" s="1368"/>
      <c r="B159" s="1383" t="s">
        <v>1809</v>
      </c>
      <c r="C159" s="1355"/>
      <c r="D159" s="1355"/>
      <c r="E159" s="180"/>
      <c r="F159" s="115"/>
    </row>
    <row r="160" spans="1:6">
      <c r="A160" s="1367"/>
      <c r="B160" s="1362"/>
      <c r="C160" s="1362"/>
      <c r="D160" s="1362"/>
      <c r="E160" s="1488"/>
      <c r="F160" s="1493"/>
    </row>
    <row r="161" spans="1:6">
      <c r="A161" s="1368" t="s">
        <v>675</v>
      </c>
      <c r="B161" s="1356" t="s">
        <v>1808</v>
      </c>
      <c r="C161" s="1355" t="s">
        <v>482</v>
      </c>
      <c r="D161" s="1481">
        <v>0.62</v>
      </c>
      <c r="E161" s="180"/>
      <c r="F161" s="115">
        <f t="shared" ref="F161:F192" si="3">D161*E161</f>
        <v>0</v>
      </c>
    </row>
    <row r="162" spans="1:6">
      <c r="A162" s="1367"/>
      <c r="B162" s="1362"/>
      <c r="C162" s="1362"/>
      <c r="D162" s="1362"/>
      <c r="E162" s="1488"/>
      <c r="F162" s="115">
        <f t="shared" si="3"/>
        <v>0</v>
      </c>
    </row>
    <row r="163" spans="1:6">
      <c r="A163" s="1368"/>
      <c r="B163" s="1365" t="s">
        <v>2040</v>
      </c>
      <c r="C163" s="1355"/>
      <c r="D163" s="1355"/>
      <c r="E163" s="180"/>
      <c r="F163" s="115">
        <f t="shared" si="3"/>
        <v>0</v>
      </c>
    </row>
    <row r="164" spans="1:6">
      <c r="A164" s="1368"/>
      <c r="B164" s="1356"/>
      <c r="C164" s="1355"/>
      <c r="D164" s="1355"/>
      <c r="E164" s="180"/>
      <c r="F164" s="115">
        <f t="shared" si="3"/>
        <v>0</v>
      </c>
    </row>
    <row r="165" spans="1:6" ht="20">
      <c r="A165" s="1368"/>
      <c r="B165" s="1383" t="s">
        <v>2039</v>
      </c>
      <c r="C165" s="1355"/>
      <c r="D165" s="1355"/>
      <c r="E165" s="180"/>
      <c r="F165" s="115">
        <f t="shared" si="3"/>
        <v>0</v>
      </c>
    </row>
    <row r="166" spans="1:6">
      <c r="A166" s="1368"/>
      <c r="B166" s="1383"/>
      <c r="C166" s="1355"/>
      <c r="D166" s="1355"/>
      <c r="E166" s="180"/>
      <c r="F166" s="115">
        <f t="shared" si="3"/>
        <v>0</v>
      </c>
    </row>
    <row r="167" spans="1:6">
      <c r="A167" s="1368" t="s">
        <v>751</v>
      </c>
      <c r="B167" s="1356" t="s">
        <v>2038</v>
      </c>
      <c r="C167" s="1355" t="s">
        <v>513</v>
      </c>
      <c r="D167" s="1481">
        <v>11</v>
      </c>
      <c r="E167" s="180"/>
      <c r="F167" s="115">
        <f t="shared" si="3"/>
        <v>0</v>
      </c>
    </row>
    <row r="168" spans="1:6">
      <c r="A168" s="1368"/>
      <c r="B168" s="1356"/>
      <c r="C168" s="1355"/>
      <c r="D168" s="1481"/>
      <c r="E168" s="180"/>
      <c r="F168" s="115">
        <f t="shared" si="3"/>
        <v>0</v>
      </c>
    </row>
    <row r="169" spans="1:6">
      <c r="A169" s="1368"/>
      <c r="B169" s="1384" t="s">
        <v>633</v>
      </c>
      <c r="C169" s="1355"/>
      <c r="D169" s="1355"/>
      <c r="E169" s="1489"/>
      <c r="F169" s="115">
        <f t="shared" si="3"/>
        <v>0</v>
      </c>
    </row>
    <row r="170" spans="1:6">
      <c r="A170" s="1368"/>
      <c r="B170" s="1384"/>
      <c r="C170" s="1355"/>
      <c r="D170" s="1355"/>
      <c r="E170" s="1489"/>
      <c r="F170" s="115">
        <f t="shared" si="3"/>
        <v>0</v>
      </c>
    </row>
    <row r="171" spans="1:6">
      <c r="A171" s="1368"/>
      <c r="B171" s="1384" t="s">
        <v>1736</v>
      </c>
      <c r="C171" s="1355"/>
      <c r="D171" s="1355"/>
      <c r="E171" s="1489"/>
      <c r="F171" s="115">
        <f t="shared" si="3"/>
        <v>0</v>
      </c>
    </row>
    <row r="172" spans="1:6">
      <c r="A172" s="1368"/>
      <c r="B172" s="1383"/>
      <c r="C172" s="1355"/>
      <c r="D172" s="1355"/>
      <c r="E172" s="1489"/>
      <c r="F172" s="115">
        <f t="shared" si="3"/>
        <v>0</v>
      </c>
    </row>
    <row r="173" spans="1:6">
      <c r="A173" s="1368"/>
      <c r="B173" s="1384" t="s">
        <v>631</v>
      </c>
      <c r="C173" s="1355"/>
      <c r="D173" s="1355"/>
      <c r="E173" s="180"/>
      <c r="F173" s="115">
        <f t="shared" si="3"/>
        <v>0</v>
      </c>
    </row>
    <row r="174" spans="1:6">
      <c r="A174" s="1368"/>
      <c r="B174" s="1356"/>
      <c r="C174" s="1355"/>
      <c r="D174" s="1355"/>
      <c r="E174" s="180"/>
      <c r="F174" s="115">
        <f t="shared" si="3"/>
        <v>0</v>
      </c>
    </row>
    <row r="175" spans="1:6" ht="30">
      <c r="A175" s="1368"/>
      <c r="B175" s="1383" t="s">
        <v>1807</v>
      </c>
      <c r="C175" s="1355"/>
      <c r="D175" s="1355"/>
      <c r="E175" s="180"/>
      <c r="F175" s="115">
        <f t="shared" si="3"/>
        <v>0</v>
      </c>
    </row>
    <row r="176" spans="1:6">
      <c r="A176" s="1479"/>
      <c r="B176" s="1480"/>
      <c r="C176" s="1355"/>
      <c r="D176" s="1355"/>
      <c r="E176" s="180"/>
      <c r="F176" s="115">
        <f t="shared" si="3"/>
        <v>0</v>
      </c>
    </row>
    <row r="177" spans="1:6">
      <c r="A177" s="1484" t="s">
        <v>1734</v>
      </c>
      <c r="B177" s="1486" t="s">
        <v>1666</v>
      </c>
      <c r="C177" s="1355" t="s">
        <v>337</v>
      </c>
      <c r="D177" s="1355">
        <v>6</v>
      </c>
      <c r="E177" s="180"/>
      <c r="F177" s="115">
        <f t="shared" si="3"/>
        <v>0</v>
      </c>
    </row>
    <row r="178" spans="1:6">
      <c r="A178" s="1484" t="s">
        <v>1733</v>
      </c>
      <c r="B178" s="1486" t="s">
        <v>1662</v>
      </c>
      <c r="C178" s="1355" t="s">
        <v>337</v>
      </c>
      <c r="D178" s="1355">
        <v>1</v>
      </c>
      <c r="E178" s="180"/>
      <c r="F178" s="115">
        <f t="shared" si="3"/>
        <v>0</v>
      </c>
    </row>
    <row r="179" spans="1:6">
      <c r="A179" s="1368"/>
      <c r="B179" s="1383"/>
      <c r="C179" s="1355"/>
      <c r="D179" s="1355"/>
      <c r="E179" s="180"/>
      <c r="F179" s="115">
        <f t="shared" si="3"/>
        <v>0</v>
      </c>
    </row>
    <row r="180" spans="1:6">
      <c r="A180" s="1484"/>
      <c r="B180" s="1384" t="s">
        <v>1703</v>
      </c>
      <c r="C180" s="1355"/>
      <c r="D180" s="1355"/>
      <c r="E180" s="180"/>
      <c r="F180" s="115">
        <f t="shared" si="3"/>
        <v>0</v>
      </c>
    </row>
    <row r="181" spans="1:6">
      <c r="A181" s="1368"/>
      <c r="B181" s="1365"/>
      <c r="C181" s="1355"/>
      <c r="D181" s="1355"/>
      <c r="E181" s="180"/>
      <c r="F181" s="115">
        <f t="shared" si="3"/>
        <v>0</v>
      </c>
    </row>
    <row r="182" spans="1:6" ht="20">
      <c r="A182" s="1368"/>
      <c r="B182" s="1383" t="s">
        <v>1806</v>
      </c>
      <c r="C182" s="1355"/>
      <c r="D182" s="1355"/>
      <c r="E182" s="180"/>
      <c r="F182" s="115">
        <f t="shared" si="3"/>
        <v>0</v>
      </c>
    </row>
    <row r="183" spans="1:6">
      <c r="A183" s="1368"/>
      <c r="B183" s="1478"/>
      <c r="C183" s="1355"/>
      <c r="D183" s="1355"/>
      <c r="E183" s="180"/>
      <c r="F183" s="115">
        <f t="shared" si="3"/>
        <v>0</v>
      </c>
    </row>
    <row r="184" spans="1:6">
      <c r="A184" s="1368" t="s">
        <v>1701</v>
      </c>
      <c r="B184" s="1486" t="s">
        <v>2037</v>
      </c>
      <c r="C184" s="1355" t="s">
        <v>337</v>
      </c>
      <c r="D184" s="1355">
        <v>2</v>
      </c>
      <c r="E184" s="180"/>
      <c r="F184" s="115">
        <f t="shared" si="3"/>
        <v>0</v>
      </c>
    </row>
    <row r="185" spans="1:6">
      <c r="A185" s="1368" t="s">
        <v>1699</v>
      </c>
      <c r="B185" s="1486" t="s">
        <v>1805</v>
      </c>
      <c r="C185" s="1355" t="s">
        <v>337</v>
      </c>
      <c r="D185" s="1355">
        <v>1</v>
      </c>
      <c r="E185" s="180"/>
      <c r="F185" s="115">
        <f t="shared" si="3"/>
        <v>0</v>
      </c>
    </row>
    <row r="186" spans="1:6">
      <c r="A186" s="1368"/>
      <c r="B186" s="521"/>
      <c r="C186" s="522"/>
      <c r="D186" s="522"/>
      <c r="E186" s="180"/>
      <c r="F186" s="115">
        <f t="shared" si="3"/>
        <v>0</v>
      </c>
    </row>
    <row r="187" spans="1:6">
      <c r="A187" s="1368"/>
      <c r="B187" s="1366" t="s">
        <v>626</v>
      </c>
      <c r="C187" s="522"/>
      <c r="D187" s="522"/>
      <c r="E187" s="180"/>
      <c r="F187" s="115">
        <f t="shared" si="3"/>
        <v>0</v>
      </c>
    </row>
    <row r="188" spans="1:6">
      <c r="A188" s="1368"/>
      <c r="B188" s="1366"/>
      <c r="C188" s="522"/>
      <c r="D188" s="522"/>
      <c r="E188" s="180"/>
      <c r="F188" s="115">
        <f t="shared" si="3"/>
        <v>0</v>
      </c>
    </row>
    <row r="189" spans="1:6" ht="30.5">
      <c r="A189" s="1368"/>
      <c r="B189" s="1353" t="s">
        <v>1804</v>
      </c>
      <c r="C189" s="522"/>
      <c r="D189" s="522"/>
      <c r="E189" s="180"/>
      <c r="F189" s="115">
        <f t="shared" si="3"/>
        <v>0</v>
      </c>
    </row>
    <row r="190" spans="1:6">
      <c r="A190" s="1368"/>
      <c r="B190" s="1353"/>
      <c r="C190" s="522"/>
      <c r="D190" s="522"/>
      <c r="E190" s="180"/>
      <c r="F190" s="115">
        <f t="shared" si="3"/>
        <v>0</v>
      </c>
    </row>
    <row r="191" spans="1:6">
      <c r="A191" s="1349" t="s">
        <v>1319</v>
      </c>
      <c r="B191" s="1356" t="s">
        <v>2036</v>
      </c>
      <c r="C191" s="1355" t="s">
        <v>337</v>
      </c>
      <c r="D191" s="1355">
        <v>1</v>
      </c>
      <c r="E191" s="180"/>
      <c r="F191" s="115">
        <f t="shared" si="3"/>
        <v>0</v>
      </c>
    </row>
    <row r="192" spans="1:6">
      <c r="A192" s="1349" t="s">
        <v>1680</v>
      </c>
      <c r="B192" s="1356" t="s">
        <v>2035</v>
      </c>
      <c r="C192" s="1355" t="s">
        <v>337</v>
      </c>
      <c r="D192" s="1355">
        <v>1</v>
      </c>
      <c r="E192" s="180"/>
      <c r="F192" s="115">
        <f t="shared" si="3"/>
        <v>0</v>
      </c>
    </row>
    <row r="193" spans="1:6" ht="13" thickBot="1">
      <c r="A193" s="1357"/>
      <c r="B193" s="1358"/>
      <c r="C193" s="1359"/>
      <c r="D193" s="1359" t="s">
        <v>1770</v>
      </c>
      <c r="E193" s="144"/>
      <c r="F193" s="143">
        <f>SUM(F154:F192)</f>
        <v>0</v>
      </c>
    </row>
    <row r="194" spans="1:6">
      <c r="A194" s="1360"/>
      <c r="B194" s="454"/>
      <c r="C194" s="1344"/>
      <c r="D194" s="1344"/>
      <c r="E194" s="148"/>
      <c r="F194" s="148"/>
    </row>
    <row r="195" spans="1:6">
      <c r="A195" s="1494"/>
      <c r="B195" s="1495"/>
      <c r="C195" s="1495"/>
      <c r="D195" s="1495"/>
      <c r="E195" s="1496"/>
      <c r="F195" s="1496"/>
    </row>
    <row r="196" spans="1:6">
      <c r="A196" s="2113" t="s">
        <v>324</v>
      </c>
      <c r="B196" s="2114"/>
      <c r="C196" s="2114"/>
      <c r="D196" s="2114"/>
      <c r="E196" s="2114"/>
      <c r="F196" s="2114"/>
    </row>
    <row r="197" spans="1:6">
      <c r="A197" s="2113" t="s">
        <v>323</v>
      </c>
      <c r="B197" s="2114"/>
      <c r="C197" s="2114"/>
      <c r="D197" s="2114"/>
      <c r="E197" s="2114"/>
      <c r="F197" s="2114"/>
    </row>
    <row r="198" spans="1:6">
      <c r="A198" s="647" t="s">
        <v>2006</v>
      </c>
      <c r="B198" s="454"/>
      <c r="C198" s="1344"/>
      <c r="D198" s="1344"/>
      <c r="E198" s="1315"/>
      <c r="F198" s="1315"/>
    </row>
    <row r="199" spans="1:6">
      <c r="A199" s="647"/>
      <c r="B199" s="454"/>
      <c r="C199" s="1344"/>
      <c r="D199" s="1344"/>
      <c r="E199" s="1315"/>
      <c r="F199" s="1315"/>
    </row>
    <row r="200" spans="1:6">
      <c r="A200" s="647" t="s">
        <v>2005</v>
      </c>
      <c r="B200" s="454"/>
      <c r="C200" s="1344"/>
      <c r="D200" s="1344"/>
      <c r="E200" s="641"/>
      <c r="F200" s="641"/>
    </row>
    <row r="201" spans="1:6" ht="13" thickBot="1">
      <c r="A201" s="1471"/>
      <c r="B201" s="454"/>
      <c r="C201" s="1344"/>
      <c r="D201" s="1344"/>
      <c r="E201" s="641"/>
      <c r="F201" s="641"/>
    </row>
    <row r="202" spans="1:6">
      <c r="A202" s="1472" t="s">
        <v>320</v>
      </c>
      <c r="B202" s="1347" t="s">
        <v>161</v>
      </c>
      <c r="C202" s="1347" t="s">
        <v>319</v>
      </c>
      <c r="D202" s="1347" t="s">
        <v>318</v>
      </c>
      <c r="E202" s="1473" t="s">
        <v>317</v>
      </c>
      <c r="F202" s="1474" t="s">
        <v>316</v>
      </c>
    </row>
    <row r="203" spans="1:6">
      <c r="A203" s="1367"/>
      <c r="B203" s="1362"/>
      <c r="C203" s="1362"/>
      <c r="D203" s="1362"/>
      <c r="E203" s="1488"/>
      <c r="F203" s="1493"/>
    </row>
    <row r="204" spans="1:6">
      <c r="A204" s="1368"/>
      <c r="B204" s="1365" t="s">
        <v>1803</v>
      </c>
      <c r="C204" s="1355"/>
      <c r="D204" s="1355"/>
      <c r="E204" s="141"/>
      <c r="F204" s="115"/>
    </row>
    <row r="205" spans="1:6">
      <c r="A205" s="1368"/>
      <c r="B205" s="1365"/>
      <c r="C205" s="1355"/>
      <c r="D205" s="1355"/>
      <c r="E205" s="141"/>
      <c r="F205" s="115"/>
    </row>
    <row r="206" spans="1:6" ht="20.5">
      <c r="A206" s="1368"/>
      <c r="B206" s="1353" t="s">
        <v>1802</v>
      </c>
      <c r="C206" s="1355"/>
      <c r="D206" s="1355"/>
      <c r="E206" s="180"/>
      <c r="F206" s="115"/>
    </row>
    <row r="207" spans="1:6">
      <c r="A207" s="1367"/>
      <c r="B207" s="1362"/>
      <c r="C207" s="1362"/>
      <c r="D207" s="1362"/>
      <c r="E207" s="1488"/>
      <c r="F207" s="1493"/>
    </row>
    <row r="208" spans="1:6">
      <c r="A208" s="1368" t="s">
        <v>2034</v>
      </c>
      <c r="B208" s="1478" t="s">
        <v>1662</v>
      </c>
      <c r="C208" s="1355" t="s">
        <v>337</v>
      </c>
      <c r="D208" s="1355">
        <v>1</v>
      </c>
      <c r="E208" s="180"/>
      <c r="F208" s="115">
        <f t="shared" ref="F208:F232" si="4">D208*E208</f>
        <v>0</v>
      </c>
    </row>
    <row r="209" spans="1:6">
      <c r="A209" s="1367"/>
      <c r="B209" s="1362"/>
      <c r="C209" s="1362"/>
      <c r="D209" s="1362"/>
      <c r="E209" s="1488"/>
      <c r="F209" s="115">
        <f t="shared" si="4"/>
        <v>0</v>
      </c>
    </row>
    <row r="210" spans="1:6">
      <c r="A210" s="1368"/>
      <c r="B210" s="1365" t="s">
        <v>1800</v>
      </c>
      <c r="C210" s="1355"/>
      <c r="D210" s="1355"/>
      <c r="E210" s="180"/>
      <c r="F210" s="115">
        <f t="shared" si="4"/>
        <v>0</v>
      </c>
    </row>
    <row r="211" spans="1:6">
      <c r="A211" s="1368"/>
      <c r="B211" s="1365"/>
      <c r="C211" s="1355"/>
      <c r="D211" s="1355"/>
      <c r="E211" s="180"/>
      <c r="F211" s="115">
        <f t="shared" si="4"/>
        <v>0</v>
      </c>
    </row>
    <row r="212" spans="1:6" ht="40.5">
      <c r="A212" s="1368"/>
      <c r="B212" s="1353" t="s">
        <v>2033</v>
      </c>
      <c r="C212" s="1355"/>
      <c r="D212" s="1355"/>
      <c r="E212" s="180"/>
      <c r="F212" s="115">
        <f t="shared" si="4"/>
        <v>0</v>
      </c>
    </row>
    <row r="213" spans="1:6">
      <c r="A213" s="1368"/>
      <c r="B213" s="1383"/>
      <c r="C213" s="1355"/>
      <c r="D213" s="1355"/>
      <c r="E213" s="180"/>
      <c r="F213" s="115">
        <f t="shared" si="4"/>
        <v>0</v>
      </c>
    </row>
    <row r="214" spans="1:6">
      <c r="A214" s="1368" t="s">
        <v>1798</v>
      </c>
      <c r="B214" s="1478" t="s">
        <v>2030</v>
      </c>
      <c r="C214" s="1355" t="s">
        <v>337</v>
      </c>
      <c r="D214" s="1355">
        <v>1</v>
      </c>
      <c r="E214" s="180"/>
      <c r="F214" s="115">
        <f t="shared" si="4"/>
        <v>0</v>
      </c>
    </row>
    <row r="215" spans="1:6">
      <c r="A215" s="1368" t="s">
        <v>1795</v>
      </c>
      <c r="B215" s="1478" t="s">
        <v>1797</v>
      </c>
      <c r="C215" s="1355" t="s">
        <v>337</v>
      </c>
      <c r="D215" s="1355">
        <v>1</v>
      </c>
      <c r="E215" s="180"/>
      <c r="F215" s="115">
        <f t="shared" si="4"/>
        <v>0</v>
      </c>
    </row>
    <row r="216" spans="1:6">
      <c r="A216" s="1368" t="s">
        <v>1793</v>
      </c>
      <c r="B216" s="1478" t="s">
        <v>2032</v>
      </c>
      <c r="C216" s="1355" t="s">
        <v>337</v>
      </c>
      <c r="D216" s="1355">
        <v>1</v>
      </c>
      <c r="E216" s="180"/>
      <c r="F216" s="115">
        <f t="shared" si="4"/>
        <v>0</v>
      </c>
    </row>
    <row r="217" spans="1:6">
      <c r="A217" s="1368"/>
      <c r="B217" s="1497"/>
      <c r="C217" s="1355"/>
      <c r="D217" s="1355"/>
      <c r="E217" s="180"/>
      <c r="F217" s="115">
        <f t="shared" si="4"/>
        <v>0</v>
      </c>
    </row>
    <row r="218" spans="1:6" ht="40.5">
      <c r="A218" s="1368"/>
      <c r="B218" s="1353" t="s">
        <v>2031</v>
      </c>
      <c r="C218" s="1355"/>
      <c r="D218" s="1355"/>
      <c r="E218" s="180"/>
      <c r="F218" s="115">
        <f t="shared" si="4"/>
        <v>0</v>
      </c>
    </row>
    <row r="219" spans="1:6">
      <c r="A219" s="1368"/>
      <c r="B219" s="1478"/>
      <c r="C219" s="1355"/>
      <c r="D219" s="1355"/>
      <c r="E219" s="180"/>
      <c r="F219" s="115">
        <f t="shared" si="4"/>
        <v>0</v>
      </c>
    </row>
    <row r="220" spans="1:6">
      <c r="A220" s="1368" t="s">
        <v>1791</v>
      </c>
      <c r="B220" s="1478" t="s">
        <v>2030</v>
      </c>
      <c r="C220" s="1355" t="s">
        <v>337</v>
      </c>
      <c r="D220" s="1355">
        <v>1</v>
      </c>
      <c r="E220" s="180"/>
      <c r="F220" s="115">
        <f t="shared" si="4"/>
        <v>0</v>
      </c>
    </row>
    <row r="221" spans="1:6">
      <c r="A221" s="1368" t="s">
        <v>1985</v>
      </c>
      <c r="B221" s="1478" t="s">
        <v>2029</v>
      </c>
      <c r="C221" s="1355" t="s">
        <v>337</v>
      </c>
      <c r="D221" s="1355">
        <v>1</v>
      </c>
      <c r="E221" s="180"/>
      <c r="F221" s="115">
        <f t="shared" si="4"/>
        <v>0</v>
      </c>
    </row>
    <row r="222" spans="1:6">
      <c r="A222" s="1368"/>
      <c r="B222" s="1497"/>
      <c r="C222" s="1355"/>
      <c r="D222" s="1355"/>
      <c r="E222" s="180"/>
      <c r="F222" s="115">
        <f t="shared" si="4"/>
        <v>0</v>
      </c>
    </row>
    <row r="223" spans="1:6">
      <c r="A223" s="1368"/>
      <c r="B223" s="1384" t="s">
        <v>1673</v>
      </c>
      <c r="C223" s="1355"/>
      <c r="D223" s="1355"/>
      <c r="E223" s="141"/>
      <c r="F223" s="115">
        <f t="shared" si="4"/>
        <v>0</v>
      </c>
    </row>
    <row r="224" spans="1:6">
      <c r="A224" s="1368"/>
      <c r="B224" s="1383"/>
      <c r="C224" s="1355"/>
      <c r="D224" s="1355"/>
      <c r="E224" s="180"/>
      <c r="F224" s="115">
        <f t="shared" si="4"/>
        <v>0</v>
      </c>
    </row>
    <row r="225" spans="1:6" ht="30.5">
      <c r="A225" s="1368"/>
      <c r="B225" s="1353" t="s">
        <v>1790</v>
      </c>
      <c r="C225" s="1355"/>
      <c r="D225" s="1355"/>
      <c r="E225" s="180"/>
      <c r="F225" s="115">
        <f t="shared" si="4"/>
        <v>0</v>
      </c>
    </row>
    <row r="226" spans="1:6">
      <c r="A226" s="1368"/>
      <c r="B226" s="1356"/>
      <c r="C226" s="1355"/>
      <c r="D226" s="1355"/>
      <c r="E226" s="180"/>
      <c r="F226" s="115">
        <f t="shared" si="4"/>
        <v>0</v>
      </c>
    </row>
    <row r="227" spans="1:6">
      <c r="A227" s="1368" t="s">
        <v>1670</v>
      </c>
      <c r="B227" s="1356" t="s">
        <v>1666</v>
      </c>
      <c r="C227" s="1355" t="s">
        <v>337</v>
      </c>
      <c r="D227" s="1355">
        <v>1</v>
      </c>
      <c r="E227" s="180"/>
      <c r="F227" s="115">
        <f t="shared" si="4"/>
        <v>0</v>
      </c>
    </row>
    <row r="228" spans="1:6">
      <c r="A228" s="1368" t="s">
        <v>1668</v>
      </c>
      <c r="B228" s="1356" t="s">
        <v>1662</v>
      </c>
      <c r="C228" s="1355" t="s">
        <v>337</v>
      </c>
      <c r="D228" s="1355">
        <v>1</v>
      </c>
      <c r="E228" s="180"/>
      <c r="F228" s="115">
        <f t="shared" si="4"/>
        <v>0</v>
      </c>
    </row>
    <row r="229" spans="1:6">
      <c r="A229" s="1368"/>
      <c r="B229" s="1353"/>
      <c r="C229" s="1355"/>
      <c r="D229" s="1355"/>
      <c r="E229" s="180"/>
      <c r="F229" s="115">
        <f t="shared" si="4"/>
        <v>0</v>
      </c>
    </row>
    <row r="230" spans="1:6" ht="20">
      <c r="A230" s="1368"/>
      <c r="B230" s="1476" t="s">
        <v>2028</v>
      </c>
      <c r="C230" s="1355"/>
      <c r="D230" s="1355"/>
      <c r="E230" s="1489"/>
      <c r="F230" s="115">
        <f t="shared" si="4"/>
        <v>0</v>
      </c>
    </row>
    <row r="231" spans="1:6">
      <c r="A231" s="1368"/>
      <c r="B231" s="1383"/>
      <c r="C231" s="1355"/>
      <c r="D231" s="1355"/>
      <c r="E231" s="1489"/>
      <c r="F231" s="115">
        <f t="shared" si="4"/>
        <v>0</v>
      </c>
    </row>
    <row r="232" spans="1:6">
      <c r="A232" s="1368" t="s">
        <v>2027</v>
      </c>
      <c r="B232" s="1356" t="s">
        <v>1666</v>
      </c>
      <c r="C232" s="1355" t="s">
        <v>337</v>
      </c>
      <c r="D232" s="1355">
        <v>1</v>
      </c>
      <c r="E232" s="180"/>
      <c r="F232" s="115">
        <f t="shared" si="4"/>
        <v>0</v>
      </c>
    </row>
    <row r="233" spans="1:6">
      <c r="A233" s="1368"/>
      <c r="B233" s="1497"/>
      <c r="C233" s="1355"/>
      <c r="D233" s="1355"/>
      <c r="E233" s="180"/>
      <c r="F233" s="150"/>
    </row>
    <row r="234" spans="1:6">
      <c r="A234" s="1368"/>
      <c r="B234" s="1497"/>
      <c r="C234" s="1355"/>
      <c r="D234" s="1355"/>
      <c r="E234" s="180"/>
      <c r="F234" s="150"/>
    </row>
    <row r="235" spans="1:6">
      <c r="A235" s="1368"/>
      <c r="B235" s="1497"/>
      <c r="C235" s="1355"/>
      <c r="D235" s="1355"/>
      <c r="E235" s="180"/>
      <c r="F235" s="150"/>
    </row>
    <row r="236" spans="1:6">
      <c r="A236" s="1368"/>
      <c r="B236" s="1497"/>
      <c r="C236" s="1355"/>
      <c r="D236" s="1355"/>
      <c r="E236" s="180"/>
      <c r="F236" s="150"/>
    </row>
    <row r="237" spans="1:6">
      <c r="A237" s="1368"/>
      <c r="B237" s="1497"/>
      <c r="C237" s="1355"/>
      <c r="D237" s="1355"/>
      <c r="E237" s="180"/>
      <c r="F237" s="150"/>
    </row>
    <row r="238" spans="1:6">
      <c r="A238" s="1368"/>
      <c r="B238" s="1497"/>
      <c r="C238" s="1355"/>
      <c r="D238" s="1355"/>
      <c r="E238" s="180"/>
      <c r="F238" s="150"/>
    </row>
    <row r="239" spans="1:6">
      <c r="A239" s="1368"/>
      <c r="B239" s="1497"/>
      <c r="C239" s="1355"/>
      <c r="D239" s="1355"/>
      <c r="E239" s="180"/>
      <c r="F239" s="150"/>
    </row>
    <row r="240" spans="1:6">
      <c r="A240" s="1368"/>
      <c r="B240" s="1497"/>
      <c r="C240" s="1355"/>
      <c r="D240" s="1355"/>
      <c r="E240" s="1489"/>
      <c r="F240" s="150"/>
    </row>
    <row r="241" spans="1:6" ht="13" thickBot="1">
      <c r="A241" s="1357"/>
      <c r="B241" s="1358"/>
      <c r="C241" s="1359"/>
      <c r="D241" s="1359" t="s">
        <v>1770</v>
      </c>
      <c r="E241" s="144"/>
      <c r="F241" s="143">
        <f>SUM(F203:F240)</f>
        <v>0</v>
      </c>
    </row>
    <row r="242" spans="1:6">
      <c r="A242" s="1360"/>
      <c r="B242" s="454"/>
      <c r="C242" s="1344"/>
      <c r="D242" s="1344"/>
      <c r="E242" s="148"/>
      <c r="F242" s="148"/>
    </row>
    <row r="243" spans="1:6">
      <c r="A243" s="1360"/>
      <c r="B243" s="454"/>
      <c r="C243" s="1344"/>
      <c r="D243" s="1344"/>
      <c r="E243" s="148"/>
      <c r="F243" s="148"/>
    </row>
    <row r="244" spans="1:6">
      <c r="A244" s="2113" t="s">
        <v>324</v>
      </c>
      <c r="B244" s="2114"/>
      <c r="C244" s="2114"/>
      <c r="D244" s="2114"/>
      <c r="E244" s="2114"/>
      <c r="F244" s="2114"/>
    </row>
    <row r="245" spans="1:6">
      <c r="A245" s="2113" t="s">
        <v>323</v>
      </c>
      <c r="B245" s="2114"/>
      <c r="C245" s="2114"/>
      <c r="D245" s="2114"/>
      <c r="E245" s="2114"/>
      <c r="F245" s="2114"/>
    </row>
    <row r="246" spans="1:6">
      <c r="A246" s="647" t="s">
        <v>2006</v>
      </c>
      <c r="B246" s="454"/>
      <c r="C246" s="1344"/>
      <c r="D246" s="1344"/>
      <c r="E246" s="1315"/>
      <c r="F246" s="1315"/>
    </row>
    <row r="247" spans="1:6">
      <c r="A247" s="647"/>
      <c r="B247" s="454"/>
      <c r="C247" s="1344"/>
      <c r="D247" s="1344"/>
      <c r="E247" s="1315"/>
      <c r="F247" s="1315"/>
    </row>
    <row r="248" spans="1:6">
      <c r="A248" s="647" t="s">
        <v>2005</v>
      </c>
      <c r="B248" s="454"/>
      <c r="C248" s="1344"/>
      <c r="D248" s="1344"/>
      <c r="E248" s="641"/>
      <c r="F248" s="641"/>
    </row>
    <row r="249" spans="1:6" ht="13" thickBot="1">
      <c r="A249" s="1471"/>
      <c r="B249" s="454"/>
      <c r="C249" s="1344"/>
      <c r="D249" s="1344"/>
      <c r="E249" s="641"/>
      <c r="F249" s="641"/>
    </row>
    <row r="250" spans="1:6">
      <c r="A250" s="1472" t="s">
        <v>320</v>
      </c>
      <c r="B250" s="1347" t="s">
        <v>161</v>
      </c>
      <c r="C250" s="1347" t="s">
        <v>319</v>
      </c>
      <c r="D250" s="1347" t="s">
        <v>318</v>
      </c>
      <c r="E250" s="1473" t="s">
        <v>317</v>
      </c>
      <c r="F250" s="1474" t="s">
        <v>316</v>
      </c>
    </row>
    <row r="251" spans="1:6">
      <c r="A251" s="1367"/>
      <c r="B251" s="1362"/>
      <c r="C251" s="1362"/>
      <c r="D251" s="1362"/>
      <c r="E251" s="1488"/>
      <c r="F251" s="1493"/>
    </row>
    <row r="252" spans="1:6" ht="21">
      <c r="A252" s="1368"/>
      <c r="B252" s="1365" t="s">
        <v>1643</v>
      </c>
      <c r="C252" s="1355"/>
      <c r="D252" s="1498"/>
      <c r="E252" s="180"/>
      <c r="F252" s="1499"/>
    </row>
    <row r="253" spans="1:6">
      <c r="A253" s="1368"/>
      <c r="B253" s="1356"/>
      <c r="C253" s="1355"/>
      <c r="D253" s="1498"/>
      <c r="E253" s="180"/>
      <c r="F253" s="1499"/>
    </row>
    <row r="254" spans="1:6" ht="30">
      <c r="A254" s="1368"/>
      <c r="B254" s="1383" t="s">
        <v>2026</v>
      </c>
      <c r="C254" s="1355"/>
      <c r="D254" s="1498"/>
      <c r="E254" s="180"/>
      <c r="F254" s="1499"/>
    </row>
    <row r="255" spans="1:6">
      <c r="A255" s="1368"/>
      <c r="B255" s="1356"/>
      <c r="C255" s="1355"/>
      <c r="D255" s="1498"/>
      <c r="E255" s="180"/>
      <c r="F255" s="147"/>
    </row>
    <row r="256" spans="1:6">
      <c r="A256" s="1368" t="s">
        <v>2025</v>
      </c>
      <c r="B256" s="1356" t="s">
        <v>1639</v>
      </c>
      <c r="C256" s="1355" t="s">
        <v>337</v>
      </c>
      <c r="D256" s="1498">
        <v>1</v>
      </c>
      <c r="E256" s="180"/>
      <c r="F256" s="115">
        <f t="shared" ref="F256:F282" si="5">D256*E256</f>
        <v>0</v>
      </c>
    </row>
    <row r="257" spans="1:6">
      <c r="A257" s="1367"/>
      <c r="B257" s="1362"/>
      <c r="C257" s="1362"/>
      <c r="D257" s="1362"/>
      <c r="E257" s="1488"/>
      <c r="F257" s="115">
        <f t="shared" si="5"/>
        <v>0</v>
      </c>
    </row>
    <row r="258" spans="1:6">
      <c r="A258" s="1368"/>
      <c r="B258" s="1384" t="s">
        <v>1788</v>
      </c>
      <c r="C258" s="1355"/>
      <c r="D258" s="1498"/>
      <c r="E258" s="180"/>
      <c r="F258" s="115">
        <f t="shared" si="5"/>
        <v>0</v>
      </c>
    </row>
    <row r="259" spans="1:6">
      <c r="A259" s="1368"/>
      <c r="B259" s="1356"/>
      <c r="C259" s="1355"/>
      <c r="D259" s="1498"/>
      <c r="E259" s="180"/>
      <c r="F259" s="115">
        <f t="shared" si="5"/>
        <v>0</v>
      </c>
    </row>
    <row r="260" spans="1:6" ht="20">
      <c r="A260" s="1368"/>
      <c r="B260" s="1383" t="s">
        <v>1787</v>
      </c>
      <c r="C260" s="1355"/>
      <c r="D260" s="1498"/>
      <c r="E260" s="180"/>
      <c r="F260" s="115">
        <f t="shared" si="5"/>
        <v>0</v>
      </c>
    </row>
    <row r="261" spans="1:6">
      <c r="A261" s="1368"/>
      <c r="B261" s="1356"/>
      <c r="C261" s="1355"/>
      <c r="D261" s="1355"/>
      <c r="E261" s="180"/>
      <c r="F261" s="115">
        <f t="shared" si="5"/>
        <v>0</v>
      </c>
    </row>
    <row r="262" spans="1:6">
      <c r="A262" s="1368" t="s">
        <v>1786</v>
      </c>
      <c r="B262" s="1356" t="s">
        <v>1785</v>
      </c>
      <c r="C262" s="1355" t="s">
        <v>337</v>
      </c>
      <c r="D262" s="1498">
        <v>1</v>
      </c>
      <c r="E262" s="180"/>
      <c r="F262" s="115">
        <f t="shared" si="5"/>
        <v>0</v>
      </c>
    </row>
    <row r="263" spans="1:6">
      <c r="A263" s="1367"/>
      <c r="B263" s="1362"/>
      <c r="C263" s="1362"/>
      <c r="D263" s="1362"/>
      <c r="E263" s="1488"/>
      <c r="F263" s="115">
        <f t="shared" si="5"/>
        <v>0</v>
      </c>
    </row>
    <row r="264" spans="1:6" ht="30">
      <c r="A264" s="1368"/>
      <c r="B264" s="1383" t="s">
        <v>2024</v>
      </c>
      <c r="C264" s="1355"/>
      <c r="D264" s="1498"/>
      <c r="E264" s="180"/>
      <c r="F264" s="115">
        <f t="shared" si="5"/>
        <v>0</v>
      </c>
    </row>
    <row r="265" spans="1:6">
      <c r="A265" s="1368"/>
      <c r="B265" s="1362"/>
      <c r="C265" s="1355"/>
      <c r="D265" s="1498"/>
      <c r="E265" s="180"/>
      <c r="F265" s="115">
        <f t="shared" si="5"/>
        <v>0</v>
      </c>
    </row>
    <row r="266" spans="1:6">
      <c r="A266" s="1368" t="s">
        <v>1783</v>
      </c>
      <c r="B266" s="1356" t="s">
        <v>634</v>
      </c>
      <c r="C266" s="1355" t="s">
        <v>337</v>
      </c>
      <c r="D266" s="1498">
        <v>1</v>
      </c>
      <c r="E266" s="180"/>
      <c r="F266" s="115">
        <f t="shared" si="5"/>
        <v>0</v>
      </c>
    </row>
    <row r="267" spans="1:6">
      <c r="A267" s="1368"/>
      <c r="B267" s="1356"/>
      <c r="C267" s="1355"/>
      <c r="D267" s="1498"/>
      <c r="E267" s="180"/>
      <c r="F267" s="115">
        <f t="shared" si="5"/>
        <v>0</v>
      </c>
    </row>
    <row r="268" spans="1:6">
      <c r="A268" s="1368"/>
      <c r="B268" s="1365" t="s">
        <v>1504</v>
      </c>
      <c r="C268" s="1355"/>
      <c r="D268" s="1498"/>
      <c r="E268" s="180"/>
      <c r="F268" s="115">
        <f t="shared" si="5"/>
        <v>0</v>
      </c>
    </row>
    <row r="269" spans="1:6">
      <c r="A269" s="1368"/>
      <c r="B269" s="1356"/>
      <c r="C269" s="1355"/>
      <c r="D269" s="1498"/>
      <c r="E269" s="180"/>
      <c r="F269" s="115">
        <f t="shared" si="5"/>
        <v>0</v>
      </c>
    </row>
    <row r="270" spans="1:6" ht="20">
      <c r="A270" s="1368" t="s">
        <v>1782</v>
      </c>
      <c r="B270" s="1217" t="s">
        <v>1503</v>
      </c>
      <c r="C270" s="1355" t="s">
        <v>513</v>
      </c>
      <c r="D270" s="1498">
        <v>40</v>
      </c>
      <c r="E270" s="180"/>
      <c r="F270" s="115">
        <f t="shared" si="5"/>
        <v>0</v>
      </c>
    </row>
    <row r="271" spans="1:6">
      <c r="A271" s="1368"/>
      <c r="B271" s="1356"/>
      <c r="C271" s="1355"/>
      <c r="D271" s="1355"/>
      <c r="E271" s="180"/>
      <c r="F271" s="115">
        <f t="shared" si="5"/>
        <v>0</v>
      </c>
    </row>
    <row r="272" spans="1:6">
      <c r="A272" s="1368"/>
      <c r="B272" s="1365" t="s">
        <v>1781</v>
      </c>
      <c r="C272" s="1356"/>
      <c r="D272" s="1498"/>
      <c r="E272" s="180"/>
      <c r="F272" s="115">
        <f t="shared" si="5"/>
        <v>0</v>
      </c>
    </row>
    <row r="273" spans="1:6">
      <c r="A273" s="1368"/>
      <c r="B273" s="1365"/>
      <c r="C273" s="1356"/>
      <c r="D273" s="1498"/>
      <c r="E273" s="180"/>
      <c r="F273" s="115">
        <f t="shared" si="5"/>
        <v>0</v>
      </c>
    </row>
    <row r="274" spans="1:6" ht="20">
      <c r="A274" s="1368"/>
      <c r="B274" s="1383" t="s">
        <v>1780</v>
      </c>
      <c r="C274" s="1356"/>
      <c r="D274" s="1498"/>
      <c r="E274" s="180"/>
      <c r="F274" s="115">
        <f t="shared" si="5"/>
        <v>0</v>
      </c>
    </row>
    <row r="275" spans="1:6">
      <c r="A275" s="1368"/>
      <c r="B275" s="1356"/>
      <c r="C275" s="1356"/>
      <c r="D275" s="1498"/>
      <c r="E275" s="180"/>
      <c r="F275" s="115">
        <f t="shared" si="5"/>
        <v>0</v>
      </c>
    </row>
    <row r="276" spans="1:6">
      <c r="A276" s="1368" t="s">
        <v>1779</v>
      </c>
      <c r="B276" s="1478" t="s">
        <v>1778</v>
      </c>
      <c r="C276" s="1355" t="s">
        <v>337</v>
      </c>
      <c r="D276" s="1355">
        <v>1</v>
      </c>
      <c r="E276" s="180"/>
      <c r="F276" s="115">
        <f t="shared" si="5"/>
        <v>0</v>
      </c>
    </row>
    <row r="277" spans="1:6">
      <c r="A277" s="1368"/>
      <c r="B277" s="1478"/>
      <c r="C277" s="1355"/>
      <c r="D277" s="1355"/>
      <c r="E277" s="180"/>
      <c r="F277" s="115">
        <f t="shared" si="5"/>
        <v>0</v>
      </c>
    </row>
    <row r="278" spans="1:6">
      <c r="A278" s="1368"/>
      <c r="B278" s="1365" t="s">
        <v>2023</v>
      </c>
      <c r="C278" s="1355"/>
      <c r="D278" s="1355"/>
      <c r="E278" s="141"/>
      <c r="F278" s="115">
        <f t="shared" si="5"/>
        <v>0</v>
      </c>
    </row>
    <row r="279" spans="1:6">
      <c r="A279" s="1368"/>
      <c r="B279" s="1356"/>
      <c r="C279" s="1355"/>
      <c r="D279" s="1498"/>
      <c r="E279" s="180"/>
      <c r="F279" s="115">
        <f t="shared" si="5"/>
        <v>0</v>
      </c>
    </row>
    <row r="280" spans="1:6" ht="20">
      <c r="A280" s="1368" t="s">
        <v>2022</v>
      </c>
      <c r="B280" s="1356" t="s">
        <v>2021</v>
      </c>
      <c r="C280" s="1355" t="s">
        <v>679</v>
      </c>
      <c r="D280" s="1490">
        <v>18.8</v>
      </c>
      <c r="E280" s="180"/>
      <c r="F280" s="115">
        <f t="shared" si="5"/>
        <v>0</v>
      </c>
    </row>
    <row r="281" spans="1:6">
      <c r="A281" s="1368"/>
      <c r="B281" s="1356"/>
      <c r="C281" s="1355"/>
      <c r="D281" s="1355"/>
      <c r="E281" s="180"/>
      <c r="F281" s="115">
        <f t="shared" si="5"/>
        <v>0</v>
      </c>
    </row>
    <row r="282" spans="1:6" ht="30">
      <c r="A282" s="1368" t="s">
        <v>2020</v>
      </c>
      <c r="B282" s="1356" t="s">
        <v>2019</v>
      </c>
      <c r="C282" s="1355" t="s">
        <v>337</v>
      </c>
      <c r="D282" s="1355">
        <v>1</v>
      </c>
      <c r="E282" s="180"/>
      <c r="F282" s="115">
        <f t="shared" si="5"/>
        <v>0</v>
      </c>
    </row>
    <row r="283" spans="1:6">
      <c r="A283" s="1367"/>
      <c r="B283" s="1362"/>
      <c r="C283" s="1362"/>
      <c r="D283" s="1362"/>
      <c r="E283" s="1488"/>
      <c r="F283" s="1493"/>
    </row>
    <row r="284" spans="1:6">
      <c r="A284" s="1368"/>
      <c r="B284" s="1356"/>
      <c r="C284" s="1355"/>
      <c r="D284" s="1498"/>
      <c r="E284" s="180"/>
      <c r="F284" s="115"/>
    </row>
    <row r="285" spans="1:6" ht="13" thickBot="1">
      <c r="A285" s="1357"/>
      <c r="B285" s="1358"/>
      <c r="C285" s="1359"/>
      <c r="D285" s="1359" t="s">
        <v>1770</v>
      </c>
      <c r="E285" s="144"/>
      <c r="F285" s="143">
        <f>SUM(F251:F284)</f>
        <v>0</v>
      </c>
    </row>
    <row r="286" spans="1:6">
      <c r="A286" s="1360"/>
      <c r="B286" s="454"/>
      <c r="C286" s="1344"/>
      <c r="D286" s="1344"/>
      <c r="E286" s="148"/>
      <c r="F286" s="148"/>
    </row>
    <row r="287" spans="1:6">
      <c r="A287" s="1360"/>
      <c r="B287" s="454"/>
      <c r="C287" s="1344"/>
      <c r="D287" s="1344"/>
      <c r="E287" s="148"/>
      <c r="F287" s="148"/>
    </row>
    <row r="288" spans="1:6">
      <c r="A288" s="2113" t="s">
        <v>324</v>
      </c>
      <c r="B288" s="2114"/>
      <c r="C288" s="2114"/>
      <c r="D288" s="2114"/>
      <c r="E288" s="2114"/>
      <c r="F288" s="2114"/>
    </row>
    <row r="289" spans="1:6">
      <c r="A289" s="2113" t="s">
        <v>323</v>
      </c>
      <c r="B289" s="2114"/>
      <c r="C289" s="2114"/>
      <c r="D289" s="2114"/>
      <c r="E289" s="2114"/>
      <c r="F289" s="2114"/>
    </row>
    <row r="290" spans="1:6">
      <c r="A290" s="647" t="s">
        <v>2006</v>
      </c>
      <c r="B290" s="454"/>
      <c r="C290" s="1344"/>
      <c r="D290" s="1344"/>
      <c r="E290" s="1315"/>
      <c r="F290" s="1315"/>
    </row>
    <row r="291" spans="1:6">
      <c r="A291" s="647"/>
      <c r="B291" s="454"/>
      <c r="C291" s="1344"/>
      <c r="D291" s="1344"/>
      <c r="E291" s="1315"/>
      <c r="F291" s="1315"/>
    </row>
    <row r="292" spans="1:6">
      <c r="A292" s="647" t="s">
        <v>2005</v>
      </c>
      <c r="B292" s="454"/>
      <c r="C292" s="1344"/>
      <c r="D292" s="1344"/>
      <c r="E292" s="641"/>
      <c r="F292" s="641"/>
    </row>
    <row r="293" spans="1:6" ht="13" thickBot="1">
      <c r="A293" s="1471"/>
      <c r="B293" s="454"/>
      <c r="C293" s="1344"/>
      <c r="D293" s="1344"/>
      <c r="E293" s="641"/>
      <c r="F293" s="641"/>
    </row>
    <row r="294" spans="1:6">
      <c r="A294" s="1472" t="s">
        <v>320</v>
      </c>
      <c r="B294" s="1347" t="s">
        <v>161</v>
      </c>
      <c r="C294" s="1347" t="s">
        <v>319</v>
      </c>
      <c r="D294" s="1347" t="s">
        <v>318</v>
      </c>
      <c r="E294" s="1473" t="s">
        <v>317</v>
      </c>
      <c r="F294" s="1474" t="s">
        <v>316</v>
      </c>
    </row>
    <row r="295" spans="1:6">
      <c r="A295" s="1367"/>
      <c r="B295" s="1362"/>
      <c r="C295" s="1362"/>
      <c r="D295" s="1362"/>
      <c r="E295" s="1488"/>
      <c r="F295" s="1493"/>
    </row>
    <row r="296" spans="1:6" ht="30">
      <c r="A296" s="1368" t="s">
        <v>2018</v>
      </c>
      <c r="B296" s="1356" t="s">
        <v>2017</v>
      </c>
      <c r="C296" s="1355" t="s">
        <v>337</v>
      </c>
      <c r="D296" s="1355">
        <v>1</v>
      </c>
      <c r="E296" s="180"/>
      <c r="F296" s="115">
        <f t="shared" ref="F296:F306" si="6">D296*E296</f>
        <v>0</v>
      </c>
    </row>
    <row r="297" spans="1:6">
      <c r="A297" s="1368"/>
      <c r="B297" s="1383"/>
      <c r="C297" s="1355"/>
      <c r="D297" s="1355"/>
      <c r="E297" s="180"/>
      <c r="F297" s="115">
        <f t="shared" si="6"/>
        <v>0</v>
      </c>
    </row>
    <row r="298" spans="1:6" ht="20">
      <c r="A298" s="1368" t="s">
        <v>2016</v>
      </c>
      <c r="B298" s="1356" t="s">
        <v>2015</v>
      </c>
      <c r="C298" s="1355" t="s">
        <v>341</v>
      </c>
      <c r="D298" s="1355">
        <v>1</v>
      </c>
      <c r="E298" s="180"/>
      <c r="F298" s="115">
        <f t="shared" si="6"/>
        <v>0</v>
      </c>
    </row>
    <row r="299" spans="1:6">
      <c r="A299" s="1367"/>
      <c r="B299" s="1500"/>
      <c r="C299" s="1362"/>
      <c r="D299" s="1362"/>
      <c r="E299" s="1488"/>
      <c r="F299" s="115">
        <f t="shared" si="6"/>
        <v>0</v>
      </c>
    </row>
    <row r="300" spans="1:6" ht="30">
      <c r="A300" s="1368" t="s">
        <v>2014</v>
      </c>
      <c r="B300" s="1486" t="s">
        <v>2013</v>
      </c>
      <c r="C300" s="1355" t="s">
        <v>341</v>
      </c>
      <c r="D300" s="1355">
        <v>1</v>
      </c>
      <c r="E300" s="180"/>
      <c r="F300" s="115">
        <f t="shared" si="6"/>
        <v>0</v>
      </c>
    </row>
    <row r="301" spans="1:6">
      <c r="A301" s="1368"/>
      <c r="B301" s="1356"/>
      <c r="C301" s="1355"/>
      <c r="D301" s="1355"/>
      <c r="E301" s="180"/>
      <c r="F301" s="115">
        <f t="shared" si="6"/>
        <v>0</v>
      </c>
    </row>
    <row r="302" spans="1:6" ht="50">
      <c r="A302" s="1368" t="s">
        <v>2012</v>
      </c>
      <c r="B302" s="1356" t="s">
        <v>2011</v>
      </c>
      <c r="C302" s="1355" t="s">
        <v>337</v>
      </c>
      <c r="D302" s="1355">
        <v>1</v>
      </c>
      <c r="E302" s="180"/>
      <c r="F302" s="115">
        <f t="shared" si="6"/>
        <v>0</v>
      </c>
    </row>
    <row r="303" spans="1:6">
      <c r="A303" s="1368"/>
      <c r="B303" s="1362"/>
      <c r="C303" s="1362"/>
      <c r="D303" s="1362"/>
      <c r="E303" s="1488"/>
      <c r="F303" s="115">
        <f t="shared" si="6"/>
        <v>0</v>
      </c>
    </row>
    <row r="304" spans="1:6" ht="50">
      <c r="A304" s="1368" t="s">
        <v>2010</v>
      </c>
      <c r="B304" s="1478" t="s">
        <v>2009</v>
      </c>
      <c r="C304" s="1355" t="s">
        <v>679</v>
      </c>
      <c r="D304" s="180">
        <v>26.58</v>
      </c>
      <c r="E304" s="180"/>
      <c r="F304" s="115">
        <f t="shared" si="6"/>
        <v>0</v>
      </c>
    </row>
    <row r="305" spans="1:6">
      <c r="A305" s="1368"/>
      <c r="B305" s="1478"/>
      <c r="C305" s="1355"/>
      <c r="D305" s="180"/>
      <c r="E305" s="180"/>
      <c r="F305" s="115">
        <f t="shared" si="6"/>
        <v>0</v>
      </c>
    </row>
    <row r="306" spans="1:6" ht="30">
      <c r="A306" s="1368" t="s">
        <v>2008</v>
      </c>
      <c r="B306" s="1478" t="s">
        <v>2007</v>
      </c>
      <c r="C306" s="1355" t="s">
        <v>679</v>
      </c>
      <c r="D306" s="180">
        <v>9.4</v>
      </c>
      <c r="E306" s="180"/>
      <c r="F306" s="115">
        <f t="shared" si="6"/>
        <v>0</v>
      </c>
    </row>
    <row r="307" spans="1:6">
      <c r="A307" s="1368"/>
      <c r="B307" s="1362"/>
      <c r="C307" s="1362"/>
      <c r="D307" s="1362"/>
      <c r="E307" s="1488"/>
      <c r="F307" s="1493"/>
    </row>
    <row r="308" spans="1:6">
      <c r="A308" s="1368"/>
      <c r="B308" s="1362"/>
      <c r="C308" s="1362"/>
      <c r="D308" s="1362"/>
      <c r="E308" s="1488"/>
      <c r="F308" s="1493"/>
    </row>
    <row r="309" spans="1:6">
      <c r="A309" s="1368"/>
      <c r="B309" s="1362"/>
      <c r="C309" s="1362"/>
      <c r="D309" s="1362"/>
      <c r="E309" s="1488"/>
      <c r="F309" s="1493"/>
    </row>
    <row r="310" spans="1:6">
      <c r="A310" s="1368"/>
      <c r="B310" s="1362"/>
      <c r="C310" s="1362"/>
      <c r="D310" s="1362"/>
      <c r="E310" s="1488"/>
      <c r="F310" s="1493"/>
    </row>
    <row r="311" spans="1:6">
      <c r="A311" s="1368"/>
      <c r="B311" s="1362"/>
      <c r="C311" s="1362"/>
      <c r="D311" s="1362"/>
      <c r="E311" s="1488"/>
      <c r="F311" s="1493"/>
    </row>
    <row r="312" spans="1:6">
      <c r="A312" s="1368"/>
      <c r="B312" s="1362"/>
      <c r="C312" s="1362"/>
      <c r="D312" s="1362"/>
      <c r="E312" s="1488"/>
      <c r="F312" s="1493"/>
    </row>
    <row r="313" spans="1:6">
      <c r="A313" s="1368"/>
      <c r="B313" s="1362"/>
      <c r="C313" s="1362"/>
      <c r="D313" s="1362"/>
      <c r="E313" s="1488"/>
      <c r="F313" s="1493"/>
    </row>
    <row r="314" spans="1:6">
      <c r="A314" s="1368"/>
      <c r="B314" s="1362"/>
      <c r="C314" s="1362"/>
      <c r="D314" s="1362"/>
      <c r="E314" s="1488"/>
      <c r="F314" s="1493"/>
    </row>
    <row r="315" spans="1:6">
      <c r="A315" s="1368"/>
      <c r="B315" s="1362"/>
      <c r="C315" s="1362"/>
      <c r="D315" s="1362"/>
      <c r="E315" s="1488"/>
      <c r="F315" s="1493"/>
    </row>
    <row r="316" spans="1:6">
      <c r="A316" s="1368"/>
      <c r="B316" s="1362"/>
      <c r="C316" s="1362"/>
      <c r="D316" s="1362"/>
      <c r="E316" s="1488"/>
      <c r="F316" s="1493"/>
    </row>
    <row r="317" spans="1:6">
      <c r="A317" s="1368"/>
      <c r="B317" s="1362"/>
      <c r="C317" s="1362"/>
      <c r="D317" s="1362"/>
      <c r="E317" s="1488"/>
      <c r="F317" s="1493"/>
    </row>
    <row r="318" spans="1:6">
      <c r="A318" s="1368"/>
      <c r="B318" s="1362"/>
      <c r="C318" s="1362"/>
      <c r="D318" s="1362"/>
      <c r="E318" s="1488"/>
      <c r="F318" s="1493"/>
    </row>
    <row r="319" spans="1:6">
      <c r="A319" s="1368"/>
      <c r="B319" s="1362"/>
      <c r="C319" s="1362"/>
      <c r="D319" s="1362"/>
      <c r="E319" s="1488"/>
      <c r="F319" s="1493"/>
    </row>
    <row r="320" spans="1:6">
      <c r="A320" s="1368"/>
      <c r="B320" s="1362"/>
      <c r="C320" s="1362"/>
      <c r="D320" s="1362"/>
      <c r="E320" s="1488"/>
      <c r="F320" s="1493"/>
    </row>
    <row r="321" spans="1:6">
      <c r="A321" s="1368"/>
      <c r="B321" s="1362"/>
      <c r="C321" s="1362"/>
      <c r="D321" s="1362"/>
      <c r="E321" s="1488"/>
      <c r="F321" s="1493"/>
    </row>
    <row r="322" spans="1:6">
      <c r="A322" s="1368"/>
      <c r="B322" s="1478"/>
      <c r="C322" s="1355"/>
      <c r="D322" s="180"/>
      <c r="E322" s="180"/>
      <c r="F322" s="115"/>
    </row>
    <row r="323" spans="1:6">
      <c r="A323" s="1368"/>
      <c r="B323" s="1478"/>
      <c r="C323" s="1355"/>
      <c r="D323" s="180"/>
      <c r="E323" s="180"/>
      <c r="F323" s="115"/>
    </row>
    <row r="324" spans="1:6">
      <c r="A324" s="1368"/>
      <c r="B324" s="1356"/>
      <c r="C324" s="1355"/>
      <c r="D324" s="1355"/>
      <c r="E324" s="180"/>
      <c r="F324" s="147"/>
    </row>
    <row r="325" spans="1:6">
      <c r="A325" s="1368"/>
      <c r="B325" s="1383"/>
      <c r="C325" s="1355"/>
      <c r="D325" s="1355"/>
      <c r="E325" s="1489"/>
      <c r="F325" s="115"/>
    </row>
    <row r="326" spans="1:6" ht="13" thickBot="1">
      <c r="A326" s="1357"/>
      <c r="B326" s="1358"/>
      <c r="C326" s="1359"/>
      <c r="D326" s="1359" t="s">
        <v>1770</v>
      </c>
      <c r="E326" s="144"/>
      <c r="F326" s="143">
        <f>SUM(F295:F325)</f>
        <v>0</v>
      </c>
    </row>
    <row r="327" spans="1:6">
      <c r="A327" s="1360"/>
      <c r="B327" s="454"/>
      <c r="C327" s="1344"/>
      <c r="D327" s="1344"/>
      <c r="E327" s="148"/>
      <c r="F327" s="148"/>
    </row>
    <row r="328" spans="1:6">
      <c r="A328" s="1360"/>
      <c r="B328" s="454"/>
      <c r="C328" s="1344"/>
      <c r="D328" s="1344"/>
      <c r="E328" s="148"/>
      <c r="F328" s="148"/>
    </row>
    <row r="329" spans="1:6">
      <c r="A329" s="2113" t="s">
        <v>324</v>
      </c>
      <c r="B329" s="2114"/>
      <c r="C329" s="2114"/>
      <c r="D329" s="2114"/>
      <c r="E329" s="2114"/>
      <c r="F329" s="2114"/>
    </row>
    <row r="330" spans="1:6">
      <c r="A330" s="2113" t="s">
        <v>323</v>
      </c>
      <c r="B330" s="2114"/>
      <c r="C330" s="2114"/>
      <c r="D330" s="2114"/>
      <c r="E330" s="2114"/>
      <c r="F330" s="2114"/>
    </row>
    <row r="331" spans="1:6">
      <c r="A331" s="647" t="s">
        <v>2006</v>
      </c>
      <c r="B331" s="454"/>
      <c r="C331" s="1344"/>
      <c r="D331" s="1344"/>
      <c r="E331" s="1315"/>
      <c r="F331" s="1315"/>
    </row>
    <row r="332" spans="1:6">
      <c r="A332" s="647"/>
      <c r="B332" s="454"/>
      <c r="C332" s="1344"/>
      <c r="D332" s="1344"/>
      <c r="E332" s="1315"/>
      <c r="F332" s="1315"/>
    </row>
    <row r="333" spans="1:6">
      <c r="A333" s="647" t="s">
        <v>2005</v>
      </c>
      <c r="B333" s="454"/>
      <c r="C333" s="1344"/>
      <c r="D333" s="1344"/>
      <c r="E333" s="641"/>
      <c r="F333" s="641"/>
    </row>
    <row r="334" spans="1:6" ht="13" thickBot="1">
      <c r="A334" s="1494"/>
      <c r="B334" s="454"/>
      <c r="C334" s="1344"/>
      <c r="D334" s="1344"/>
      <c r="E334" s="641"/>
      <c r="F334" s="641"/>
    </row>
    <row r="335" spans="1:6">
      <c r="A335" s="1472" t="s">
        <v>320</v>
      </c>
      <c r="B335" s="1347" t="s">
        <v>161</v>
      </c>
      <c r="C335" s="1347" t="s">
        <v>319</v>
      </c>
      <c r="D335" s="1347" t="s">
        <v>318</v>
      </c>
      <c r="E335" s="1473" t="s">
        <v>317</v>
      </c>
      <c r="F335" s="1474" t="s">
        <v>316</v>
      </c>
    </row>
    <row r="336" spans="1:6">
      <c r="A336" s="1368"/>
      <c r="B336" s="1356"/>
      <c r="C336" s="1356"/>
      <c r="D336" s="1356"/>
      <c r="E336" s="1379"/>
      <c r="F336" s="1475"/>
    </row>
    <row r="337" spans="1:6">
      <c r="A337" s="1368"/>
      <c r="B337" s="1384" t="s">
        <v>315</v>
      </c>
      <c r="C337" s="1355"/>
      <c r="D337" s="1355"/>
      <c r="E337" s="141"/>
      <c r="F337" s="115"/>
    </row>
    <row r="338" spans="1:6">
      <c r="A338" s="1368"/>
      <c r="B338" s="1356"/>
      <c r="C338" s="1355"/>
      <c r="D338" s="1355"/>
      <c r="E338" s="141"/>
      <c r="F338" s="115"/>
    </row>
    <row r="339" spans="1:6">
      <c r="A339" s="1368"/>
      <c r="B339" s="1356" t="s">
        <v>2004</v>
      </c>
      <c r="C339" s="1355"/>
      <c r="D339" s="1355"/>
      <c r="E339" s="141"/>
      <c r="F339" s="115">
        <f>F46</f>
        <v>0</v>
      </c>
    </row>
    <row r="340" spans="1:6">
      <c r="A340" s="1368"/>
      <c r="B340" s="1356"/>
      <c r="C340" s="1355"/>
      <c r="D340" s="1355"/>
      <c r="E340" s="141"/>
      <c r="F340" s="115"/>
    </row>
    <row r="341" spans="1:6">
      <c r="A341" s="1368"/>
      <c r="B341" s="1356" t="s">
        <v>2003</v>
      </c>
      <c r="C341" s="1355"/>
      <c r="D341" s="1355"/>
      <c r="E341" s="141"/>
      <c r="F341" s="115">
        <f>F93</f>
        <v>0</v>
      </c>
    </row>
    <row r="342" spans="1:6">
      <c r="A342" s="1368"/>
      <c r="B342" s="1384"/>
      <c r="C342" s="1355"/>
      <c r="D342" s="1355"/>
      <c r="E342" s="141"/>
      <c r="F342" s="115"/>
    </row>
    <row r="343" spans="1:6">
      <c r="A343" s="1368"/>
      <c r="B343" s="1356" t="s">
        <v>2002</v>
      </c>
      <c r="C343" s="1355"/>
      <c r="D343" s="1355"/>
      <c r="E343" s="141"/>
      <c r="F343" s="115">
        <f>F144</f>
        <v>0</v>
      </c>
    </row>
    <row r="344" spans="1:6">
      <c r="A344" s="1368"/>
      <c r="B344" s="1383"/>
      <c r="C344" s="1355"/>
      <c r="D344" s="1355"/>
      <c r="E344" s="141"/>
      <c r="F344" s="115"/>
    </row>
    <row r="345" spans="1:6">
      <c r="A345" s="1368"/>
      <c r="B345" s="1356" t="s">
        <v>2001</v>
      </c>
      <c r="C345" s="1355"/>
      <c r="D345" s="1355"/>
      <c r="E345" s="141"/>
      <c r="F345" s="115">
        <f>F193</f>
        <v>0</v>
      </c>
    </row>
    <row r="346" spans="1:6">
      <c r="A346" s="1368"/>
      <c r="B346" s="1356"/>
      <c r="C346" s="1355"/>
      <c r="D346" s="1355"/>
      <c r="E346" s="141"/>
      <c r="F346" s="115"/>
    </row>
    <row r="347" spans="1:6">
      <c r="A347" s="1368"/>
      <c r="B347" s="1356" t="s">
        <v>2000</v>
      </c>
      <c r="C347" s="1355"/>
      <c r="D347" s="1355"/>
      <c r="E347" s="141"/>
      <c r="F347" s="115">
        <f>F241</f>
        <v>0</v>
      </c>
    </row>
    <row r="348" spans="1:6">
      <c r="A348" s="1368"/>
      <c r="B348" s="1356"/>
      <c r="C348" s="1355"/>
      <c r="D348" s="1355"/>
      <c r="E348" s="141"/>
      <c r="F348" s="115"/>
    </row>
    <row r="349" spans="1:6">
      <c r="A349" s="1368"/>
      <c r="B349" s="1356" t="s">
        <v>1999</v>
      </c>
      <c r="C349" s="1355"/>
      <c r="D349" s="1355"/>
      <c r="E349" s="141"/>
      <c r="F349" s="115">
        <f>F285</f>
        <v>0</v>
      </c>
    </row>
    <row r="350" spans="1:6">
      <c r="A350" s="1368"/>
      <c r="B350" s="1356"/>
      <c r="C350" s="1355"/>
      <c r="D350" s="1355"/>
      <c r="E350" s="141"/>
      <c r="F350" s="115"/>
    </row>
    <row r="351" spans="1:6">
      <c r="A351" s="1368"/>
      <c r="B351" s="1356" t="s">
        <v>1998</v>
      </c>
      <c r="C351" s="1355"/>
      <c r="D351" s="1355"/>
      <c r="E351" s="141"/>
      <c r="F351" s="115">
        <f>F326</f>
        <v>0</v>
      </c>
    </row>
    <row r="352" spans="1:6">
      <c r="A352" s="1368"/>
      <c r="B352" s="1356"/>
      <c r="C352" s="1355"/>
      <c r="D352" s="1355"/>
      <c r="E352" s="141"/>
      <c r="F352" s="115"/>
    </row>
    <row r="353" spans="1:6">
      <c r="A353" s="1368"/>
      <c r="B353" s="1356"/>
      <c r="C353" s="1355"/>
      <c r="D353" s="1355"/>
      <c r="E353" s="141"/>
      <c r="F353" s="115"/>
    </row>
    <row r="354" spans="1:6">
      <c r="A354" s="1368"/>
      <c r="B354" s="1356"/>
      <c r="C354" s="1355"/>
      <c r="D354" s="1355"/>
      <c r="E354" s="141"/>
      <c r="F354" s="115"/>
    </row>
    <row r="355" spans="1:6">
      <c r="A355" s="1368"/>
      <c r="B355" s="1383"/>
      <c r="C355" s="1355"/>
      <c r="D355" s="1355"/>
      <c r="E355" s="141"/>
      <c r="F355" s="115"/>
    </row>
    <row r="356" spans="1:6">
      <c r="A356" s="1368"/>
      <c r="B356" s="1356"/>
      <c r="C356" s="1355"/>
      <c r="D356" s="1355"/>
      <c r="E356" s="141"/>
      <c r="F356" s="115"/>
    </row>
    <row r="357" spans="1:6">
      <c r="A357" s="1368"/>
      <c r="B357" s="1356"/>
      <c r="C357" s="1355"/>
      <c r="D357" s="1355"/>
      <c r="E357" s="141"/>
      <c r="F357" s="115"/>
    </row>
    <row r="358" spans="1:6">
      <c r="A358" s="1368"/>
      <c r="B358" s="1356"/>
      <c r="C358" s="1355"/>
      <c r="D358" s="1355"/>
      <c r="E358" s="141"/>
      <c r="F358" s="115"/>
    </row>
    <row r="359" spans="1:6">
      <c r="A359" s="1368"/>
      <c r="B359" s="1356"/>
      <c r="C359" s="1355"/>
      <c r="D359" s="1355"/>
      <c r="E359" s="141"/>
      <c r="F359" s="115"/>
    </row>
    <row r="360" spans="1:6">
      <c r="A360" s="1479"/>
      <c r="B360" s="1480"/>
      <c r="C360" s="1355"/>
      <c r="D360" s="1355"/>
      <c r="E360" s="141"/>
      <c r="F360" s="115"/>
    </row>
    <row r="361" spans="1:6">
      <c r="A361" s="1368"/>
      <c r="B361" s="1356"/>
      <c r="C361" s="1355"/>
      <c r="D361" s="1355"/>
      <c r="E361" s="141"/>
      <c r="F361" s="115"/>
    </row>
    <row r="362" spans="1:6">
      <c r="A362" s="1484"/>
      <c r="B362" s="1486"/>
      <c r="C362" s="1355"/>
      <c r="D362" s="1355"/>
      <c r="E362" s="141"/>
      <c r="F362" s="115"/>
    </row>
    <row r="363" spans="1:6">
      <c r="A363" s="1484"/>
      <c r="B363" s="1486"/>
      <c r="C363" s="1355"/>
      <c r="D363" s="1355"/>
      <c r="E363" s="141"/>
      <c r="F363" s="115"/>
    </row>
    <row r="364" spans="1:6">
      <c r="A364" s="1484"/>
      <c r="B364" s="1384"/>
      <c r="C364" s="1355"/>
      <c r="D364" s="1355"/>
      <c r="E364" s="141"/>
      <c r="F364" s="115"/>
    </row>
    <row r="365" spans="1:6">
      <c r="A365" s="1368"/>
      <c r="B365" s="1365"/>
      <c r="C365" s="1355"/>
      <c r="D365" s="1355"/>
      <c r="E365" s="141"/>
      <c r="F365" s="115"/>
    </row>
    <row r="366" spans="1:6">
      <c r="A366" s="1368"/>
      <c r="B366" s="1356"/>
      <c r="C366" s="1355"/>
      <c r="D366" s="1355"/>
      <c r="E366" s="141"/>
      <c r="F366" s="115"/>
    </row>
    <row r="367" spans="1:6">
      <c r="A367" s="1368"/>
      <c r="B367" s="1356"/>
      <c r="C367" s="1355"/>
      <c r="D367" s="1355"/>
      <c r="E367" s="141"/>
      <c r="F367" s="115"/>
    </row>
    <row r="368" spans="1:6">
      <c r="A368" s="1368"/>
      <c r="B368" s="1356"/>
      <c r="C368" s="1355"/>
      <c r="D368" s="1355"/>
      <c r="E368" s="141"/>
      <c r="F368" s="115"/>
    </row>
    <row r="369" spans="1:6">
      <c r="A369" s="1368"/>
      <c r="B369" s="1356"/>
      <c r="C369" s="1355"/>
      <c r="D369" s="1355"/>
      <c r="E369" s="141"/>
      <c r="F369" s="115"/>
    </row>
    <row r="370" spans="1:6">
      <c r="A370" s="1368"/>
      <c r="B370" s="1356"/>
      <c r="C370" s="1355"/>
      <c r="D370" s="1355"/>
      <c r="E370" s="141"/>
      <c r="F370" s="115"/>
    </row>
    <row r="371" spans="1:6">
      <c r="A371" s="1368"/>
      <c r="B371" s="1356"/>
      <c r="C371" s="1355"/>
      <c r="D371" s="1355"/>
      <c r="E371" s="141"/>
      <c r="F371" s="115"/>
    </row>
    <row r="372" spans="1:6">
      <c r="A372" s="1368"/>
      <c r="B372" s="1356"/>
      <c r="C372" s="1355"/>
      <c r="D372" s="1355"/>
      <c r="E372" s="141"/>
      <c r="F372" s="115"/>
    </row>
    <row r="373" spans="1:6">
      <c r="A373" s="1368"/>
      <c r="B373" s="1478"/>
      <c r="C373" s="1355"/>
      <c r="D373" s="1355"/>
      <c r="E373" s="141"/>
      <c r="F373" s="115"/>
    </row>
    <row r="374" spans="1:6">
      <c r="A374" s="1368"/>
      <c r="B374" s="1486"/>
      <c r="C374" s="1356"/>
      <c r="D374" s="1355"/>
      <c r="E374" s="141"/>
      <c r="F374" s="115"/>
    </row>
    <row r="375" spans="1:6">
      <c r="A375" s="1368"/>
      <c r="B375" s="1478"/>
      <c r="C375" s="1355"/>
      <c r="D375" s="1355"/>
      <c r="E375" s="141"/>
      <c r="F375" s="115"/>
    </row>
    <row r="376" spans="1:6">
      <c r="A376" s="1368"/>
      <c r="B376" s="1478"/>
      <c r="C376" s="1355"/>
      <c r="D376" s="1355"/>
      <c r="E376" s="141"/>
      <c r="F376" s="115"/>
    </row>
    <row r="377" spans="1:6">
      <c r="A377" s="1368"/>
      <c r="B377" s="1365"/>
      <c r="C377" s="1355"/>
      <c r="D377" s="1355"/>
      <c r="E377" s="141"/>
      <c r="F377" s="115"/>
    </row>
    <row r="378" spans="1:6">
      <c r="A378" s="1368"/>
      <c r="B378" s="1356"/>
      <c r="C378" s="1355"/>
      <c r="D378" s="1355"/>
      <c r="E378" s="141"/>
      <c r="F378" s="115"/>
    </row>
    <row r="379" spans="1:6">
      <c r="A379" s="1368"/>
      <c r="B379" s="1383"/>
      <c r="C379" s="1355"/>
      <c r="D379" s="1355"/>
      <c r="E379" s="141"/>
      <c r="F379" s="115"/>
    </row>
    <row r="380" spans="1:6">
      <c r="A380" s="1368"/>
      <c r="B380" s="1478"/>
      <c r="C380" s="1355"/>
      <c r="D380" s="1355"/>
      <c r="E380" s="141"/>
      <c r="F380" s="115"/>
    </row>
    <row r="381" spans="1:6">
      <c r="A381" s="1501"/>
      <c r="B381" s="521"/>
      <c r="C381" s="522"/>
      <c r="D381" s="522"/>
      <c r="E381" s="146"/>
      <c r="F381" s="145"/>
    </row>
    <row r="382" spans="1:6" ht="13" thickBot="1">
      <c r="A382" s="1357"/>
      <c r="B382" s="1358"/>
      <c r="C382" s="1359"/>
      <c r="D382" s="1359" t="s">
        <v>973</v>
      </c>
      <c r="E382" s="144"/>
      <c r="F382" s="143">
        <f>SUM(F336:F381)</f>
        <v>0</v>
      </c>
    </row>
  </sheetData>
  <mergeCells count="16">
    <mergeCell ref="A97:F97"/>
    <mergeCell ref="A1:F1"/>
    <mergeCell ref="A2:F2"/>
    <mergeCell ref="A49:F49"/>
    <mergeCell ref="A50:F50"/>
    <mergeCell ref="A96:F96"/>
    <mergeCell ref="A288:F288"/>
    <mergeCell ref="A289:F289"/>
    <mergeCell ref="A329:F329"/>
    <mergeCell ref="A330:F330"/>
    <mergeCell ref="A147:F147"/>
    <mergeCell ref="A148:F148"/>
    <mergeCell ref="A196:F196"/>
    <mergeCell ref="A197:F197"/>
    <mergeCell ref="A244:F244"/>
    <mergeCell ref="A245:F245"/>
  </mergeCells>
  <pageMargins left="0.75" right="0.75" top="1" bottom="1" header="0.5" footer="0.5"/>
  <pageSetup paperSize="9" scale="98" orientation="portrait" r:id="rId1"/>
  <headerFooter alignWithMargins="0">
    <oddFooter>Page &amp;P of &amp;N</oddFooter>
  </headerFooter>
  <rowBreaks count="1" manualBreakCount="1">
    <brk id="4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7"/>
  <sheetViews>
    <sheetView view="pageBreakPreview" topLeftCell="A34" zoomScale="90" zoomScaleNormal="100" zoomScaleSheetLayoutView="90" workbookViewId="0">
      <selection activeCell="B39" sqref="B39"/>
    </sheetView>
  </sheetViews>
  <sheetFormatPr defaultRowHeight="12.5"/>
  <cols>
    <col min="1" max="1" width="8.08984375" style="1394" customWidth="1"/>
    <col min="2" max="2" width="32" style="1315" customWidth="1"/>
    <col min="3" max="3" width="6.453125" style="1315" customWidth="1"/>
    <col min="4" max="4" width="9.54296875" style="1315" customWidth="1"/>
    <col min="5" max="5" width="11.90625" style="1395" customWidth="1"/>
    <col min="6" max="6" width="18.36328125" style="1395" customWidth="1"/>
    <col min="7" max="256" width="8.90625" style="1315"/>
    <col min="257" max="257" width="8.08984375" style="1315" customWidth="1"/>
    <col min="258" max="258" width="32" style="1315" customWidth="1"/>
    <col min="259" max="259" width="6.453125" style="1315" customWidth="1"/>
    <col min="260" max="260" width="9.54296875" style="1315" customWidth="1"/>
    <col min="261" max="261" width="11.90625" style="1315" customWidth="1"/>
    <col min="262" max="262" width="18.36328125" style="1315" customWidth="1"/>
    <col min="263" max="512" width="8.90625" style="1315"/>
    <col min="513" max="513" width="8.08984375" style="1315" customWidth="1"/>
    <col min="514" max="514" width="32" style="1315" customWidth="1"/>
    <col min="515" max="515" width="6.453125" style="1315" customWidth="1"/>
    <col min="516" max="516" width="9.54296875" style="1315" customWidth="1"/>
    <col min="517" max="517" width="11.90625" style="1315" customWidth="1"/>
    <col min="518" max="518" width="18.36328125" style="1315" customWidth="1"/>
    <col min="519" max="768" width="8.90625" style="1315"/>
    <col min="769" max="769" width="8.08984375" style="1315" customWidth="1"/>
    <col min="770" max="770" width="32" style="1315" customWidth="1"/>
    <col min="771" max="771" width="6.453125" style="1315" customWidth="1"/>
    <col min="772" max="772" width="9.54296875" style="1315" customWidth="1"/>
    <col min="773" max="773" width="11.90625" style="1315" customWidth="1"/>
    <col min="774" max="774" width="18.36328125" style="1315" customWidth="1"/>
    <col min="775" max="1024" width="8.90625" style="1315"/>
    <col min="1025" max="1025" width="8.08984375" style="1315" customWidth="1"/>
    <col min="1026" max="1026" width="32" style="1315" customWidth="1"/>
    <col min="1027" max="1027" width="6.453125" style="1315" customWidth="1"/>
    <col min="1028" max="1028" width="9.54296875" style="1315" customWidth="1"/>
    <col min="1029" max="1029" width="11.90625" style="1315" customWidth="1"/>
    <col min="1030" max="1030" width="18.36328125" style="1315" customWidth="1"/>
    <col min="1031" max="1280" width="8.90625" style="1315"/>
    <col min="1281" max="1281" width="8.08984375" style="1315" customWidth="1"/>
    <col min="1282" max="1282" width="32" style="1315" customWidth="1"/>
    <col min="1283" max="1283" width="6.453125" style="1315" customWidth="1"/>
    <col min="1284" max="1284" width="9.54296875" style="1315" customWidth="1"/>
    <col min="1285" max="1285" width="11.90625" style="1315" customWidth="1"/>
    <col min="1286" max="1286" width="18.36328125" style="1315" customWidth="1"/>
    <col min="1287" max="1536" width="8.90625" style="1315"/>
    <col min="1537" max="1537" width="8.08984375" style="1315" customWidth="1"/>
    <col min="1538" max="1538" width="32" style="1315" customWidth="1"/>
    <col min="1539" max="1539" width="6.453125" style="1315" customWidth="1"/>
    <col min="1540" max="1540" width="9.54296875" style="1315" customWidth="1"/>
    <col min="1541" max="1541" width="11.90625" style="1315" customWidth="1"/>
    <col min="1542" max="1542" width="18.36328125" style="1315" customWidth="1"/>
    <col min="1543" max="1792" width="8.90625" style="1315"/>
    <col min="1793" max="1793" width="8.08984375" style="1315" customWidth="1"/>
    <col min="1794" max="1794" width="32" style="1315" customWidth="1"/>
    <col min="1795" max="1795" width="6.453125" style="1315" customWidth="1"/>
    <col min="1796" max="1796" width="9.54296875" style="1315" customWidth="1"/>
    <col min="1797" max="1797" width="11.90625" style="1315" customWidth="1"/>
    <col min="1798" max="1798" width="18.36328125" style="1315" customWidth="1"/>
    <col min="1799" max="2048" width="8.90625" style="1315"/>
    <col min="2049" max="2049" width="8.08984375" style="1315" customWidth="1"/>
    <col min="2050" max="2050" width="32" style="1315" customWidth="1"/>
    <col min="2051" max="2051" width="6.453125" style="1315" customWidth="1"/>
    <col min="2052" max="2052" width="9.54296875" style="1315" customWidth="1"/>
    <col min="2053" max="2053" width="11.90625" style="1315" customWidth="1"/>
    <col min="2054" max="2054" width="18.36328125" style="1315" customWidth="1"/>
    <col min="2055" max="2304" width="8.90625" style="1315"/>
    <col min="2305" max="2305" width="8.08984375" style="1315" customWidth="1"/>
    <col min="2306" max="2306" width="32" style="1315" customWidth="1"/>
    <col min="2307" max="2307" width="6.453125" style="1315" customWidth="1"/>
    <col min="2308" max="2308" width="9.54296875" style="1315" customWidth="1"/>
    <col min="2309" max="2309" width="11.90625" style="1315" customWidth="1"/>
    <col min="2310" max="2310" width="18.36328125" style="1315" customWidth="1"/>
    <col min="2311" max="2560" width="8.90625" style="1315"/>
    <col min="2561" max="2561" width="8.08984375" style="1315" customWidth="1"/>
    <col min="2562" max="2562" width="32" style="1315" customWidth="1"/>
    <col min="2563" max="2563" width="6.453125" style="1315" customWidth="1"/>
    <col min="2564" max="2564" width="9.54296875" style="1315" customWidth="1"/>
    <col min="2565" max="2565" width="11.90625" style="1315" customWidth="1"/>
    <col min="2566" max="2566" width="18.36328125" style="1315" customWidth="1"/>
    <col min="2567" max="2816" width="8.90625" style="1315"/>
    <col min="2817" max="2817" width="8.08984375" style="1315" customWidth="1"/>
    <col min="2818" max="2818" width="32" style="1315" customWidth="1"/>
    <col min="2819" max="2819" width="6.453125" style="1315" customWidth="1"/>
    <col min="2820" max="2820" width="9.54296875" style="1315" customWidth="1"/>
    <col min="2821" max="2821" width="11.90625" style="1315" customWidth="1"/>
    <col min="2822" max="2822" width="18.36328125" style="1315" customWidth="1"/>
    <col min="2823" max="3072" width="8.90625" style="1315"/>
    <col min="3073" max="3073" width="8.08984375" style="1315" customWidth="1"/>
    <col min="3074" max="3074" width="32" style="1315" customWidth="1"/>
    <col min="3075" max="3075" width="6.453125" style="1315" customWidth="1"/>
    <col min="3076" max="3076" width="9.54296875" style="1315" customWidth="1"/>
    <col min="3077" max="3077" width="11.90625" style="1315" customWidth="1"/>
    <col min="3078" max="3078" width="18.36328125" style="1315" customWidth="1"/>
    <col min="3079" max="3328" width="8.90625" style="1315"/>
    <col min="3329" max="3329" width="8.08984375" style="1315" customWidth="1"/>
    <col min="3330" max="3330" width="32" style="1315" customWidth="1"/>
    <col min="3331" max="3331" width="6.453125" style="1315" customWidth="1"/>
    <col min="3332" max="3332" width="9.54296875" style="1315" customWidth="1"/>
    <col min="3333" max="3333" width="11.90625" style="1315" customWidth="1"/>
    <col min="3334" max="3334" width="18.36328125" style="1315" customWidth="1"/>
    <col min="3335" max="3584" width="8.90625" style="1315"/>
    <col min="3585" max="3585" width="8.08984375" style="1315" customWidth="1"/>
    <col min="3586" max="3586" width="32" style="1315" customWidth="1"/>
    <col min="3587" max="3587" width="6.453125" style="1315" customWidth="1"/>
    <col min="3588" max="3588" width="9.54296875" style="1315" customWidth="1"/>
    <col min="3589" max="3589" width="11.90625" style="1315" customWidth="1"/>
    <col min="3590" max="3590" width="18.36328125" style="1315" customWidth="1"/>
    <col min="3591" max="3840" width="8.90625" style="1315"/>
    <col min="3841" max="3841" width="8.08984375" style="1315" customWidth="1"/>
    <col min="3842" max="3842" width="32" style="1315" customWidth="1"/>
    <col min="3843" max="3843" width="6.453125" style="1315" customWidth="1"/>
    <col min="3844" max="3844" width="9.54296875" style="1315" customWidth="1"/>
    <col min="3845" max="3845" width="11.90625" style="1315" customWidth="1"/>
    <col min="3846" max="3846" width="18.36328125" style="1315" customWidth="1"/>
    <col min="3847" max="4096" width="8.90625" style="1315"/>
    <col min="4097" max="4097" width="8.08984375" style="1315" customWidth="1"/>
    <col min="4098" max="4098" width="32" style="1315" customWidth="1"/>
    <col min="4099" max="4099" width="6.453125" style="1315" customWidth="1"/>
    <col min="4100" max="4100" width="9.54296875" style="1315" customWidth="1"/>
    <col min="4101" max="4101" width="11.90625" style="1315" customWidth="1"/>
    <col min="4102" max="4102" width="18.36328125" style="1315" customWidth="1"/>
    <col min="4103" max="4352" width="8.90625" style="1315"/>
    <col min="4353" max="4353" width="8.08984375" style="1315" customWidth="1"/>
    <col min="4354" max="4354" width="32" style="1315" customWidth="1"/>
    <col min="4355" max="4355" width="6.453125" style="1315" customWidth="1"/>
    <col min="4356" max="4356" width="9.54296875" style="1315" customWidth="1"/>
    <col min="4357" max="4357" width="11.90625" style="1315" customWidth="1"/>
    <col min="4358" max="4358" width="18.36328125" style="1315" customWidth="1"/>
    <col min="4359" max="4608" width="8.90625" style="1315"/>
    <col min="4609" max="4609" width="8.08984375" style="1315" customWidth="1"/>
    <col min="4610" max="4610" width="32" style="1315" customWidth="1"/>
    <col min="4611" max="4611" width="6.453125" style="1315" customWidth="1"/>
    <col min="4612" max="4612" width="9.54296875" style="1315" customWidth="1"/>
    <col min="4613" max="4613" width="11.90625" style="1315" customWidth="1"/>
    <col min="4614" max="4614" width="18.36328125" style="1315" customWidth="1"/>
    <col min="4615" max="4864" width="8.90625" style="1315"/>
    <col min="4865" max="4865" width="8.08984375" style="1315" customWidth="1"/>
    <col min="4866" max="4866" width="32" style="1315" customWidth="1"/>
    <col min="4867" max="4867" width="6.453125" style="1315" customWidth="1"/>
    <col min="4868" max="4868" width="9.54296875" style="1315" customWidth="1"/>
    <col min="4869" max="4869" width="11.90625" style="1315" customWidth="1"/>
    <col min="4870" max="4870" width="18.36328125" style="1315" customWidth="1"/>
    <col min="4871" max="5120" width="8.90625" style="1315"/>
    <col min="5121" max="5121" width="8.08984375" style="1315" customWidth="1"/>
    <col min="5122" max="5122" width="32" style="1315" customWidth="1"/>
    <col min="5123" max="5123" width="6.453125" style="1315" customWidth="1"/>
    <col min="5124" max="5124" width="9.54296875" style="1315" customWidth="1"/>
    <col min="5125" max="5125" width="11.90625" style="1315" customWidth="1"/>
    <col min="5126" max="5126" width="18.36328125" style="1315" customWidth="1"/>
    <col min="5127" max="5376" width="8.90625" style="1315"/>
    <col min="5377" max="5377" width="8.08984375" style="1315" customWidth="1"/>
    <col min="5378" max="5378" width="32" style="1315" customWidth="1"/>
    <col min="5379" max="5379" width="6.453125" style="1315" customWidth="1"/>
    <col min="5380" max="5380" width="9.54296875" style="1315" customWidth="1"/>
    <col min="5381" max="5381" width="11.90625" style="1315" customWidth="1"/>
    <col min="5382" max="5382" width="18.36328125" style="1315" customWidth="1"/>
    <col min="5383" max="5632" width="8.90625" style="1315"/>
    <col min="5633" max="5633" width="8.08984375" style="1315" customWidth="1"/>
    <col min="5634" max="5634" width="32" style="1315" customWidth="1"/>
    <col min="5635" max="5635" width="6.453125" style="1315" customWidth="1"/>
    <col min="5636" max="5636" width="9.54296875" style="1315" customWidth="1"/>
    <col min="5637" max="5637" width="11.90625" style="1315" customWidth="1"/>
    <col min="5638" max="5638" width="18.36328125" style="1315" customWidth="1"/>
    <col min="5639" max="5888" width="8.90625" style="1315"/>
    <col min="5889" max="5889" width="8.08984375" style="1315" customWidth="1"/>
    <col min="5890" max="5890" width="32" style="1315" customWidth="1"/>
    <col min="5891" max="5891" width="6.453125" style="1315" customWidth="1"/>
    <col min="5892" max="5892" width="9.54296875" style="1315" customWidth="1"/>
    <col min="5893" max="5893" width="11.90625" style="1315" customWidth="1"/>
    <col min="5894" max="5894" width="18.36328125" style="1315" customWidth="1"/>
    <col min="5895" max="6144" width="8.90625" style="1315"/>
    <col min="6145" max="6145" width="8.08984375" style="1315" customWidth="1"/>
    <col min="6146" max="6146" width="32" style="1315" customWidth="1"/>
    <col min="6147" max="6147" width="6.453125" style="1315" customWidth="1"/>
    <col min="6148" max="6148" width="9.54296875" style="1315" customWidth="1"/>
    <col min="6149" max="6149" width="11.90625" style="1315" customWidth="1"/>
    <col min="6150" max="6150" width="18.36328125" style="1315" customWidth="1"/>
    <col min="6151" max="6400" width="8.90625" style="1315"/>
    <col min="6401" max="6401" width="8.08984375" style="1315" customWidth="1"/>
    <col min="6402" max="6402" width="32" style="1315" customWidth="1"/>
    <col min="6403" max="6403" width="6.453125" style="1315" customWidth="1"/>
    <col min="6404" max="6404" width="9.54296875" style="1315" customWidth="1"/>
    <col min="6405" max="6405" width="11.90625" style="1315" customWidth="1"/>
    <col min="6406" max="6406" width="18.36328125" style="1315" customWidth="1"/>
    <col min="6407" max="6656" width="8.90625" style="1315"/>
    <col min="6657" max="6657" width="8.08984375" style="1315" customWidth="1"/>
    <col min="6658" max="6658" width="32" style="1315" customWidth="1"/>
    <col min="6659" max="6659" width="6.453125" style="1315" customWidth="1"/>
    <col min="6660" max="6660" width="9.54296875" style="1315" customWidth="1"/>
    <col min="6661" max="6661" width="11.90625" style="1315" customWidth="1"/>
    <col min="6662" max="6662" width="18.36328125" style="1315" customWidth="1"/>
    <col min="6663" max="6912" width="8.90625" style="1315"/>
    <col min="6913" max="6913" width="8.08984375" style="1315" customWidth="1"/>
    <col min="6914" max="6914" width="32" style="1315" customWidth="1"/>
    <col min="6915" max="6915" width="6.453125" style="1315" customWidth="1"/>
    <col min="6916" max="6916" width="9.54296875" style="1315" customWidth="1"/>
    <col min="6917" max="6917" width="11.90625" style="1315" customWidth="1"/>
    <col min="6918" max="6918" width="18.36328125" style="1315" customWidth="1"/>
    <col min="6919" max="7168" width="8.90625" style="1315"/>
    <col min="7169" max="7169" width="8.08984375" style="1315" customWidth="1"/>
    <col min="7170" max="7170" width="32" style="1315" customWidth="1"/>
    <col min="7171" max="7171" width="6.453125" style="1315" customWidth="1"/>
    <col min="7172" max="7172" width="9.54296875" style="1315" customWidth="1"/>
    <col min="7173" max="7173" width="11.90625" style="1315" customWidth="1"/>
    <col min="7174" max="7174" width="18.36328125" style="1315" customWidth="1"/>
    <col min="7175" max="7424" width="8.90625" style="1315"/>
    <col min="7425" max="7425" width="8.08984375" style="1315" customWidth="1"/>
    <col min="7426" max="7426" width="32" style="1315" customWidth="1"/>
    <col min="7427" max="7427" width="6.453125" style="1315" customWidth="1"/>
    <col min="7428" max="7428" width="9.54296875" style="1315" customWidth="1"/>
    <col min="7429" max="7429" width="11.90625" style="1315" customWidth="1"/>
    <col min="7430" max="7430" width="18.36328125" style="1315" customWidth="1"/>
    <col min="7431" max="7680" width="8.90625" style="1315"/>
    <col min="7681" max="7681" width="8.08984375" style="1315" customWidth="1"/>
    <col min="7682" max="7682" width="32" style="1315" customWidth="1"/>
    <col min="7683" max="7683" width="6.453125" style="1315" customWidth="1"/>
    <col min="7684" max="7684" width="9.54296875" style="1315" customWidth="1"/>
    <col min="7685" max="7685" width="11.90625" style="1315" customWidth="1"/>
    <col min="7686" max="7686" width="18.36328125" style="1315" customWidth="1"/>
    <col min="7687" max="7936" width="8.90625" style="1315"/>
    <col min="7937" max="7937" width="8.08984375" style="1315" customWidth="1"/>
    <col min="7938" max="7938" width="32" style="1315" customWidth="1"/>
    <col min="7939" max="7939" width="6.453125" style="1315" customWidth="1"/>
    <col min="7940" max="7940" width="9.54296875" style="1315" customWidth="1"/>
    <col min="7941" max="7941" width="11.90625" style="1315" customWidth="1"/>
    <col min="7942" max="7942" width="18.36328125" style="1315" customWidth="1"/>
    <col min="7943" max="8192" width="8.90625" style="1315"/>
    <col min="8193" max="8193" width="8.08984375" style="1315" customWidth="1"/>
    <col min="8194" max="8194" width="32" style="1315" customWidth="1"/>
    <col min="8195" max="8195" width="6.453125" style="1315" customWidth="1"/>
    <col min="8196" max="8196" width="9.54296875" style="1315" customWidth="1"/>
    <col min="8197" max="8197" width="11.90625" style="1315" customWidth="1"/>
    <col min="8198" max="8198" width="18.36328125" style="1315" customWidth="1"/>
    <col min="8199" max="8448" width="8.90625" style="1315"/>
    <col min="8449" max="8449" width="8.08984375" style="1315" customWidth="1"/>
    <col min="8450" max="8450" width="32" style="1315" customWidth="1"/>
    <col min="8451" max="8451" width="6.453125" style="1315" customWidth="1"/>
    <col min="8452" max="8452" width="9.54296875" style="1315" customWidth="1"/>
    <col min="8453" max="8453" width="11.90625" style="1315" customWidth="1"/>
    <col min="8454" max="8454" width="18.36328125" style="1315" customWidth="1"/>
    <col min="8455" max="8704" width="8.90625" style="1315"/>
    <col min="8705" max="8705" width="8.08984375" style="1315" customWidth="1"/>
    <col min="8706" max="8706" width="32" style="1315" customWidth="1"/>
    <col min="8707" max="8707" width="6.453125" style="1315" customWidth="1"/>
    <col min="8708" max="8708" width="9.54296875" style="1315" customWidth="1"/>
    <col min="8709" max="8709" width="11.90625" style="1315" customWidth="1"/>
    <col min="8710" max="8710" width="18.36328125" style="1315" customWidth="1"/>
    <col min="8711" max="8960" width="8.90625" style="1315"/>
    <col min="8961" max="8961" width="8.08984375" style="1315" customWidth="1"/>
    <col min="8962" max="8962" width="32" style="1315" customWidth="1"/>
    <col min="8963" max="8963" width="6.453125" style="1315" customWidth="1"/>
    <col min="8964" max="8964" width="9.54296875" style="1315" customWidth="1"/>
    <col min="8965" max="8965" width="11.90625" style="1315" customWidth="1"/>
    <col min="8966" max="8966" width="18.36328125" style="1315" customWidth="1"/>
    <col min="8967" max="9216" width="8.90625" style="1315"/>
    <col min="9217" max="9217" width="8.08984375" style="1315" customWidth="1"/>
    <col min="9218" max="9218" width="32" style="1315" customWidth="1"/>
    <col min="9219" max="9219" width="6.453125" style="1315" customWidth="1"/>
    <col min="9220" max="9220" width="9.54296875" style="1315" customWidth="1"/>
    <col min="9221" max="9221" width="11.90625" style="1315" customWidth="1"/>
    <col min="9222" max="9222" width="18.36328125" style="1315" customWidth="1"/>
    <col min="9223" max="9472" width="8.90625" style="1315"/>
    <col min="9473" max="9473" width="8.08984375" style="1315" customWidth="1"/>
    <col min="9474" max="9474" width="32" style="1315" customWidth="1"/>
    <col min="9475" max="9475" width="6.453125" style="1315" customWidth="1"/>
    <col min="9476" max="9476" width="9.54296875" style="1315" customWidth="1"/>
    <col min="9477" max="9477" width="11.90625" style="1315" customWidth="1"/>
    <col min="9478" max="9478" width="18.36328125" style="1315" customWidth="1"/>
    <col min="9479" max="9728" width="8.90625" style="1315"/>
    <col min="9729" max="9729" width="8.08984375" style="1315" customWidth="1"/>
    <col min="9730" max="9730" width="32" style="1315" customWidth="1"/>
    <col min="9731" max="9731" width="6.453125" style="1315" customWidth="1"/>
    <col min="9732" max="9732" width="9.54296875" style="1315" customWidth="1"/>
    <col min="9733" max="9733" width="11.90625" style="1315" customWidth="1"/>
    <col min="9734" max="9734" width="18.36328125" style="1315" customWidth="1"/>
    <col min="9735" max="9984" width="8.90625" style="1315"/>
    <col min="9985" max="9985" width="8.08984375" style="1315" customWidth="1"/>
    <col min="9986" max="9986" width="32" style="1315" customWidth="1"/>
    <col min="9987" max="9987" width="6.453125" style="1315" customWidth="1"/>
    <col min="9988" max="9988" width="9.54296875" style="1315" customWidth="1"/>
    <col min="9989" max="9989" width="11.90625" style="1315" customWidth="1"/>
    <col min="9990" max="9990" width="18.36328125" style="1315" customWidth="1"/>
    <col min="9991" max="10240" width="8.90625" style="1315"/>
    <col min="10241" max="10241" width="8.08984375" style="1315" customWidth="1"/>
    <col min="10242" max="10242" width="32" style="1315" customWidth="1"/>
    <col min="10243" max="10243" width="6.453125" style="1315" customWidth="1"/>
    <col min="10244" max="10244" width="9.54296875" style="1315" customWidth="1"/>
    <col min="10245" max="10245" width="11.90625" style="1315" customWidth="1"/>
    <col min="10246" max="10246" width="18.36328125" style="1315" customWidth="1"/>
    <col min="10247" max="10496" width="8.90625" style="1315"/>
    <col min="10497" max="10497" width="8.08984375" style="1315" customWidth="1"/>
    <col min="10498" max="10498" width="32" style="1315" customWidth="1"/>
    <col min="10499" max="10499" width="6.453125" style="1315" customWidth="1"/>
    <col min="10500" max="10500" width="9.54296875" style="1315" customWidth="1"/>
    <col min="10501" max="10501" width="11.90625" style="1315" customWidth="1"/>
    <col min="10502" max="10502" width="18.36328125" style="1315" customWidth="1"/>
    <col min="10503" max="10752" width="8.90625" style="1315"/>
    <col min="10753" max="10753" width="8.08984375" style="1315" customWidth="1"/>
    <col min="10754" max="10754" width="32" style="1315" customWidth="1"/>
    <col min="10755" max="10755" width="6.453125" style="1315" customWidth="1"/>
    <col min="10756" max="10756" width="9.54296875" style="1315" customWidth="1"/>
    <col min="10757" max="10757" width="11.90625" style="1315" customWidth="1"/>
    <col min="10758" max="10758" width="18.36328125" style="1315" customWidth="1"/>
    <col min="10759" max="11008" width="8.90625" style="1315"/>
    <col min="11009" max="11009" width="8.08984375" style="1315" customWidth="1"/>
    <col min="11010" max="11010" width="32" style="1315" customWidth="1"/>
    <col min="11011" max="11011" width="6.453125" style="1315" customWidth="1"/>
    <col min="11012" max="11012" width="9.54296875" style="1315" customWidth="1"/>
    <col min="11013" max="11013" width="11.90625" style="1315" customWidth="1"/>
    <col min="11014" max="11014" width="18.36328125" style="1315" customWidth="1"/>
    <col min="11015" max="11264" width="8.90625" style="1315"/>
    <col min="11265" max="11265" width="8.08984375" style="1315" customWidth="1"/>
    <col min="11266" max="11266" width="32" style="1315" customWidth="1"/>
    <col min="11267" max="11267" width="6.453125" style="1315" customWidth="1"/>
    <col min="11268" max="11268" width="9.54296875" style="1315" customWidth="1"/>
    <col min="11269" max="11269" width="11.90625" style="1315" customWidth="1"/>
    <col min="11270" max="11270" width="18.36328125" style="1315" customWidth="1"/>
    <col min="11271" max="11520" width="8.90625" style="1315"/>
    <col min="11521" max="11521" width="8.08984375" style="1315" customWidth="1"/>
    <col min="11522" max="11522" width="32" style="1315" customWidth="1"/>
    <col min="11523" max="11523" width="6.453125" style="1315" customWidth="1"/>
    <col min="11524" max="11524" width="9.54296875" style="1315" customWidth="1"/>
    <col min="11525" max="11525" width="11.90625" style="1315" customWidth="1"/>
    <col min="11526" max="11526" width="18.36328125" style="1315" customWidth="1"/>
    <col min="11527" max="11776" width="8.90625" style="1315"/>
    <col min="11777" max="11777" width="8.08984375" style="1315" customWidth="1"/>
    <col min="11778" max="11778" width="32" style="1315" customWidth="1"/>
    <col min="11779" max="11779" width="6.453125" style="1315" customWidth="1"/>
    <col min="11780" max="11780" width="9.54296875" style="1315" customWidth="1"/>
    <col min="11781" max="11781" width="11.90625" style="1315" customWidth="1"/>
    <col min="11782" max="11782" width="18.36328125" style="1315" customWidth="1"/>
    <col min="11783" max="12032" width="8.90625" style="1315"/>
    <col min="12033" max="12033" width="8.08984375" style="1315" customWidth="1"/>
    <col min="12034" max="12034" width="32" style="1315" customWidth="1"/>
    <col min="12035" max="12035" width="6.453125" style="1315" customWidth="1"/>
    <col min="12036" max="12036" width="9.54296875" style="1315" customWidth="1"/>
    <col min="12037" max="12037" width="11.90625" style="1315" customWidth="1"/>
    <col min="12038" max="12038" width="18.36328125" style="1315" customWidth="1"/>
    <col min="12039" max="12288" width="8.90625" style="1315"/>
    <col min="12289" max="12289" width="8.08984375" style="1315" customWidth="1"/>
    <col min="12290" max="12290" width="32" style="1315" customWidth="1"/>
    <col min="12291" max="12291" width="6.453125" style="1315" customWidth="1"/>
    <col min="12292" max="12292" width="9.54296875" style="1315" customWidth="1"/>
    <col min="12293" max="12293" width="11.90625" style="1315" customWidth="1"/>
    <col min="12294" max="12294" width="18.36328125" style="1315" customWidth="1"/>
    <col min="12295" max="12544" width="8.90625" style="1315"/>
    <col min="12545" max="12545" width="8.08984375" style="1315" customWidth="1"/>
    <col min="12546" max="12546" width="32" style="1315" customWidth="1"/>
    <col min="12547" max="12547" width="6.453125" style="1315" customWidth="1"/>
    <col min="12548" max="12548" width="9.54296875" style="1315" customWidth="1"/>
    <col min="12549" max="12549" width="11.90625" style="1315" customWidth="1"/>
    <col min="12550" max="12550" width="18.36328125" style="1315" customWidth="1"/>
    <col min="12551" max="12800" width="8.90625" style="1315"/>
    <col min="12801" max="12801" width="8.08984375" style="1315" customWidth="1"/>
    <col min="12802" max="12802" width="32" style="1315" customWidth="1"/>
    <col min="12803" max="12803" width="6.453125" style="1315" customWidth="1"/>
    <col min="12804" max="12804" width="9.54296875" style="1315" customWidth="1"/>
    <col min="12805" max="12805" width="11.90625" style="1315" customWidth="1"/>
    <col min="12806" max="12806" width="18.36328125" style="1315" customWidth="1"/>
    <col min="12807" max="13056" width="8.90625" style="1315"/>
    <col min="13057" max="13057" width="8.08984375" style="1315" customWidth="1"/>
    <col min="13058" max="13058" width="32" style="1315" customWidth="1"/>
    <col min="13059" max="13059" width="6.453125" style="1315" customWidth="1"/>
    <col min="13060" max="13060" width="9.54296875" style="1315" customWidth="1"/>
    <col min="13061" max="13061" width="11.90625" style="1315" customWidth="1"/>
    <col min="13062" max="13062" width="18.36328125" style="1315" customWidth="1"/>
    <col min="13063" max="13312" width="8.90625" style="1315"/>
    <col min="13313" max="13313" width="8.08984375" style="1315" customWidth="1"/>
    <col min="13314" max="13314" width="32" style="1315" customWidth="1"/>
    <col min="13315" max="13315" width="6.453125" style="1315" customWidth="1"/>
    <col min="13316" max="13316" width="9.54296875" style="1315" customWidth="1"/>
    <col min="13317" max="13317" width="11.90625" style="1315" customWidth="1"/>
    <col min="13318" max="13318" width="18.36328125" style="1315" customWidth="1"/>
    <col min="13319" max="13568" width="8.90625" style="1315"/>
    <col min="13569" max="13569" width="8.08984375" style="1315" customWidth="1"/>
    <col min="13570" max="13570" width="32" style="1315" customWidth="1"/>
    <col min="13571" max="13571" width="6.453125" style="1315" customWidth="1"/>
    <col min="13572" max="13572" width="9.54296875" style="1315" customWidth="1"/>
    <col min="13573" max="13573" width="11.90625" style="1315" customWidth="1"/>
    <col min="13574" max="13574" width="18.36328125" style="1315" customWidth="1"/>
    <col min="13575" max="13824" width="8.90625" style="1315"/>
    <col min="13825" max="13825" width="8.08984375" style="1315" customWidth="1"/>
    <col min="13826" max="13826" width="32" style="1315" customWidth="1"/>
    <col min="13827" max="13827" width="6.453125" style="1315" customWidth="1"/>
    <col min="13828" max="13828" width="9.54296875" style="1315" customWidth="1"/>
    <col min="13829" max="13829" width="11.90625" style="1315" customWidth="1"/>
    <col min="13830" max="13830" width="18.36328125" style="1315" customWidth="1"/>
    <col min="13831" max="14080" width="8.90625" style="1315"/>
    <col min="14081" max="14081" width="8.08984375" style="1315" customWidth="1"/>
    <col min="14082" max="14082" width="32" style="1315" customWidth="1"/>
    <col min="14083" max="14083" width="6.453125" style="1315" customWidth="1"/>
    <col min="14084" max="14084" width="9.54296875" style="1315" customWidth="1"/>
    <col min="14085" max="14085" width="11.90625" style="1315" customWidth="1"/>
    <col min="14086" max="14086" width="18.36328125" style="1315" customWidth="1"/>
    <col min="14087" max="14336" width="8.90625" style="1315"/>
    <col min="14337" max="14337" width="8.08984375" style="1315" customWidth="1"/>
    <col min="14338" max="14338" width="32" style="1315" customWidth="1"/>
    <col min="14339" max="14339" width="6.453125" style="1315" customWidth="1"/>
    <col min="14340" max="14340" width="9.54296875" style="1315" customWidth="1"/>
    <col min="14341" max="14341" width="11.90625" style="1315" customWidth="1"/>
    <col min="14342" max="14342" width="18.36328125" style="1315" customWidth="1"/>
    <col min="14343" max="14592" width="8.90625" style="1315"/>
    <col min="14593" max="14593" width="8.08984375" style="1315" customWidth="1"/>
    <col min="14594" max="14594" width="32" style="1315" customWidth="1"/>
    <col min="14595" max="14595" width="6.453125" style="1315" customWidth="1"/>
    <col min="14596" max="14596" width="9.54296875" style="1315" customWidth="1"/>
    <col min="14597" max="14597" width="11.90625" style="1315" customWidth="1"/>
    <col min="14598" max="14598" width="18.36328125" style="1315" customWidth="1"/>
    <col min="14599" max="14848" width="8.90625" style="1315"/>
    <col min="14849" max="14849" width="8.08984375" style="1315" customWidth="1"/>
    <col min="14850" max="14850" width="32" style="1315" customWidth="1"/>
    <col min="14851" max="14851" width="6.453125" style="1315" customWidth="1"/>
    <col min="14852" max="14852" width="9.54296875" style="1315" customWidth="1"/>
    <col min="14853" max="14853" width="11.90625" style="1315" customWidth="1"/>
    <col min="14854" max="14854" width="18.36328125" style="1315" customWidth="1"/>
    <col min="14855" max="15104" width="8.90625" style="1315"/>
    <col min="15105" max="15105" width="8.08984375" style="1315" customWidth="1"/>
    <col min="15106" max="15106" width="32" style="1315" customWidth="1"/>
    <col min="15107" max="15107" width="6.453125" style="1315" customWidth="1"/>
    <col min="15108" max="15108" width="9.54296875" style="1315" customWidth="1"/>
    <col min="15109" max="15109" width="11.90625" style="1315" customWidth="1"/>
    <col min="15110" max="15110" width="18.36328125" style="1315" customWidth="1"/>
    <col min="15111" max="15360" width="8.90625" style="1315"/>
    <col min="15361" max="15361" width="8.08984375" style="1315" customWidth="1"/>
    <col min="15362" max="15362" width="32" style="1315" customWidth="1"/>
    <col min="15363" max="15363" width="6.453125" style="1315" customWidth="1"/>
    <col min="15364" max="15364" width="9.54296875" style="1315" customWidth="1"/>
    <col min="15365" max="15365" width="11.90625" style="1315" customWidth="1"/>
    <col min="15366" max="15366" width="18.36328125" style="1315" customWidth="1"/>
    <col min="15367" max="15616" width="8.90625" style="1315"/>
    <col min="15617" max="15617" width="8.08984375" style="1315" customWidth="1"/>
    <col min="15618" max="15618" width="32" style="1315" customWidth="1"/>
    <col min="15619" max="15619" width="6.453125" style="1315" customWidth="1"/>
    <col min="15620" max="15620" width="9.54296875" style="1315" customWidth="1"/>
    <col min="15621" max="15621" width="11.90625" style="1315" customWidth="1"/>
    <col min="15622" max="15622" width="18.36328125" style="1315" customWidth="1"/>
    <col min="15623" max="15872" width="8.90625" style="1315"/>
    <col min="15873" max="15873" width="8.08984375" style="1315" customWidth="1"/>
    <col min="15874" max="15874" width="32" style="1315" customWidth="1"/>
    <col min="15875" max="15875" width="6.453125" style="1315" customWidth="1"/>
    <col min="15876" max="15876" width="9.54296875" style="1315" customWidth="1"/>
    <col min="15877" max="15877" width="11.90625" style="1315" customWidth="1"/>
    <col min="15878" max="15878" width="18.36328125" style="1315" customWidth="1"/>
    <col min="15879" max="16128" width="8.90625" style="1315"/>
    <col min="16129" max="16129" width="8.08984375" style="1315" customWidth="1"/>
    <col min="16130" max="16130" width="32" style="1315" customWidth="1"/>
    <col min="16131" max="16131" width="6.453125" style="1315" customWidth="1"/>
    <col min="16132" max="16132" width="9.54296875" style="1315" customWidth="1"/>
    <col min="16133" max="16133" width="11.90625" style="1315" customWidth="1"/>
    <col min="16134" max="16134" width="18.36328125" style="1315" customWidth="1"/>
    <col min="16135" max="16384" width="8.90625" style="1315"/>
  </cols>
  <sheetData>
    <row r="1" spans="1:6">
      <c r="A1" s="2113" t="s">
        <v>324</v>
      </c>
      <c r="B1" s="2114"/>
      <c r="C1" s="2114"/>
      <c r="D1" s="2114"/>
      <c r="E1" s="2114"/>
      <c r="F1" s="2114"/>
    </row>
    <row r="2" spans="1:6">
      <c r="A2" s="2113" t="s">
        <v>323</v>
      </c>
      <c r="B2" s="2114"/>
      <c r="C2" s="2114"/>
      <c r="D2" s="2114"/>
      <c r="E2" s="2114"/>
      <c r="F2" s="2114"/>
    </row>
    <row r="3" spans="1:6">
      <c r="A3" s="647" t="s">
        <v>2056</v>
      </c>
      <c r="B3" s="454"/>
      <c r="C3" s="1344"/>
      <c r="D3" s="1344"/>
      <c r="E3" s="1315"/>
      <c r="F3" s="1315"/>
    </row>
    <row r="4" spans="1:6">
      <c r="A4" s="647"/>
      <c r="B4" s="454"/>
      <c r="C4" s="1344"/>
      <c r="D4" s="1344"/>
      <c r="E4" s="1315"/>
      <c r="F4" s="1315"/>
    </row>
    <row r="5" spans="1:6">
      <c r="A5" s="647" t="s">
        <v>2058</v>
      </c>
      <c r="B5" s="454"/>
      <c r="C5" s="1344"/>
      <c r="D5" s="1344"/>
      <c r="E5" s="641"/>
      <c r="F5" s="641"/>
    </row>
    <row r="6" spans="1:6" ht="13" thickBot="1">
      <c r="A6" s="1471"/>
      <c r="B6" s="454"/>
      <c r="C6" s="1344"/>
      <c r="D6" s="1344"/>
      <c r="E6" s="641"/>
      <c r="F6" s="641"/>
    </row>
    <row r="7" spans="1:6">
      <c r="A7" s="1472" t="s">
        <v>320</v>
      </c>
      <c r="B7" s="1347" t="s">
        <v>161</v>
      </c>
      <c r="C7" s="1347" t="s">
        <v>319</v>
      </c>
      <c r="D7" s="1347" t="s">
        <v>318</v>
      </c>
      <c r="E7" s="1473" t="s">
        <v>317</v>
      </c>
      <c r="F7" s="1474" t="s">
        <v>316</v>
      </c>
    </row>
    <row r="8" spans="1:6">
      <c r="A8" s="1368"/>
      <c r="B8" s="1356"/>
      <c r="C8" s="1356"/>
      <c r="D8" s="1356"/>
      <c r="E8" s="1379"/>
      <c r="F8" s="1475"/>
    </row>
    <row r="9" spans="1:6">
      <c r="A9" s="1368"/>
      <c r="B9" s="1365" t="s">
        <v>596</v>
      </c>
      <c r="C9" s="1355"/>
      <c r="D9" s="1355"/>
      <c r="E9" s="141"/>
      <c r="F9" s="115"/>
    </row>
    <row r="10" spans="1:6" ht="30.5">
      <c r="A10" s="1368"/>
      <c r="B10" s="53" t="s">
        <v>1841</v>
      </c>
      <c r="C10" s="1355"/>
      <c r="D10" s="1355"/>
      <c r="E10" s="180"/>
      <c r="F10" s="115"/>
    </row>
    <row r="11" spans="1:6">
      <c r="A11" s="1368"/>
      <c r="B11" s="1356"/>
      <c r="C11" s="1355"/>
      <c r="D11" s="1355"/>
      <c r="E11" s="180"/>
      <c r="F11" s="115"/>
    </row>
    <row r="12" spans="1:6">
      <c r="A12" s="1368"/>
      <c r="B12" s="1384" t="s">
        <v>1165</v>
      </c>
      <c r="C12" s="1356"/>
      <c r="D12" s="1355"/>
      <c r="E12" s="1379"/>
      <c r="F12" s="149"/>
    </row>
    <row r="13" spans="1:6">
      <c r="A13" s="1368"/>
      <c r="B13" s="1356"/>
      <c r="C13" s="1356"/>
      <c r="D13" s="1355"/>
      <c r="E13" s="1379"/>
      <c r="F13" s="149"/>
    </row>
    <row r="14" spans="1:6">
      <c r="A14" s="1368"/>
      <c r="B14" s="1476" t="s">
        <v>651</v>
      </c>
      <c r="C14" s="1356"/>
      <c r="D14" s="1355"/>
      <c r="E14" s="1379"/>
      <c r="F14" s="1475"/>
    </row>
    <row r="15" spans="1:6">
      <c r="A15" s="1368"/>
      <c r="B15" s="1356"/>
      <c r="C15" s="1356"/>
      <c r="D15" s="1355"/>
      <c r="E15" s="1379"/>
      <c r="F15" s="1475"/>
    </row>
    <row r="16" spans="1:6">
      <c r="A16" s="1368" t="s">
        <v>593</v>
      </c>
      <c r="B16" s="1356" t="s">
        <v>1548</v>
      </c>
      <c r="C16" s="1355" t="s">
        <v>679</v>
      </c>
      <c r="D16" s="180">
        <v>225</v>
      </c>
      <c r="E16" s="180"/>
      <c r="F16" s="115">
        <f>D16*E16</f>
        <v>0</v>
      </c>
    </row>
    <row r="17" spans="1:6">
      <c r="A17" s="1368"/>
      <c r="B17" s="1356"/>
      <c r="C17" s="1356"/>
      <c r="D17" s="1355"/>
      <c r="E17" s="180"/>
      <c r="F17" s="115">
        <f t="shared" ref="F17:F43" si="0">D17*E17</f>
        <v>0</v>
      </c>
    </row>
    <row r="18" spans="1:6">
      <c r="A18" s="1368"/>
      <c r="B18" s="1384" t="s">
        <v>649</v>
      </c>
      <c r="C18" s="1356"/>
      <c r="D18" s="1355"/>
      <c r="E18" s="180"/>
      <c r="F18" s="115">
        <f t="shared" si="0"/>
        <v>0</v>
      </c>
    </row>
    <row r="19" spans="1:6">
      <c r="A19" s="1368"/>
      <c r="B19" s="1356"/>
      <c r="C19" s="1356"/>
      <c r="D19" s="1355"/>
      <c r="E19" s="180"/>
      <c r="F19" s="115">
        <f t="shared" si="0"/>
        <v>0</v>
      </c>
    </row>
    <row r="20" spans="1:6" ht="30">
      <c r="A20" s="1368"/>
      <c r="B20" s="1383" t="s">
        <v>1547</v>
      </c>
      <c r="C20" s="1356"/>
      <c r="D20" s="1355"/>
      <c r="E20" s="180"/>
      <c r="F20" s="115">
        <f t="shared" si="0"/>
        <v>0</v>
      </c>
    </row>
    <row r="21" spans="1:6">
      <c r="A21" s="1368"/>
      <c r="B21" s="1356"/>
      <c r="C21" s="1356"/>
      <c r="D21" s="1355"/>
      <c r="E21" s="180"/>
      <c r="F21" s="115">
        <f t="shared" si="0"/>
        <v>0</v>
      </c>
    </row>
    <row r="22" spans="1:6">
      <c r="A22" s="1368" t="s">
        <v>647</v>
      </c>
      <c r="B22" s="1356" t="s">
        <v>646</v>
      </c>
      <c r="C22" s="1355" t="s">
        <v>337</v>
      </c>
      <c r="D22" s="1355">
        <v>1</v>
      </c>
      <c r="E22" s="180"/>
      <c r="F22" s="115">
        <f t="shared" si="0"/>
        <v>0</v>
      </c>
    </row>
    <row r="23" spans="1:6">
      <c r="A23" s="1368" t="s">
        <v>1546</v>
      </c>
      <c r="B23" s="1356" t="s">
        <v>1545</v>
      </c>
      <c r="C23" s="1355" t="s">
        <v>337</v>
      </c>
      <c r="D23" s="1355">
        <v>1</v>
      </c>
      <c r="E23" s="180"/>
      <c r="F23" s="115">
        <f t="shared" si="0"/>
        <v>0</v>
      </c>
    </row>
    <row r="24" spans="1:6">
      <c r="A24" s="1368"/>
      <c r="B24" s="1356"/>
      <c r="C24" s="1356"/>
      <c r="D24" s="1355"/>
      <c r="E24" s="180"/>
      <c r="F24" s="115">
        <f t="shared" si="0"/>
        <v>0</v>
      </c>
    </row>
    <row r="25" spans="1:6">
      <c r="A25" s="1368"/>
      <c r="B25" s="1384" t="s">
        <v>645</v>
      </c>
      <c r="C25" s="1356"/>
      <c r="D25" s="1355"/>
      <c r="E25" s="180"/>
      <c r="F25" s="115">
        <f t="shared" si="0"/>
        <v>0</v>
      </c>
    </row>
    <row r="26" spans="1:6">
      <c r="A26" s="1368"/>
      <c r="B26" s="1356"/>
      <c r="C26" s="1356"/>
      <c r="D26" s="1355"/>
      <c r="E26" s="180"/>
      <c r="F26" s="115">
        <f t="shared" si="0"/>
        <v>0</v>
      </c>
    </row>
    <row r="27" spans="1:6" ht="30">
      <c r="A27" s="1368"/>
      <c r="B27" s="1383" t="s">
        <v>1544</v>
      </c>
      <c r="C27" s="1356"/>
      <c r="D27" s="1355"/>
      <c r="E27" s="180"/>
      <c r="F27" s="115">
        <f t="shared" si="0"/>
        <v>0</v>
      </c>
    </row>
    <row r="28" spans="1:6">
      <c r="A28" s="1368"/>
      <c r="B28" s="1476"/>
      <c r="C28" s="1356"/>
      <c r="D28" s="1355"/>
      <c r="E28" s="180"/>
      <c r="F28" s="115">
        <f t="shared" si="0"/>
        <v>0</v>
      </c>
    </row>
    <row r="29" spans="1:6">
      <c r="A29" s="1368" t="s">
        <v>643</v>
      </c>
      <c r="B29" s="1356" t="s">
        <v>642</v>
      </c>
      <c r="C29" s="1355" t="s">
        <v>337</v>
      </c>
      <c r="D29" s="1355">
        <v>1</v>
      </c>
      <c r="E29" s="180"/>
      <c r="F29" s="115">
        <f t="shared" si="0"/>
        <v>0</v>
      </c>
    </row>
    <row r="30" spans="1:6">
      <c r="A30" s="1368" t="s">
        <v>641</v>
      </c>
      <c r="B30" s="1356" t="s">
        <v>640</v>
      </c>
      <c r="C30" s="1355" t="s">
        <v>337</v>
      </c>
      <c r="D30" s="1355">
        <v>1</v>
      </c>
      <c r="E30" s="180"/>
      <c r="F30" s="115">
        <f t="shared" si="0"/>
        <v>0</v>
      </c>
    </row>
    <row r="31" spans="1:6">
      <c r="A31" s="1368"/>
      <c r="B31" s="1356"/>
      <c r="C31" s="1355"/>
      <c r="D31" s="1355"/>
      <c r="E31" s="180"/>
      <c r="F31" s="115">
        <f t="shared" si="0"/>
        <v>0</v>
      </c>
    </row>
    <row r="32" spans="1:6">
      <c r="A32" s="1368"/>
      <c r="B32" s="1384" t="s">
        <v>1163</v>
      </c>
      <c r="C32" s="1355"/>
      <c r="D32" s="1355"/>
      <c r="E32" s="180"/>
      <c r="F32" s="115">
        <f t="shared" si="0"/>
        <v>0</v>
      </c>
    </row>
    <row r="33" spans="1:6">
      <c r="A33" s="1368"/>
      <c r="B33" s="1384"/>
      <c r="C33" s="1355"/>
      <c r="D33" s="1355"/>
      <c r="E33" s="180"/>
      <c r="F33" s="115">
        <f t="shared" si="0"/>
        <v>0</v>
      </c>
    </row>
    <row r="34" spans="1:6">
      <c r="A34" s="1368"/>
      <c r="B34" s="1384" t="s">
        <v>1840</v>
      </c>
      <c r="C34" s="1356"/>
      <c r="D34" s="1355"/>
      <c r="E34" s="180"/>
      <c r="F34" s="115">
        <f t="shared" si="0"/>
        <v>0</v>
      </c>
    </row>
    <row r="35" spans="1:6">
      <c r="A35" s="1368"/>
      <c r="B35" s="1476"/>
      <c r="C35" s="1356"/>
      <c r="D35" s="1355"/>
      <c r="E35" s="180"/>
      <c r="F35" s="115">
        <f t="shared" si="0"/>
        <v>0</v>
      </c>
    </row>
    <row r="36" spans="1:6">
      <c r="A36" s="1368" t="s">
        <v>1839</v>
      </c>
      <c r="B36" s="1478" t="s">
        <v>1838</v>
      </c>
      <c r="C36" s="1355" t="s">
        <v>679</v>
      </c>
      <c r="D36" s="180">
        <v>100</v>
      </c>
      <c r="E36" s="180"/>
      <c r="F36" s="115">
        <f t="shared" si="0"/>
        <v>0</v>
      </c>
    </row>
    <row r="37" spans="1:6">
      <c r="A37" s="1368"/>
      <c r="C37" s="1355"/>
      <c r="D37" s="1355"/>
      <c r="E37" s="180"/>
      <c r="F37" s="115">
        <f t="shared" si="0"/>
        <v>0</v>
      </c>
    </row>
    <row r="38" spans="1:6">
      <c r="A38" s="1368"/>
      <c r="B38" s="1356"/>
      <c r="C38" s="1355"/>
      <c r="D38" s="1355"/>
      <c r="E38" s="180"/>
      <c r="F38" s="115">
        <f t="shared" si="0"/>
        <v>0</v>
      </c>
    </row>
    <row r="39" spans="1:6" ht="30">
      <c r="A39" s="1368" t="s">
        <v>1381</v>
      </c>
      <c r="B39" s="1383" t="s">
        <v>1837</v>
      </c>
      <c r="C39" s="1355" t="s">
        <v>438</v>
      </c>
      <c r="D39" s="1355">
        <v>5.18</v>
      </c>
      <c r="E39" s="180"/>
      <c r="F39" s="115">
        <f t="shared" si="0"/>
        <v>0</v>
      </c>
    </row>
    <row r="40" spans="1:6">
      <c r="A40" s="1368"/>
      <c r="B40" s="1365"/>
      <c r="C40" s="1355"/>
      <c r="D40" s="1355"/>
      <c r="E40" s="180"/>
      <c r="F40" s="115">
        <f t="shared" si="0"/>
        <v>0</v>
      </c>
    </row>
    <row r="41" spans="1:6">
      <c r="A41" s="1368"/>
      <c r="C41" s="1355"/>
      <c r="D41" s="1355"/>
      <c r="E41" s="180"/>
      <c r="F41" s="115">
        <f t="shared" si="0"/>
        <v>0</v>
      </c>
    </row>
    <row r="42" spans="1:6">
      <c r="A42" s="1368"/>
      <c r="B42" s="1356"/>
      <c r="C42" s="1355"/>
      <c r="D42" s="1355"/>
      <c r="E42" s="180"/>
      <c r="F42" s="115">
        <f t="shared" si="0"/>
        <v>0</v>
      </c>
    </row>
    <row r="43" spans="1:6" ht="20">
      <c r="A43" s="1368" t="s">
        <v>579</v>
      </c>
      <c r="B43" s="1383" t="s">
        <v>1836</v>
      </c>
      <c r="C43" s="1355" t="s">
        <v>438</v>
      </c>
      <c r="D43" s="1355">
        <v>7.77</v>
      </c>
      <c r="E43" s="180"/>
      <c r="F43" s="115">
        <f t="shared" si="0"/>
        <v>0</v>
      </c>
    </row>
    <row r="44" spans="1:6">
      <c r="A44" s="1368"/>
      <c r="B44" s="1365"/>
      <c r="C44" s="1355"/>
      <c r="D44" s="1355"/>
      <c r="E44" s="180"/>
      <c r="F44" s="115"/>
    </row>
    <row r="45" spans="1:6">
      <c r="A45" s="1368"/>
      <c r="B45" s="1478"/>
      <c r="C45" s="1355"/>
      <c r="D45" s="1481"/>
      <c r="E45" s="180"/>
      <c r="F45" s="115"/>
    </row>
    <row r="46" spans="1:6" ht="13" thickBot="1">
      <c r="A46" s="1357"/>
      <c r="B46" s="1358"/>
      <c r="C46" s="1359"/>
      <c r="D46" s="1359" t="s">
        <v>1770</v>
      </c>
      <c r="E46" s="144"/>
      <c r="F46" s="143">
        <f>SUM(F8:F45)</f>
        <v>0</v>
      </c>
    </row>
    <row r="47" spans="1:6">
      <c r="A47" s="1360"/>
      <c r="B47" s="454"/>
      <c r="C47" s="1344"/>
      <c r="D47" s="1344"/>
      <c r="E47" s="148"/>
      <c r="F47" s="148"/>
    </row>
    <row r="48" spans="1:6">
      <c r="A48" s="1360"/>
      <c r="B48" s="454"/>
      <c r="C48" s="1344"/>
      <c r="D48" s="1344"/>
      <c r="E48" s="148"/>
      <c r="F48" s="148"/>
    </row>
    <row r="49" spans="1:6">
      <c r="A49" s="2113" t="s">
        <v>324</v>
      </c>
      <c r="B49" s="2114"/>
      <c r="C49" s="2114"/>
      <c r="D49" s="2114"/>
      <c r="E49" s="2114"/>
      <c r="F49" s="2114"/>
    </row>
    <row r="50" spans="1:6">
      <c r="A50" s="2113" t="s">
        <v>323</v>
      </c>
      <c r="B50" s="2114"/>
      <c r="C50" s="2114"/>
      <c r="D50" s="2114"/>
      <c r="E50" s="2114"/>
      <c r="F50" s="2114"/>
    </row>
    <row r="51" spans="1:6">
      <c r="A51" s="647" t="s">
        <v>2056</v>
      </c>
      <c r="B51" s="454"/>
      <c r="C51" s="1344"/>
      <c r="D51" s="1344"/>
      <c r="E51" s="1315"/>
      <c r="F51" s="1315"/>
    </row>
    <row r="52" spans="1:6">
      <c r="A52" s="647"/>
      <c r="B52" s="454"/>
      <c r="C52" s="1344"/>
      <c r="D52" s="1344"/>
      <c r="E52" s="1315"/>
      <c r="F52" s="1315"/>
    </row>
    <row r="53" spans="1:6">
      <c r="A53" s="647" t="s">
        <v>2005</v>
      </c>
      <c r="B53" s="454"/>
      <c r="C53" s="1344"/>
      <c r="D53" s="1344"/>
      <c r="E53" s="641"/>
      <c r="F53" s="641"/>
    </row>
    <row r="54" spans="1:6" ht="13" thickBot="1">
      <c r="A54" s="1471"/>
      <c r="B54" s="454"/>
      <c r="C54" s="1344"/>
      <c r="D54" s="1344"/>
      <c r="E54" s="641"/>
      <c r="F54" s="641"/>
    </row>
    <row r="55" spans="1:6">
      <c r="A55" s="1472" t="s">
        <v>320</v>
      </c>
      <c r="B55" s="1347" t="s">
        <v>161</v>
      </c>
      <c r="C55" s="1347" t="s">
        <v>319</v>
      </c>
      <c r="D55" s="1347" t="s">
        <v>318</v>
      </c>
      <c r="E55" s="1473" t="s">
        <v>317</v>
      </c>
      <c r="F55" s="1474" t="s">
        <v>316</v>
      </c>
    </row>
    <row r="56" spans="1:6">
      <c r="A56" s="1368"/>
      <c r="B56" s="1356"/>
      <c r="C56" s="1356"/>
      <c r="D56" s="1356"/>
      <c r="E56" s="1379"/>
      <c r="F56" s="1475"/>
    </row>
    <row r="57" spans="1:6">
      <c r="A57" s="1368"/>
      <c r="B57" s="1384" t="s">
        <v>1835</v>
      </c>
      <c r="C57" s="1355"/>
      <c r="D57" s="1355"/>
      <c r="E57" s="180"/>
      <c r="F57" s="115"/>
    </row>
    <row r="58" spans="1:6">
      <c r="A58" s="1368"/>
      <c r="B58" s="1356"/>
      <c r="C58" s="1355"/>
      <c r="D58" s="1355"/>
      <c r="E58" s="180"/>
      <c r="F58" s="115"/>
    </row>
    <row r="59" spans="1:6" ht="20">
      <c r="A59" s="1368"/>
      <c r="B59" s="1383" t="s">
        <v>1834</v>
      </c>
      <c r="C59" s="1355"/>
      <c r="D59" s="1355"/>
      <c r="E59" s="180"/>
      <c r="F59" s="115"/>
    </row>
    <row r="60" spans="1:6">
      <c r="A60" s="1368"/>
      <c r="B60" s="1356"/>
      <c r="C60" s="1355"/>
      <c r="D60" s="1355"/>
      <c r="E60" s="180"/>
      <c r="F60" s="115"/>
    </row>
    <row r="61" spans="1:6">
      <c r="A61" s="1368" t="s">
        <v>1833</v>
      </c>
      <c r="B61" s="1356"/>
      <c r="C61" s="1355" t="s">
        <v>438</v>
      </c>
      <c r="D61" s="1355">
        <v>10.36</v>
      </c>
      <c r="E61" s="180"/>
      <c r="F61" s="115">
        <f t="shared" ref="F61:F89" si="1">D61*E61</f>
        <v>0</v>
      </c>
    </row>
    <row r="62" spans="1:6">
      <c r="A62" s="1368"/>
      <c r="B62" s="1356"/>
      <c r="C62" s="1355"/>
      <c r="D62" s="1355"/>
      <c r="E62" s="180"/>
      <c r="F62" s="115">
        <f t="shared" si="1"/>
        <v>0</v>
      </c>
    </row>
    <row r="63" spans="1:6">
      <c r="A63" s="1368"/>
      <c r="B63" s="1384" t="s">
        <v>1832</v>
      </c>
      <c r="C63" s="1355"/>
      <c r="D63" s="180"/>
      <c r="E63" s="1482"/>
      <c r="F63" s="115">
        <f t="shared" si="1"/>
        <v>0</v>
      </c>
    </row>
    <row r="64" spans="1:6">
      <c r="A64" s="1368"/>
      <c r="B64" s="1356"/>
      <c r="C64" s="1355"/>
      <c r="D64" s="180"/>
      <c r="E64" s="180"/>
      <c r="F64" s="115">
        <f t="shared" si="1"/>
        <v>0</v>
      </c>
    </row>
    <row r="65" spans="1:6" ht="20">
      <c r="A65" s="1368" t="s">
        <v>1831</v>
      </c>
      <c r="B65" s="1478" t="s">
        <v>1830</v>
      </c>
      <c r="C65" s="1355" t="s">
        <v>679</v>
      </c>
      <c r="D65" s="180">
        <v>40</v>
      </c>
      <c r="E65" s="180"/>
      <c r="F65" s="115">
        <f t="shared" si="1"/>
        <v>0</v>
      </c>
    </row>
    <row r="66" spans="1:6">
      <c r="A66" s="1368"/>
      <c r="B66" s="1483"/>
      <c r="C66" s="1355"/>
      <c r="D66" s="1355"/>
      <c r="E66" s="180"/>
      <c r="F66" s="115">
        <f t="shared" si="1"/>
        <v>0</v>
      </c>
    </row>
    <row r="67" spans="1:6">
      <c r="A67" s="1479"/>
      <c r="B67" s="1480" t="s">
        <v>1159</v>
      </c>
      <c r="C67" s="1355"/>
      <c r="D67" s="1355"/>
      <c r="E67" s="180"/>
      <c r="F67" s="115">
        <f t="shared" si="1"/>
        <v>0</v>
      </c>
    </row>
    <row r="68" spans="1:6">
      <c r="A68" s="1479"/>
      <c r="B68" s="1480"/>
      <c r="C68" s="1355"/>
      <c r="D68" s="1355"/>
      <c r="E68" s="180"/>
      <c r="F68" s="115">
        <f t="shared" si="1"/>
        <v>0</v>
      </c>
    </row>
    <row r="69" spans="1:6">
      <c r="A69" s="1484"/>
      <c r="B69" s="1485" t="s">
        <v>1829</v>
      </c>
      <c r="C69" s="1355"/>
      <c r="D69" s="1355"/>
      <c r="E69" s="180"/>
      <c r="F69" s="115">
        <f t="shared" si="1"/>
        <v>0</v>
      </c>
    </row>
    <row r="70" spans="1:6">
      <c r="A70" s="1484"/>
      <c r="B70" s="1486"/>
      <c r="C70" s="1355"/>
      <c r="D70" s="1355"/>
      <c r="E70" s="180"/>
      <c r="F70" s="115">
        <f t="shared" si="1"/>
        <v>0</v>
      </c>
    </row>
    <row r="71" spans="1:6">
      <c r="A71" s="1484"/>
      <c r="B71" s="1487" t="s">
        <v>1828</v>
      </c>
      <c r="C71" s="1355"/>
      <c r="D71" s="1355"/>
      <c r="E71" s="180"/>
      <c r="F71" s="115">
        <f t="shared" si="1"/>
        <v>0</v>
      </c>
    </row>
    <row r="72" spans="1:6">
      <c r="A72" s="1368"/>
      <c r="B72" s="1365"/>
      <c r="C72" s="1355"/>
      <c r="D72" s="1355"/>
      <c r="E72" s="180"/>
      <c r="F72" s="115">
        <f t="shared" si="1"/>
        <v>0</v>
      </c>
    </row>
    <row r="73" spans="1:6">
      <c r="A73" s="1368"/>
      <c r="B73" s="1365" t="s">
        <v>1827</v>
      </c>
      <c r="C73" s="1355"/>
      <c r="D73" s="1355"/>
      <c r="E73" s="180"/>
      <c r="F73" s="115">
        <f t="shared" si="1"/>
        <v>0</v>
      </c>
    </row>
    <row r="74" spans="1:6">
      <c r="A74" s="1368"/>
      <c r="B74" s="1365"/>
      <c r="C74" s="1355"/>
      <c r="D74" s="1355"/>
      <c r="E74" s="180"/>
      <c r="F74" s="115">
        <f t="shared" si="1"/>
        <v>0</v>
      </c>
    </row>
    <row r="75" spans="1:6" ht="40">
      <c r="A75" s="1368"/>
      <c r="B75" s="1383" t="s">
        <v>1826</v>
      </c>
      <c r="C75" s="1355"/>
      <c r="D75" s="1355"/>
      <c r="E75" s="180"/>
      <c r="F75" s="115">
        <f t="shared" si="1"/>
        <v>0</v>
      </c>
    </row>
    <row r="76" spans="1:6">
      <c r="A76" s="1368"/>
      <c r="B76" s="1365"/>
      <c r="C76" s="1355"/>
      <c r="D76" s="1355"/>
      <c r="E76" s="180"/>
      <c r="F76" s="115">
        <f t="shared" si="1"/>
        <v>0</v>
      </c>
    </row>
    <row r="77" spans="1:6">
      <c r="A77" s="1368" t="s">
        <v>1825</v>
      </c>
      <c r="B77" s="1478" t="s">
        <v>1824</v>
      </c>
      <c r="C77" s="1355" t="s">
        <v>691</v>
      </c>
      <c r="D77" s="1481">
        <v>0.65</v>
      </c>
      <c r="E77" s="180"/>
      <c r="F77" s="115">
        <f t="shared" si="1"/>
        <v>0</v>
      </c>
    </row>
    <row r="78" spans="1:6">
      <c r="A78" s="1368"/>
      <c r="B78" s="1478"/>
      <c r="C78" s="1355"/>
      <c r="D78" s="1481"/>
      <c r="E78" s="1488"/>
      <c r="F78" s="115">
        <f t="shared" si="1"/>
        <v>0</v>
      </c>
    </row>
    <row r="79" spans="1:6">
      <c r="A79" s="1368"/>
      <c r="B79" s="1365" t="s">
        <v>1823</v>
      </c>
      <c r="C79" s="1355"/>
      <c r="D79" s="1481"/>
      <c r="E79" s="180"/>
      <c r="F79" s="115">
        <f t="shared" si="1"/>
        <v>0</v>
      </c>
    </row>
    <row r="80" spans="1:6">
      <c r="A80" s="1368"/>
      <c r="B80" s="1365"/>
      <c r="C80" s="1355"/>
      <c r="D80" s="1481"/>
      <c r="E80" s="180"/>
      <c r="F80" s="115">
        <f t="shared" si="1"/>
        <v>0</v>
      </c>
    </row>
    <row r="81" spans="1:6" ht="40">
      <c r="A81" s="1368"/>
      <c r="B81" s="1383" t="s">
        <v>1822</v>
      </c>
      <c r="C81" s="1355"/>
      <c r="D81" s="1481"/>
      <c r="E81" s="180"/>
      <c r="F81" s="115">
        <f t="shared" si="1"/>
        <v>0</v>
      </c>
    </row>
    <row r="82" spans="1:6">
      <c r="A82" s="1368"/>
      <c r="B82" s="1478"/>
      <c r="C82" s="1355"/>
      <c r="D82" s="1481"/>
      <c r="E82" s="180"/>
      <c r="F82" s="115">
        <f t="shared" si="1"/>
        <v>0</v>
      </c>
    </row>
    <row r="83" spans="1:6">
      <c r="A83" s="1368" t="s">
        <v>1821</v>
      </c>
      <c r="B83" s="1478" t="s">
        <v>1820</v>
      </c>
      <c r="C83" s="1355" t="s">
        <v>691</v>
      </c>
      <c r="D83" s="1481">
        <v>1.95</v>
      </c>
      <c r="E83" s="180"/>
      <c r="F83" s="115">
        <f t="shared" si="1"/>
        <v>0</v>
      </c>
    </row>
    <row r="84" spans="1:6">
      <c r="A84" s="1368"/>
      <c r="B84" s="1356"/>
      <c r="C84" s="1356"/>
      <c r="D84" s="1356"/>
      <c r="E84" s="1379"/>
      <c r="F84" s="115">
        <f t="shared" si="1"/>
        <v>0</v>
      </c>
    </row>
    <row r="85" spans="1:6">
      <c r="A85" s="1368"/>
      <c r="B85" s="1365" t="s">
        <v>1994</v>
      </c>
      <c r="C85" s="1355"/>
      <c r="D85" s="1355"/>
      <c r="E85" s="141"/>
      <c r="F85" s="115">
        <f t="shared" si="1"/>
        <v>0</v>
      </c>
    </row>
    <row r="86" spans="1:6">
      <c r="A86" s="1368"/>
      <c r="B86" s="1356"/>
      <c r="C86" s="1355"/>
      <c r="D86" s="1355"/>
      <c r="E86" s="141"/>
      <c r="F86" s="115">
        <f t="shared" si="1"/>
        <v>0</v>
      </c>
    </row>
    <row r="87" spans="1:6" ht="40">
      <c r="A87" s="1368"/>
      <c r="B87" s="1383" t="s">
        <v>1993</v>
      </c>
      <c r="C87" s="1355"/>
      <c r="D87" s="1355"/>
      <c r="E87" s="141"/>
      <c r="F87" s="115">
        <f t="shared" si="1"/>
        <v>0</v>
      </c>
    </row>
    <row r="88" spans="1:6">
      <c r="A88" s="1368"/>
      <c r="B88" s="1356"/>
      <c r="C88" s="1355"/>
      <c r="D88" s="1355"/>
      <c r="E88" s="141"/>
      <c r="F88" s="115">
        <f t="shared" si="1"/>
        <v>0</v>
      </c>
    </row>
    <row r="89" spans="1:6">
      <c r="A89" s="1368" t="s">
        <v>2048</v>
      </c>
      <c r="B89" s="1356" t="s">
        <v>1820</v>
      </c>
      <c r="C89" s="1355" t="s">
        <v>691</v>
      </c>
      <c r="D89" s="1481">
        <v>6.82</v>
      </c>
      <c r="E89" s="180"/>
      <c r="F89" s="115">
        <f t="shared" si="1"/>
        <v>0</v>
      </c>
    </row>
    <row r="90" spans="1:6">
      <c r="A90" s="1368"/>
      <c r="B90" s="1478"/>
      <c r="C90" s="1355"/>
      <c r="D90" s="1481"/>
      <c r="E90" s="180"/>
      <c r="F90" s="115"/>
    </row>
    <row r="91" spans="1:6">
      <c r="A91" s="1368"/>
      <c r="B91" s="1365"/>
      <c r="C91" s="1355"/>
      <c r="D91" s="1355"/>
      <c r="E91" s="1489"/>
      <c r="F91" s="115"/>
    </row>
    <row r="92" spans="1:6">
      <c r="A92" s="1368"/>
      <c r="B92" s="1383"/>
      <c r="C92" s="1355"/>
      <c r="D92" s="1355"/>
      <c r="E92" s="1489"/>
      <c r="F92" s="115"/>
    </row>
    <row r="93" spans="1:6" ht="13" thickBot="1">
      <c r="A93" s="1357"/>
      <c r="B93" s="1358"/>
      <c r="C93" s="1359"/>
      <c r="D93" s="1359" t="s">
        <v>1770</v>
      </c>
      <c r="E93" s="144"/>
      <c r="F93" s="143">
        <f>SUM(F56:F92)</f>
        <v>0</v>
      </c>
    </row>
    <row r="94" spans="1:6">
      <c r="A94" s="1360"/>
      <c r="B94" s="454"/>
      <c r="C94" s="1344"/>
      <c r="D94" s="1344"/>
      <c r="E94" s="148"/>
      <c r="F94" s="148"/>
    </row>
    <row r="95" spans="1:6">
      <c r="A95" s="1360"/>
      <c r="B95" s="454"/>
      <c r="C95" s="1344"/>
      <c r="D95" s="1344"/>
      <c r="E95" s="148"/>
      <c r="F95" s="148"/>
    </row>
    <row r="96" spans="1:6">
      <c r="A96" s="2113" t="s">
        <v>324</v>
      </c>
      <c r="B96" s="2114"/>
      <c r="C96" s="2114"/>
      <c r="D96" s="2114"/>
      <c r="E96" s="2114"/>
      <c r="F96" s="2114"/>
    </row>
    <row r="97" spans="1:6">
      <c r="A97" s="2113" t="s">
        <v>323</v>
      </c>
      <c r="B97" s="2114"/>
      <c r="C97" s="2114"/>
      <c r="D97" s="2114"/>
      <c r="E97" s="2114"/>
      <c r="F97" s="2114"/>
    </row>
    <row r="98" spans="1:6">
      <c r="A98" s="647" t="s">
        <v>2056</v>
      </c>
      <c r="B98" s="454"/>
      <c r="C98" s="1344"/>
      <c r="D98" s="1344"/>
      <c r="E98" s="1315"/>
      <c r="F98" s="1315"/>
    </row>
    <row r="99" spans="1:6">
      <c r="A99" s="647"/>
      <c r="B99" s="454"/>
      <c r="C99" s="1344"/>
      <c r="D99" s="1344"/>
      <c r="E99" s="1315"/>
      <c r="F99" s="1315"/>
    </row>
    <row r="100" spans="1:6">
      <c r="A100" s="647" t="s">
        <v>2005</v>
      </c>
      <c r="B100" s="454"/>
      <c r="C100" s="1344"/>
      <c r="D100" s="1344"/>
      <c r="E100" s="641"/>
      <c r="F100" s="641"/>
    </row>
    <row r="101" spans="1:6" ht="13" thickBot="1">
      <c r="A101" s="1471"/>
      <c r="B101" s="454"/>
      <c r="C101" s="1344"/>
      <c r="D101" s="1344"/>
      <c r="E101" s="641"/>
      <c r="F101" s="641"/>
    </row>
    <row r="102" spans="1:6">
      <c r="A102" s="1472" t="s">
        <v>320</v>
      </c>
      <c r="B102" s="1347" t="s">
        <v>161</v>
      </c>
      <c r="C102" s="1347" t="s">
        <v>319</v>
      </c>
      <c r="D102" s="1347" t="s">
        <v>318</v>
      </c>
      <c r="E102" s="1473" t="s">
        <v>317</v>
      </c>
      <c r="F102" s="1474" t="s">
        <v>316</v>
      </c>
    </row>
    <row r="103" spans="1:6">
      <c r="A103" s="1368"/>
      <c r="B103" s="1356"/>
      <c r="C103" s="1356"/>
      <c r="D103" s="1356"/>
      <c r="E103" s="1379"/>
      <c r="F103" s="1475"/>
    </row>
    <row r="104" spans="1:6">
      <c r="A104" s="1368"/>
      <c r="B104" s="1365" t="s">
        <v>1819</v>
      </c>
      <c r="C104" s="1355"/>
      <c r="D104" s="1355"/>
      <c r="E104" s="1489"/>
      <c r="F104" s="115"/>
    </row>
    <row r="105" spans="1:6">
      <c r="A105" s="1368"/>
      <c r="B105" s="1383"/>
      <c r="C105" s="1355"/>
      <c r="D105" s="1355"/>
      <c r="E105" s="1489"/>
      <c r="F105" s="115"/>
    </row>
    <row r="106" spans="1:6">
      <c r="A106" s="1368"/>
      <c r="B106" s="1365" t="s">
        <v>1818</v>
      </c>
      <c r="C106" s="1355"/>
      <c r="D106" s="1355"/>
      <c r="E106" s="180"/>
      <c r="F106" s="115"/>
    </row>
    <row r="107" spans="1:6">
      <c r="A107" s="1368"/>
      <c r="B107" s="1356"/>
      <c r="C107" s="1355"/>
      <c r="D107" s="1355"/>
      <c r="E107" s="180"/>
      <c r="F107" s="115"/>
    </row>
    <row r="108" spans="1:6" ht="20">
      <c r="A108" s="1368"/>
      <c r="B108" s="1383" t="s">
        <v>1817</v>
      </c>
      <c r="C108" s="1355"/>
      <c r="D108" s="1355"/>
      <c r="E108" s="180"/>
      <c r="F108" s="115"/>
    </row>
    <row r="109" spans="1:6">
      <c r="A109" s="1368"/>
      <c r="B109" s="1356"/>
      <c r="C109" s="1356"/>
      <c r="D109" s="1356"/>
      <c r="E109" s="1379"/>
      <c r="F109" s="1475"/>
    </row>
    <row r="110" spans="1:6">
      <c r="A110" s="1368" t="s">
        <v>1356</v>
      </c>
      <c r="B110" s="1356" t="s">
        <v>1816</v>
      </c>
      <c r="C110" s="1355" t="s">
        <v>691</v>
      </c>
      <c r="D110" s="1481">
        <v>0.65</v>
      </c>
      <c r="E110" s="180"/>
      <c r="F110" s="115">
        <f t="shared" ref="F110:F137" si="2">D110*E110</f>
        <v>0</v>
      </c>
    </row>
    <row r="111" spans="1:6">
      <c r="A111" s="1368"/>
      <c r="B111" s="1356"/>
      <c r="C111" s="1355"/>
      <c r="D111" s="1481"/>
      <c r="E111" s="180"/>
      <c r="F111" s="115">
        <f t="shared" si="2"/>
        <v>0</v>
      </c>
    </row>
    <row r="112" spans="1:6">
      <c r="A112" s="1368"/>
      <c r="B112" s="1365" t="s">
        <v>1815</v>
      </c>
      <c r="C112" s="1355"/>
      <c r="D112" s="1481"/>
      <c r="E112" s="180"/>
      <c r="F112" s="115">
        <f t="shared" si="2"/>
        <v>0</v>
      </c>
    </row>
    <row r="113" spans="1:6">
      <c r="A113" s="1368"/>
      <c r="B113" s="1384"/>
      <c r="C113" s="1355"/>
      <c r="D113" s="1481"/>
      <c r="E113" s="180"/>
      <c r="F113" s="115">
        <f t="shared" si="2"/>
        <v>0</v>
      </c>
    </row>
    <row r="114" spans="1:6" ht="20">
      <c r="A114" s="1368"/>
      <c r="B114" s="1383" t="s">
        <v>2047</v>
      </c>
      <c r="C114" s="1355"/>
      <c r="D114" s="1481"/>
      <c r="E114" s="180"/>
      <c r="F114" s="115">
        <f t="shared" si="2"/>
        <v>0</v>
      </c>
    </row>
    <row r="115" spans="1:6">
      <c r="A115" s="1368"/>
      <c r="B115" s="1356"/>
      <c r="C115" s="1355"/>
      <c r="D115" s="1481"/>
      <c r="E115" s="180"/>
      <c r="F115" s="115">
        <f t="shared" si="2"/>
        <v>0</v>
      </c>
    </row>
    <row r="116" spans="1:6">
      <c r="A116" s="1368" t="s">
        <v>701</v>
      </c>
      <c r="B116" s="1356" t="s">
        <v>1813</v>
      </c>
      <c r="C116" s="1355" t="s">
        <v>691</v>
      </c>
      <c r="D116" s="1481">
        <v>1.95</v>
      </c>
      <c r="E116" s="180"/>
      <c r="F116" s="115">
        <f t="shared" si="2"/>
        <v>0</v>
      </c>
    </row>
    <row r="117" spans="1:6">
      <c r="A117" s="1368"/>
      <c r="B117" s="1483"/>
      <c r="C117" s="1355"/>
      <c r="D117" s="1481"/>
      <c r="E117" s="180"/>
      <c r="F117" s="115">
        <f t="shared" si="2"/>
        <v>0</v>
      </c>
    </row>
    <row r="118" spans="1:6" ht="20">
      <c r="A118" s="1479"/>
      <c r="B118" s="1383" t="s">
        <v>2046</v>
      </c>
      <c r="C118" s="1355"/>
      <c r="D118" s="1355"/>
      <c r="E118" s="180"/>
      <c r="F118" s="115">
        <f t="shared" si="2"/>
        <v>0</v>
      </c>
    </row>
    <row r="119" spans="1:6">
      <c r="A119" s="1484"/>
      <c r="B119" s="1486"/>
      <c r="C119" s="1355"/>
      <c r="D119" s="1355"/>
      <c r="E119" s="180"/>
      <c r="F119" s="115">
        <f t="shared" si="2"/>
        <v>0</v>
      </c>
    </row>
    <row r="120" spans="1:6">
      <c r="A120" s="1484" t="s">
        <v>2045</v>
      </c>
      <c r="B120" s="1486" t="s">
        <v>2044</v>
      </c>
      <c r="C120" s="1355" t="s">
        <v>691</v>
      </c>
      <c r="D120" s="1355">
        <v>1.76</v>
      </c>
      <c r="E120" s="180"/>
      <c r="F120" s="115">
        <f t="shared" si="2"/>
        <v>0</v>
      </c>
    </row>
    <row r="121" spans="1:6">
      <c r="A121" s="1368"/>
      <c r="B121" s="1483"/>
      <c r="C121" s="1355"/>
      <c r="D121" s="1481"/>
      <c r="E121" s="180"/>
      <c r="F121" s="115">
        <f t="shared" si="2"/>
        <v>0</v>
      </c>
    </row>
    <row r="122" spans="1:6" ht="20">
      <c r="A122" s="1479"/>
      <c r="B122" s="1383" t="s">
        <v>2043</v>
      </c>
      <c r="C122" s="1355"/>
      <c r="D122" s="1355"/>
      <c r="E122" s="180"/>
      <c r="F122" s="115">
        <f t="shared" si="2"/>
        <v>0</v>
      </c>
    </row>
    <row r="123" spans="1:6">
      <c r="A123" s="1484"/>
      <c r="B123" s="1486"/>
      <c r="C123" s="1355"/>
      <c r="D123" s="1355"/>
      <c r="E123" s="180"/>
      <c r="F123" s="115">
        <f t="shared" si="2"/>
        <v>0</v>
      </c>
    </row>
    <row r="124" spans="1:6">
      <c r="A124" s="1484" t="s">
        <v>697</v>
      </c>
      <c r="B124" s="1356" t="s">
        <v>1813</v>
      </c>
      <c r="C124" s="1355" t="s">
        <v>691</v>
      </c>
      <c r="D124" s="1355">
        <v>5.0599999999999996</v>
      </c>
      <c r="E124" s="180"/>
      <c r="F124" s="115">
        <f t="shared" si="2"/>
        <v>0</v>
      </c>
    </row>
    <row r="125" spans="1:6">
      <c r="A125" s="1484"/>
      <c r="B125" s="1483"/>
      <c r="C125" s="1355"/>
      <c r="D125" s="1355"/>
      <c r="E125" s="180"/>
      <c r="F125" s="115">
        <f t="shared" si="2"/>
        <v>0</v>
      </c>
    </row>
    <row r="126" spans="1:6">
      <c r="A126" s="1368"/>
      <c r="B126" s="1365" t="s">
        <v>1144</v>
      </c>
      <c r="C126" s="1355"/>
      <c r="D126" s="1355"/>
      <c r="E126" s="141"/>
      <c r="F126" s="115">
        <f t="shared" si="2"/>
        <v>0</v>
      </c>
    </row>
    <row r="127" spans="1:6">
      <c r="A127" s="1368"/>
      <c r="B127" s="1365"/>
      <c r="C127" s="1355"/>
      <c r="D127" s="1355"/>
      <c r="E127" s="141"/>
      <c r="F127" s="115">
        <f t="shared" si="2"/>
        <v>0</v>
      </c>
    </row>
    <row r="128" spans="1:6">
      <c r="A128" s="1368"/>
      <c r="B128" s="1365" t="s">
        <v>689</v>
      </c>
      <c r="C128" s="1355"/>
      <c r="D128" s="1355"/>
      <c r="E128" s="141"/>
      <c r="F128" s="115">
        <f t="shared" si="2"/>
        <v>0</v>
      </c>
    </row>
    <row r="129" spans="1:6">
      <c r="A129" s="1368"/>
      <c r="B129" s="1365"/>
      <c r="C129" s="1355"/>
      <c r="D129" s="1355"/>
      <c r="E129" s="141"/>
      <c r="F129" s="115">
        <f t="shared" si="2"/>
        <v>0</v>
      </c>
    </row>
    <row r="130" spans="1:6" ht="20">
      <c r="A130" s="1368"/>
      <c r="B130" s="1383" t="s">
        <v>2042</v>
      </c>
      <c r="C130" s="1355"/>
      <c r="D130" s="1355"/>
      <c r="E130" s="141"/>
      <c r="F130" s="115">
        <f t="shared" si="2"/>
        <v>0</v>
      </c>
    </row>
    <row r="131" spans="1:6">
      <c r="A131" s="1368"/>
      <c r="B131" s="1365"/>
      <c r="C131" s="1355"/>
      <c r="D131" s="1355"/>
      <c r="E131" s="180"/>
      <c r="F131" s="115">
        <f t="shared" si="2"/>
        <v>0</v>
      </c>
    </row>
    <row r="132" spans="1:6">
      <c r="A132" s="1368" t="s">
        <v>759</v>
      </c>
      <c r="B132" s="1486" t="s">
        <v>1811</v>
      </c>
      <c r="C132" s="1355" t="s">
        <v>443</v>
      </c>
      <c r="D132" s="1490">
        <v>9.4</v>
      </c>
      <c r="E132" s="180"/>
      <c r="F132" s="115">
        <f t="shared" si="2"/>
        <v>0</v>
      </c>
    </row>
    <row r="133" spans="1:6">
      <c r="A133" s="1484"/>
      <c r="B133" s="1483"/>
      <c r="C133" s="1355"/>
      <c r="D133" s="1355"/>
      <c r="E133" s="180"/>
      <c r="F133" s="115">
        <f t="shared" si="2"/>
        <v>0</v>
      </c>
    </row>
    <row r="134" spans="1:6" ht="20">
      <c r="A134" s="1368"/>
      <c r="B134" s="1383" t="s">
        <v>1812</v>
      </c>
      <c r="C134" s="1355"/>
      <c r="D134" s="1355"/>
      <c r="E134" s="1489"/>
      <c r="F134" s="115">
        <f t="shared" si="2"/>
        <v>0</v>
      </c>
    </row>
    <row r="135" spans="1:6">
      <c r="A135" s="1368"/>
      <c r="B135" s="1478"/>
      <c r="C135" s="1355"/>
      <c r="D135" s="1355"/>
      <c r="E135" s="1489"/>
      <c r="F135" s="115">
        <f t="shared" si="2"/>
        <v>0</v>
      </c>
    </row>
    <row r="136" spans="1:6">
      <c r="A136" s="1368" t="s">
        <v>766</v>
      </c>
      <c r="B136" s="1478" t="s">
        <v>2041</v>
      </c>
      <c r="C136" s="1355" t="s">
        <v>513</v>
      </c>
      <c r="D136" s="1355">
        <v>14</v>
      </c>
      <c r="E136" s="1489"/>
      <c r="F136" s="115">
        <f t="shared" si="2"/>
        <v>0</v>
      </c>
    </row>
    <row r="137" spans="1:6">
      <c r="A137" s="1368" t="s">
        <v>683</v>
      </c>
      <c r="B137" s="1478" t="s">
        <v>1811</v>
      </c>
      <c r="C137" s="1355" t="s">
        <v>443</v>
      </c>
      <c r="D137" s="1355">
        <v>50.6</v>
      </c>
      <c r="E137" s="1489"/>
      <c r="F137" s="115">
        <f t="shared" si="2"/>
        <v>0</v>
      </c>
    </row>
    <row r="138" spans="1:6">
      <c r="A138" s="1368"/>
      <c r="B138" s="1478"/>
      <c r="C138" s="1355"/>
      <c r="D138" s="1355"/>
      <c r="E138" s="1489"/>
      <c r="F138" s="115"/>
    </row>
    <row r="139" spans="1:6">
      <c r="A139" s="1368"/>
      <c r="B139" s="1365"/>
      <c r="C139" s="1355"/>
      <c r="D139" s="1355"/>
      <c r="E139" s="180"/>
      <c r="F139" s="115"/>
    </row>
    <row r="140" spans="1:6">
      <c r="A140" s="1368"/>
      <c r="B140" s="1356"/>
      <c r="C140" s="1355"/>
      <c r="D140" s="1355"/>
      <c r="E140" s="180"/>
      <c r="F140" s="115"/>
    </row>
    <row r="141" spans="1:6">
      <c r="A141" s="1368"/>
      <c r="B141" s="1365"/>
      <c r="C141" s="1355"/>
      <c r="D141" s="1355"/>
      <c r="E141" s="180"/>
      <c r="F141" s="115"/>
    </row>
    <row r="142" spans="1:6">
      <c r="A142" s="1368"/>
      <c r="B142" s="1356"/>
      <c r="C142" s="1355"/>
      <c r="D142" s="1355"/>
      <c r="E142" s="180"/>
      <c r="F142" s="115"/>
    </row>
    <row r="143" spans="1:6">
      <c r="A143" s="1368"/>
      <c r="B143" s="1383"/>
      <c r="C143" s="1355"/>
      <c r="D143" s="1355"/>
      <c r="E143" s="180"/>
      <c r="F143" s="115"/>
    </row>
    <row r="144" spans="1:6" ht="13" thickBot="1">
      <c r="A144" s="1357"/>
      <c r="B144" s="1358"/>
      <c r="C144" s="1359"/>
      <c r="D144" s="1359" t="s">
        <v>1770</v>
      </c>
      <c r="E144" s="144"/>
      <c r="F144" s="143">
        <f>SUM(F103:F143)</f>
        <v>0</v>
      </c>
    </row>
    <row r="145" spans="1:6">
      <c r="A145" s="1360"/>
      <c r="B145" s="454"/>
      <c r="C145" s="1344"/>
      <c r="D145" s="1344"/>
      <c r="E145" s="148"/>
      <c r="F145" s="148"/>
    </row>
    <row r="146" spans="1:6">
      <c r="A146" s="1491"/>
      <c r="B146" s="1491"/>
      <c r="C146" s="1491"/>
      <c r="D146" s="1344"/>
      <c r="E146" s="641"/>
      <c r="F146" s="641"/>
    </row>
    <row r="147" spans="1:6">
      <c r="A147" s="2113" t="s">
        <v>324</v>
      </c>
      <c r="B147" s="2114"/>
      <c r="C147" s="2114"/>
      <c r="D147" s="2114"/>
      <c r="E147" s="2114"/>
      <c r="F147" s="2114"/>
    </row>
    <row r="148" spans="1:6">
      <c r="A148" s="2113" t="s">
        <v>323</v>
      </c>
      <c r="B148" s="2114"/>
      <c r="C148" s="2114"/>
      <c r="D148" s="2114"/>
      <c r="E148" s="2114"/>
      <c r="F148" s="2114"/>
    </row>
    <row r="149" spans="1:6">
      <c r="A149" s="647" t="s">
        <v>2056</v>
      </c>
      <c r="B149" s="454"/>
      <c r="C149" s="1344"/>
      <c r="D149" s="1344"/>
      <c r="E149" s="1315"/>
      <c r="F149" s="1315"/>
    </row>
    <row r="150" spans="1:6">
      <c r="A150" s="647"/>
      <c r="B150" s="454"/>
      <c r="C150" s="1344"/>
      <c r="D150" s="1344"/>
      <c r="E150" s="1315"/>
      <c r="F150" s="1315"/>
    </row>
    <row r="151" spans="1:6">
      <c r="A151" s="647" t="s">
        <v>2005</v>
      </c>
      <c r="B151" s="454"/>
      <c r="C151" s="1344"/>
      <c r="D151" s="1344"/>
      <c r="E151" s="641"/>
      <c r="F151" s="641"/>
    </row>
    <row r="152" spans="1:6" ht="13" thickBot="1">
      <c r="A152" s="1491"/>
      <c r="B152" s="1491"/>
      <c r="C152" s="1491"/>
      <c r="D152" s="1491"/>
      <c r="E152" s="1492"/>
      <c r="F152" s="1492"/>
    </row>
    <row r="153" spans="1:6">
      <c r="A153" s="1472" t="s">
        <v>320</v>
      </c>
      <c r="B153" s="1347" t="s">
        <v>161</v>
      </c>
      <c r="C153" s="1347" t="s">
        <v>319</v>
      </c>
      <c r="D153" s="1347" t="s">
        <v>318</v>
      </c>
      <c r="E153" s="1473" t="s">
        <v>317</v>
      </c>
      <c r="F153" s="1474" t="s">
        <v>316</v>
      </c>
    </row>
    <row r="154" spans="1:6">
      <c r="A154" s="1367"/>
      <c r="B154" s="1362"/>
      <c r="C154" s="1362"/>
      <c r="D154" s="1362"/>
      <c r="E154" s="1488"/>
      <c r="F154" s="1493"/>
    </row>
    <row r="155" spans="1:6">
      <c r="A155" s="1368"/>
      <c r="B155" s="1365" t="s">
        <v>550</v>
      </c>
      <c r="C155" s="1355"/>
      <c r="D155" s="1355"/>
      <c r="E155" s="180"/>
      <c r="F155" s="115"/>
    </row>
    <row r="156" spans="1:6">
      <c r="A156" s="1368"/>
      <c r="B156" s="1356"/>
      <c r="C156" s="1355"/>
      <c r="D156" s="1355"/>
      <c r="E156" s="180"/>
      <c r="F156" s="115"/>
    </row>
    <row r="157" spans="1:6">
      <c r="A157" s="1368"/>
      <c r="B157" s="1365" t="s">
        <v>1810</v>
      </c>
      <c r="C157" s="1355"/>
      <c r="D157" s="1355"/>
      <c r="E157" s="180"/>
      <c r="F157" s="115"/>
    </row>
    <row r="158" spans="1:6">
      <c r="A158" s="1368"/>
      <c r="B158" s="1356"/>
      <c r="C158" s="1355"/>
      <c r="D158" s="1355"/>
      <c r="E158" s="180"/>
      <c r="F158" s="115"/>
    </row>
    <row r="159" spans="1:6" ht="20">
      <c r="A159" s="1368"/>
      <c r="B159" s="1383" t="s">
        <v>1809</v>
      </c>
      <c r="C159" s="1355"/>
      <c r="D159" s="1355"/>
      <c r="E159" s="180"/>
      <c r="F159" s="115"/>
    </row>
    <row r="160" spans="1:6">
      <c r="A160" s="1367"/>
      <c r="B160" s="1362"/>
      <c r="C160" s="1362"/>
      <c r="D160" s="1362"/>
      <c r="E160" s="1488"/>
      <c r="F160" s="1493"/>
    </row>
    <row r="161" spans="1:6">
      <c r="A161" s="1368" t="s">
        <v>675</v>
      </c>
      <c r="B161" s="1356" t="s">
        <v>1808</v>
      </c>
      <c r="C161" s="1355" t="s">
        <v>482</v>
      </c>
      <c r="D161" s="1481">
        <v>0.62</v>
      </c>
      <c r="E161" s="180"/>
      <c r="F161" s="115">
        <f t="shared" ref="F161:F192" si="3">D161*E161</f>
        <v>0</v>
      </c>
    </row>
    <row r="162" spans="1:6">
      <c r="A162" s="1367"/>
      <c r="B162" s="1362"/>
      <c r="C162" s="1362"/>
      <c r="D162" s="1362"/>
      <c r="E162" s="1488"/>
      <c r="F162" s="115">
        <f t="shared" si="3"/>
        <v>0</v>
      </c>
    </row>
    <row r="163" spans="1:6">
      <c r="A163" s="1368"/>
      <c r="B163" s="1365" t="s">
        <v>2040</v>
      </c>
      <c r="C163" s="1355"/>
      <c r="D163" s="1355"/>
      <c r="E163" s="180"/>
      <c r="F163" s="115">
        <f t="shared" si="3"/>
        <v>0</v>
      </c>
    </row>
    <row r="164" spans="1:6">
      <c r="A164" s="1368"/>
      <c r="B164" s="1356"/>
      <c r="C164" s="1355"/>
      <c r="D164" s="1355"/>
      <c r="E164" s="180"/>
      <c r="F164" s="115">
        <f t="shared" si="3"/>
        <v>0</v>
      </c>
    </row>
    <row r="165" spans="1:6" ht="20">
      <c r="A165" s="1368"/>
      <c r="B165" s="1383" t="s">
        <v>2039</v>
      </c>
      <c r="C165" s="1355"/>
      <c r="D165" s="1355"/>
      <c r="E165" s="180"/>
      <c r="F165" s="115">
        <f t="shared" si="3"/>
        <v>0</v>
      </c>
    </row>
    <row r="166" spans="1:6">
      <c r="A166" s="1368"/>
      <c r="B166" s="1383"/>
      <c r="C166" s="1355"/>
      <c r="D166" s="1355"/>
      <c r="E166" s="180"/>
      <c r="F166" s="115">
        <f t="shared" si="3"/>
        <v>0</v>
      </c>
    </row>
    <row r="167" spans="1:6">
      <c r="A167" s="1368" t="s">
        <v>751</v>
      </c>
      <c r="B167" s="1356" t="s">
        <v>2038</v>
      </c>
      <c r="C167" s="1355" t="s">
        <v>513</v>
      </c>
      <c r="D167" s="1481">
        <v>11</v>
      </c>
      <c r="E167" s="180"/>
      <c r="F167" s="115">
        <f t="shared" si="3"/>
        <v>0</v>
      </c>
    </row>
    <row r="168" spans="1:6">
      <c r="A168" s="1368"/>
      <c r="B168" s="1356"/>
      <c r="C168" s="1355"/>
      <c r="D168" s="1481"/>
      <c r="E168" s="180"/>
      <c r="F168" s="115">
        <f t="shared" si="3"/>
        <v>0</v>
      </c>
    </row>
    <row r="169" spans="1:6">
      <c r="A169" s="1368"/>
      <c r="B169" s="1384" t="s">
        <v>633</v>
      </c>
      <c r="C169" s="1355"/>
      <c r="D169" s="1355"/>
      <c r="E169" s="1489"/>
      <c r="F169" s="115">
        <f t="shared" si="3"/>
        <v>0</v>
      </c>
    </row>
    <row r="170" spans="1:6">
      <c r="A170" s="1368"/>
      <c r="B170" s="1384"/>
      <c r="C170" s="1355"/>
      <c r="D170" s="1355"/>
      <c r="E170" s="1489"/>
      <c r="F170" s="115">
        <f t="shared" si="3"/>
        <v>0</v>
      </c>
    </row>
    <row r="171" spans="1:6">
      <c r="A171" s="1368"/>
      <c r="B171" s="1384" t="s">
        <v>1736</v>
      </c>
      <c r="C171" s="1355"/>
      <c r="D171" s="1355"/>
      <c r="E171" s="1489"/>
      <c r="F171" s="115">
        <f t="shared" si="3"/>
        <v>0</v>
      </c>
    </row>
    <row r="172" spans="1:6">
      <c r="A172" s="1368"/>
      <c r="B172" s="1383"/>
      <c r="C172" s="1355"/>
      <c r="D172" s="1355"/>
      <c r="E172" s="1489"/>
      <c r="F172" s="115">
        <f t="shared" si="3"/>
        <v>0</v>
      </c>
    </row>
    <row r="173" spans="1:6">
      <c r="A173" s="1368"/>
      <c r="B173" s="1384" t="s">
        <v>631</v>
      </c>
      <c r="C173" s="1355"/>
      <c r="D173" s="1355"/>
      <c r="E173" s="180"/>
      <c r="F173" s="115">
        <f t="shared" si="3"/>
        <v>0</v>
      </c>
    </row>
    <row r="174" spans="1:6">
      <c r="A174" s="1368"/>
      <c r="B174" s="1356"/>
      <c r="C174" s="1355"/>
      <c r="D174" s="1355"/>
      <c r="E174" s="180"/>
      <c r="F174" s="115">
        <f t="shared" si="3"/>
        <v>0</v>
      </c>
    </row>
    <row r="175" spans="1:6" ht="30">
      <c r="A175" s="1368"/>
      <c r="B175" s="1383" t="s">
        <v>1807</v>
      </c>
      <c r="C175" s="1355"/>
      <c r="D175" s="1355"/>
      <c r="E175" s="180"/>
      <c r="F175" s="115">
        <f t="shared" si="3"/>
        <v>0</v>
      </c>
    </row>
    <row r="176" spans="1:6">
      <c r="A176" s="1479"/>
      <c r="B176" s="1480"/>
      <c r="C176" s="1355"/>
      <c r="D176" s="1355"/>
      <c r="E176" s="180"/>
      <c r="F176" s="115">
        <f t="shared" si="3"/>
        <v>0</v>
      </c>
    </row>
    <row r="177" spans="1:6">
      <c r="A177" s="1484" t="s">
        <v>1734</v>
      </c>
      <c r="B177" s="1486" t="s">
        <v>1666</v>
      </c>
      <c r="C177" s="1355" t="s">
        <v>337</v>
      </c>
      <c r="D177" s="1355">
        <v>6</v>
      </c>
      <c r="E177" s="180"/>
      <c r="F177" s="115">
        <f t="shared" si="3"/>
        <v>0</v>
      </c>
    </row>
    <row r="178" spans="1:6">
      <c r="A178" s="1484" t="s">
        <v>1733</v>
      </c>
      <c r="B178" s="1486" t="s">
        <v>1662</v>
      </c>
      <c r="C178" s="1355" t="s">
        <v>337</v>
      </c>
      <c r="D178" s="1355">
        <v>1</v>
      </c>
      <c r="E178" s="180"/>
      <c r="F178" s="115">
        <f t="shared" si="3"/>
        <v>0</v>
      </c>
    </row>
    <row r="179" spans="1:6">
      <c r="A179" s="1368"/>
      <c r="B179" s="1383"/>
      <c r="C179" s="1355"/>
      <c r="D179" s="1355"/>
      <c r="E179" s="180"/>
      <c r="F179" s="115">
        <f t="shared" si="3"/>
        <v>0</v>
      </c>
    </row>
    <row r="180" spans="1:6">
      <c r="A180" s="1484"/>
      <c r="B180" s="1384" t="s">
        <v>1703</v>
      </c>
      <c r="C180" s="1355"/>
      <c r="D180" s="1355"/>
      <c r="E180" s="180"/>
      <c r="F180" s="115">
        <f t="shared" si="3"/>
        <v>0</v>
      </c>
    </row>
    <row r="181" spans="1:6">
      <c r="A181" s="1368"/>
      <c r="B181" s="1365"/>
      <c r="C181" s="1355"/>
      <c r="D181" s="1355"/>
      <c r="E181" s="180"/>
      <c r="F181" s="115">
        <f t="shared" si="3"/>
        <v>0</v>
      </c>
    </row>
    <row r="182" spans="1:6" ht="20">
      <c r="A182" s="1368"/>
      <c r="B182" s="1383" t="s">
        <v>1806</v>
      </c>
      <c r="C182" s="1355"/>
      <c r="D182" s="1355"/>
      <c r="E182" s="180"/>
      <c r="F182" s="115">
        <f t="shared" si="3"/>
        <v>0</v>
      </c>
    </row>
    <row r="183" spans="1:6">
      <c r="A183" s="1368"/>
      <c r="B183" s="1478"/>
      <c r="C183" s="1355"/>
      <c r="D183" s="1355"/>
      <c r="E183" s="180"/>
      <c r="F183" s="115">
        <f t="shared" si="3"/>
        <v>0</v>
      </c>
    </row>
    <row r="184" spans="1:6">
      <c r="A184" s="1368" t="s">
        <v>1701</v>
      </c>
      <c r="B184" s="1486" t="s">
        <v>2037</v>
      </c>
      <c r="C184" s="1355" t="s">
        <v>337</v>
      </c>
      <c r="D184" s="1355">
        <v>2</v>
      </c>
      <c r="E184" s="180"/>
      <c r="F184" s="115">
        <f t="shared" si="3"/>
        <v>0</v>
      </c>
    </row>
    <row r="185" spans="1:6">
      <c r="A185" s="1368" t="s">
        <v>1699</v>
      </c>
      <c r="B185" s="1486" t="s">
        <v>1805</v>
      </c>
      <c r="C185" s="1355" t="s">
        <v>337</v>
      </c>
      <c r="D185" s="1355">
        <v>1</v>
      </c>
      <c r="E185" s="180"/>
      <c r="F185" s="115">
        <f t="shared" si="3"/>
        <v>0</v>
      </c>
    </row>
    <row r="186" spans="1:6">
      <c r="A186" s="1368"/>
      <c r="B186" s="1486"/>
      <c r="C186" s="1355"/>
      <c r="D186" s="1355"/>
      <c r="E186" s="180"/>
      <c r="F186" s="115">
        <f t="shared" si="3"/>
        <v>0</v>
      </c>
    </row>
    <row r="187" spans="1:6">
      <c r="A187" s="1368"/>
      <c r="B187" s="1366" t="s">
        <v>626</v>
      </c>
      <c r="C187" s="522"/>
      <c r="D187" s="522"/>
      <c r="E187" s="180"/>
      <c r="F187" s="115">
        <f t="shared" si="3"/>
        <v>0</v>
      </c>
    </row>
    <row r="188" spans="1:6">
      <c r="A188" s="1368"/>
      <c r="B188" s="1366"/>
      <c r="C188" s="522"/>
      <c r="D188" s="522"/>
      <c r="E188" s="180"/>
      <c r="F188" s="115">
        <f t="shared" si="3"/>
        <v>0</v>
      </c>
    </row>
    <row r="189" spans="1:6" ht="30.5">
      <c r="A189" s="1368"/>
      <c r="B189" s="1353" t="s">
        <v>1804</v>
      </c>
      <c r="C189" s="522"/>
      <c r="D189" s="522"/>
      <c r="E189" s="180"/>
      <c r="F189" s="115">
        <f t="shared" si="3"/>
        <v>0</v>
      </c>
    </row>
    <row r="190" spans="1:6">
      <c r="A190" s="1368"/>
      <c r="B190" s="1353"/>
      <c r="C190" s="522"/>
      <c r="D190" s="522"/>
      <c r="E190" s="180"/>
      <c r="F190" s="115">
        <f t="shared" si="3"/>
        <v>0</v>
      </c>
    </row>
    <row r="191" spans="1:6">
      <c r="A191" s="1349" t="s">
        <v>1319</v>
      </c>
      <c r="B191" s="1356" t="s">
        <v>2036</v>
      </c>
      <c r="C191" s="1355" t="s">
        <v>337</v>
      </c>
      <c r="D191" s="1355">
        <v>1</v>
      </c>
      <c r="E191" s="180"/>
      <c r="F191" s="115">
        <f t="shared" si="3"/>
        <v>0</v>
      </c>
    </row>
    <row r="192" spans="1:6">
      <c r="A192" s="1349" t="s">
        <v>1680</v>
      </c>
      <c r="B192" s="1356" t="s">
        <v>2035</v>
      </c>
      <c r="C192" s="1355" t="s">
        <v>337</v>
      </c>
      <c r="D192" s="1355">
        <v>1</v>
      </c>
      <c r="E192" s="180"/>
      <c r="F192" s="115">
        <f t="shared" si="3"/>
        <v>0</v>
      </c>
    </row>
    <row r="193" spans="1:6" ht="13" thickBot="1">
      <c r="A193" s="1357"/>
      <c r="B193" s="1358"/>
      <c r="C193" s="1359"/>
      <c r="D193" s="1359" t="s">
        <v>1770</v>
      </c>
      <c r="E193" s="144"/>
      <c r="F193" s="143">
        <f>SUM(F154:F192)</f>
        <v>0</v>
      </c>
    </row>
    <row r="194" spans="1:6">
      <c r="A194" s="1360"/>
      <c r="B194" s="454"/>
      <c r="C194" s="1344"/>
      <c r="D194" s="1344"/>
      <c r="E194" s="148"/>
      <c r="F194" s="148"/>
    </row>
    <row r="195" spans="1:6">
      <c r="A195" s="1494"/>
      <c r="B195" s="1495"/>
      <c r="C195" s="1495"/>
      <c r="D195" s="1495"/>
      <c r="E195" s="1496"/>
      <c r="F195" s="1496"/>
    </row>
    <row r="196" spans="1:6">
      <c r="A196" s="2113" t="s">
        <v>324</v>
      </c>
      <c r="B196" s="2114"/>
      <c r="C196" s="2114"/>
      <c r="D196" s="2114"/>
      <c r="E196" s="2114"/>
      <c r="F196" s="2114"/>
    </row>
    <row r="197" spans="1:6">
      <c r="A197" s="2113" t="s">
        <v>323</v>
      </c>
      <c r="B197" s="2114"/>
      <c r="C197" s="2114"/>
      <c r="D197" s="2114"/>
      <c r="E197" s="2114"/>
      <c r="F197" s="2114"/>
    </row>
    <row r="198" spans="1:6">
      <c r="A198" s="647" t="s">
        <v>2056</v>
      </c>
      <c r="B198" s="454"/>
      <c r="C198" s="1344"/>
      <c r="D198" s="1344"/>
      <c r="E198" s="1315"/>
      <c r="F198" s="1315"/>
    </row>
    <row r="199" spans="1:6">
      <c r="A199" s="647"/>
      <c r="B199" s="454"/>
      <c r="C199" s="1344"/>
      <c r="D199" s="1344"/>
      <c r="E199" s="1315"/>
      <c r="F199" s="1315"/>
    </row>
    <row r="200" spans="1:6">
      <c r="A200" s="647" t="s">
        <v>2005</v>
      </c>
      <c r="B200" s="454"/>
      <c r="C200" s="1344"/>
      <c r="D200" s="1344"/>
      <c r="E200" s="641"/>
      <c r="F200" s="641"/>
    </row>
    <row r="201" spans="1:6" ht="13" thickBot="1">
      <c r="A201" s="1471"/>
      <c r="B201" s="454"/>
      <c r="C201" s="1344"/>
      <c r="D201" s="1344"/>
      <c r="E201" s="641"/>
      <c r="F201" s="641"/>
    </row>
    <row r="202" spans="1:6">
      <c r="A202" s="1472" t="s">
        <v>320</v>
      </c>
      <c r="B202" s="1347" t="s">
        <v>161</v>
      </c>
      <c r="C202" s="1347" t="s">
        <v>319</v>
      </c>
      <c r="D202" s="1347" t="s">
        <v>318</v>
      </c>
      <c r="E202" s="1473" t="s">
        <v>317</v>
      </c>
      <c r="F202" s="1474" t="s">
        <v>316</v>
      </c>
    </row>
    <row r="203" spans="1:6">
      <c r="A203" s="1367"/>
      <c r="B203" s="1362"/>
      <c r="C203" s="1362"/>
      <c r="D203" s="1362"/>
      <c r="E203" s="1488"/>
      <c r="F203" s="1493"/>
    </row>
    <row r="204" spans="1:6">
      <c r="A204" s="1368"/>
      <c r="B204" s="1365" t="s">
        <v>1803</v>
      </c>
      <c r="C204" s="1355"/>
      <c r="D204" s="1355"/>
      <c r="E204" s="141"/>
      <c r="F204" s="115"/>
    </row>
    <row r="205" spans="1:6">
      <c r="A205" s="1368"/>
      <c r="B205" s="1365"/>
      <c r="C205" s="1355"/>
      <c r="D205" s="1355"/>
      <c r="E205" s="141"/>
      <c r="F205" s="115"/>
    </row>
    <row r="206" spans="1:6" ht="20.5">
      <c r="A206" s="1368"/>
      <c r="B206" s="1353" t="s">
        <v>1802</v>
      </c>
      <c r="C206" s="1355"/>
      <c r="D206" s="1355"/>
      <c r="E206" s="180"/>
      <c r="F206" s="115"/>
    </row>
    <row r="207" spans="1:6">
      <c r="A207" s="1367"/>
      <c r="B207" s="1362"/>
      <c r="C207" s="1362"/>
      <c r="D207" s="1362"/>
      <c r="E207" s="1488"/>
      <c r="F207" s="1493"/>
    </row>
    <row r="208" spans="1:6">
      <c r="A208" s="1368" t="s">
        <v>2034</v>
      </c>
      <c r="B208" s="1478" t="s">
        <v>1662</v>
      </c>
      <c r="C208" s="1355" t="s">
        <v>337</v>
      </c>
      <c r="D208" s="1355">
        <v>1</v>
      </c>
      <c r="E208" s="180"/>
      <c r="F208" s="115">
        <f t="shared" ref="F208:F232" si="4">D208*E208</f>
        <v>0</v>
      </c>
    </row>
    <row r="209" spans="1:6">
      <c r="A209" s="1367"/>
      <c r="B209" s="1362"/>
      <c r="C209" s="1362"/>
      <c r="D209" s="1362"/>
      <c r="E209" s="1488"/>
      <c r="F209" s="115">
        <f t="shared" si="4"/>
        <v>0</v>
      </c>
    </row>
    <row r="210" spans="1:6">
      <c r="A210" s="1368"/>
      <c r="B210" s="1365" t="s">
        <v>1800</v>
      </c>
      <c r="C210" s="1355"/>
      <c r="D210" s="1355"/>
      <c r="E210" s="180"/>
      <c r="F210" s="115">
        <f t="shared" si="4"/>
        <v>0</v>
      </c>
    </row>
    <row r="211" spans="1:6">
      <c r="A211" s="1368"/>
      <c r="B211" s="1365"/>
      <c r="C211" s="1355"/>
      <c r="D211" s="1355"/>
      <c r="E211" s="180"/>
      <c r="F211" s="115">
        <f t="shared" si="4"/>
        <v>0</v>
      </c>
    </row>
    <row r="212" spans="1:6" ht="40.5">
      <c r="A212" s="1368"/>
      <c r="B212" s="1353" t="s">
        <v>2033</v>
      </c>
      <c r="C212" s="1355"/>
      <c r="D212" s="1355"/>
      <c r="E212" s="180"/>
      <c r="F212" s="115">
        <f t="shared" si="4"/>
        <v>0</v>
      </c>
    </row>
    <row r="213" spans="1:6">
      <c r="A213" s="1368"/>
      <c r="B213" s="1383"/>
      <c r="C213" s="1355"/>
      <c r="D213" s="1355"/>
      <c r="E213" s="180"/>
      <c r="F213" s="115">
        <f t="shared" si="4"/>
        <v>0</v>
      </c>
    </row>
    <row r="214" spans="1:6">
      <c r="A214" s="1368" t="s">
        <v>1798</v>
      </c>
      <c r="B214" s="1478" t="s">
        <v>2030</v>
      </c>
      <c r="C214" s="1355" t="s">
        <v>337</v>
      </c>
      <c r="D214" s="1355">
        <v>1</v>
      </c>
      <c r="E214" s="180"/>
      <c r="F214" s="115">
        <f t="shared" si="4"/>
        <v>0</v>
      </c>
    </row>
    <row r="215" spans="1:6">
      <c r="A215" s="1368" t="s">
        <v>1795</v>
      </c>
      <c r="B215" s="1478" t="s">
        <v>1797</v>
      </c>
      <c r="C215" s="1355" t="s">
        <v>337</v>
      </c>
      <c r="D215" s="1355">
        <v>1</v>
      </c>
      <c r="E215" s="180"/>
      <c r="F215" s="115">
        <f t="shared" si="4"/>
        <v>0</v>
      </c>
    </row>
    <row r="216" spans="1:6">
      <c r="A216" s="1368" t="s">
        <v>1793</v>
      </c>
      <c r="B216" s="1478" t="s">
        <v>2032</v>
      </c>
      <c r="C216" s="1355" t="s">
        <v>337</v>
      </c>
      <c r="D216" s="1355">
        <v>1</v>
      </c>
      <c r="E216" s="180"/>
      <c r="F216" s="115">
        <f t="shared" si="4"/>
        <v>0</v>
      </c>
    </row>
    <row r="217" spans="1:6">
      <c r="A217" s="1368"/>
      <c r="B217" s="1497"/>
      <c r="C217" s="1355"/>
      <c r="D217" s="1355"/>
      <c r="E217" s="180"/>
      <c r="F217" s="115">
        <f t="shared" si="4"/>
        <v>0</v>
      </c>
    </row>
    <row r="218" spans="1:6" ht="40.5">
      <c r="A218" s="1368"/>
      <c r="B218" s="1353" t="s">
        <v>2031</v>
      </c>
      <c r="C218" s="1355"/>
      <c r="D218" s="1355"/>
      <c r="E218" s="180"/>
      <c r="F218" s="115">
        <f t="shared" si="4"/>
        <v>0</v>
      </c>
    </row>
    <row r="219" spans="1:6">
      <c r="A219" s="1368"/>
      <c r="B219" s="1478"/>
      <c r="C219" s="1355"/>
      <c r="D219" s="1355"/>
      <c r="E219" s="180"/>
      <c r="F219" s="115">
        <f t="shared" si="4"/>
        <v>0</v>
      </c>
    </row>
    <row r="220" spans="1:6">
      <c r="A220" s="1368" t="s">
        <v>1791</v>
      </c>
      <c r="B220" s="1478" t="s">
        <v>2030</v>
      </c>
      <c r="C220" s="1355" t="s">
        <v>337</v>
      </c>
      <c r="D220" s="1355">
        <v>1</v>
      </c>
      <c r="E220" s="180"/>
      <c r="F220" s="115">
        <f t="shared" si="4"/>
        <v>0</v>
      </c>
    </row>
    <row r="221" spans="1:6">
      <c r="A221" s="1368" t="s">
        <v>1985</v>
      </c>
      <c r="B221" s="1478" t="s">
        <v>2029</v>
      </c>
      <c r="C221" s="1355" t="s">
        <v>337</v>
      </c>
      <c r="D221" s="1355">
        <v>1</v>
      </c>
      <c r="E221" s="180"/>
      <c r="F221" s="115">
        <f t="shared" si="4"/>
        <v>0</v>
      </c>
    </row>
    <row r="222" spans="1:6">
      <c r="A222" s="1368"/>
      <c r="B222" s="1497"/>
      <c r="C222" s="1355"/>
      <c r="D222" s="1355"/>
      <c r="E222" s="180"/>
      <c r="F222" s="115">
        <f t="shared" si="4"/>
        <v>0</v>
      </c>
    </row>
    <row r="223" spans="1:6">
      <c r="A223" s="1368"/>
      <c r="B223" s="1384" t="s">
        <v>1673</v>
      </c>
      <c r="C223" s="1355"/>
      <c r="D223" s="1355"/>
      <c r="E223" s="141"/>
      <c r="F223" s="115">
        <f t="shared" si="4"/>
        <v>0</v>
      </c>
    </row>
    <row r="224" spans="1:6">
      <c r="A224" s="1368"/>
      <c r="B224" s="1383"/>
      <c r="C224" s="1355"/>
      <c r="D224" s="1355"/>
      <c r="E224" s="180"/>
      <c r="F224" s="115">
        <f t="shared" si="4"/>
        <v>0</v>
      </c>
    </row>
    <row r="225" spans="1:6" ht="30.5">
      <c r="A225" s="1368"/>
      <c r="B225" s="1353" t="s">
        <v>1790</v>
      </c>
      <c r="C225" s="1355"/>
      <c r="D225" s="1355"/>
      <c r="E225" s="180"/>
      <c r="F225" s="115">
        <f t="shared" si="4"/>
        <v>0</v>
      </c>
    </row>
    <row r="226" spans="1:6">
      <c r="A226" s="1368"/>
      <c r="B226" s="1356"/>
      <c r="C226" s="1355"/>
      <c r="D226" s="1355"/>
      <c r="E226" s="180"/>
      <c r="F226" s="115">
        <f t="shared" si="4"/>
        <v>0</v>
      </c>
    </row>
    <row r="227" spans="1:6">
      <c r="A227" s="1368" t="s">
        <v>1670</v>
      </c>
      <c r="B227" s="1356" t="s">
        <v>1666</v>
      </c>
      <c r="C227" s="1355" t="s">
        <v>337</v>
      </c>
      <c r="D227" s="1355">
        <v>1</v>
      </c>
      <c r="E227" s="180"/>
      <c r="F227" s="115">
        <f t="shared" si="4"/>
        <v>0</v>
      </c>
    </row>
    <row r="228" spans="1:6">
      <c r="A228" s="1368" t="s">
        <v>1668</v>
      </c>
      <c r="B228" s="1356" t="s">
        <v>1662</v>
      </c>
      <c r="C228" s="1355" t="s">
        <v>337</v>
      </c>
      <c r="D228" s="1355">
        <v>1</v>
      </c>
      <c r="E228" s="180"/>
      <c r="F228" s="115">
        <f t="shared" si="4"/>
        <v>0</v>
      </c>
    </row>
    <row r="229" spans="1:6">
      <c r="A229" s="1368"/>
      <c r="B229" s="1353"/>
      <c r="C229" s="1355"/>
      <c r="D229" s="1355"/>
      <c r="E229" s="180"/>
      <c r="F229" s="115">
        <f t="shared" si="4"/>
        <v>0</v>
      </c>
    </row>
    <row r="230" spans="1:6" ht="20">
      <c r="A230" s="1368"/>
      <c r="B230" s="1476" t="s">
        <v>2028</v>
      </c>
      <c r="C230" s="1355"/>
      <c r="D230" s="1355"/>
      <c r="E230" s="1489"/>
      <c r="F230" s="115">
        <f t="shared" si="4"/>
        <v>0</v>
      </c>
    </row>
    <row r="231" spans="1:6">
      <c r="A231" s="1368"/>
      <c r="B231" s="1383"/>
      <c r="C231" s="1355"/>
      <c r="D231" s="1355"/>
      <c r="E231" s="1489"/>
      <c r="F231" s="115">
        <f t="shared" si="4"/>
        <v>0</v>
      </c>
    </row>
    <row r="232" spans="1:6">
      <c r="A232" s="1368" t="s">
        <v>2027</v>
      </c>
      <c r="B232" s="1356" t="s">
        <v>1666</v>
      </c>
      <c r="C232" s="1355" t="s">
        <v>337</v>
      </c>
      <c r="D232" s="1355">
        <v>1</v>
      </c>
      <c r="E232" s="180"/>
      <c r="F232" s="115">
        <f t="shared" si="4"/>
        <v>0</v>
      </c>
    </row>
    <row r="233" spans="1:6">
      <c r="A233" s="1368"/>
      <c r="B233" s="1497"/>
      <c r="C233" s="1355"/>
      <c r="D233" s="1355"/>
      <c r="E233" s="180"/>
      <c r="F233" s="150"/>
    </row>
    <row r="234" spans="1:6">
      <c r="A234" s="1368"/>
      <c r="B234" s="1497"/>
      <c r="C234" s="1355"/>
      <c r="D234" s="1355"/>
      <c r="E234" s="180"/>
      <c r="F234" s="150"/>
    </row>
    <row r="235" spans="1:6">
      <c r="A235" s="1368"/>
      <c r="B235" s="1497"/>
      <c r="C235" s="1355"/>
      <c r="D235" s="1355"/>
      <c r="E235" s="180"/>
      <c r="F235" s="150"/>
    </row>
    <row r="236" spans="1:6">
      <c r="A236" s="1368"/>
      <c r="B236" s="1497"/>
      <c r="C236" s="1355"/>
      <c r="D236" s="1355"/>
      <c r="E236" s="180"/>
      <c r="F236" s="150"/>
    </row>
    <row r="237" spans="1:6">
      <c r="A237" s="1368"/>
      <c r="B237" s="1497"/>
      <c r="C237" s="1355"/>
      <c r="D237" s="1355"/>
      <c r="E237" s="180"/>
      <c r="F237" s="150"/>
    </row>
    <row r="238" spans="1:6">
      <c r="A238" s="1368"/>
      <c r="B238" s="1497"/>
      <c r="C238" s="1355"/>
      <c r="D238" s="1355"/>
      <c r="E238" s="180"/>
      <c r="F238" s="150"/>
    </row>
    <row r="239" spans="1:6">
      <c r="A239" s="1368"/>
      <c r="B239" s="1497"/>
      <c r="C239" s="1355"/>
      <c r="D239" s="1355"/>
      <c r="E239" s="180"/>
      <c r="F239" s="150"/>
    </row>
    <row r="240" spans="1:6">
      <c r="A240" s="1368"/>
      <c r="B240" s="1497"/>
      <c r="C240" s="1355"/>
      <c r="D240" s="1355"/>
      <c r="E240" s="1489"/>
      <c r="F240" s="150"/>
    </row>
    <row r="241" spans="1:6" ht="13" thickBot="1">
      <c r="A241" s="1357"/>
      <c r="B241" s="1358"/>
      <c r="C241" s="1359"/>
      <c r="D241" s="1359" t="s">
        <v>1770</v>
      </c>
      <c r="E241" s="144"/>
      <c r="F241" s="143">
        <f>SUM(F203:F240)</f>
        <v>0</v>
      </c>
    </row>
    <row r="242" spans="1:6">
      <c r="A242" s="1360"/>
      <c r="B242" s="454"/>
      <c r="C242" s="1344"/>
      <c r="D242" s="1344"/>
      <c r="E242" s="148"/>
      <c r="F242" s="148"/>
    </row>
    <row r="243" spans="1:6">
      <c r="A243" s="1360"/>
      <c r="B243" s="454"/>
      <c r="C243" s="1344"/>
      <c r="D243" s="1344"/>
      <c r="E243" s="148"/>
      <c r="F243" s="148"/>
    </row>
    <row r="244" spans="1:6">
      <c r="A244" s="2113" t="s">
        <v>324</v>
      </c>
      <c r="B244" s="2114"/>
      <c r="C244" s="2114"/>
      <c r="D244" s="2114"/>
      <c r="E244" s="2114"/>
      <c r="F244" s="2114"/>
    </row>
    <row r="245" spans="1:6">
      <c r="A245" s="2113" t="s">
        <v>323</v>
      </c>
      <c r="B245" s="2114"/>
      <c r="C245" s="2114"/>
      <c r="D245" s="2114"/>
      <c r="E245" s="2114"/>
      <c r="F245" s="2114"/>
    </row>
    <row r="246" spans="1:6">
      <c r="A246" s="647" t="s">
        <v>2056</v>
      </c>
      <c r="B246" s="454"/>
      <c r="C246" s="1344"/>
      <c r="D246" s="1344"/>
      <c r="E246" s="1315"/>
      <c r="F246" s="1315"/>
    </row>
    <row r="247" spans="1:6">
      <c r="A247" s="647"/>
      <c r="B247" s="454"/>
      <c r="C247" s="1344"/>
      <c r="D247" s="1344"/>
      <c r="E247" s="1315"/>
      <c r="F247" s="1315"/>
    </row>
    <row r="248" spans="1:6">
      <c r="A248" s="647" t="s">
        <v>2005</v>
      </c>
      <c r="B248" s="454"/>
      <c r="C248" s="1344"/>
      <c r="D248" s="1344"/>
      <c r="E248" s="641"/>
      <c r="F248" s="641"/>
    </row>
    <row r="249" spans="1:6" ht="13" thickBot="1">
      <c r="A249" s="1471"/>
      <c r="B249" s="454"/>
      <c r="C249" s="1344"/>
      <c r="D249" s="1344"/>
      <c r="E249" s="641"/>
      <c r="F249" s="641"/>
    </row>
    <row r="250" spans="1:6">
      <c r="A250" s="1472" t="s">
        <v>320</v>
      </c>
      <c r="B250" s="1347" t="s">
        <v>161</v>
      </c>
      <c r="C250" s="1347" t="s">
        <v>319</v>
      </c>
      <c r="D250" s="1347" t="s">
        <v>318</v>
      </c>
      <c r="E250" s="1473" t="s">
        <v>317</v>
      </c>
      <c r="F250" s="1474" t="s">
        <v>316</v>
      </c>
    </row>
    <row r="251" spans="1:6">
      <c r="A251" s="1367"/>
      <c r="B251" s="1362"/>
      <c r="C251" s="1362"/>
      <c r="D251" s="1362"/>
      <c r="E251" s="1488"/>
      <c r="F251" s="1493"/>
    </row>
    <row r="252" spans="1:6" ht="21">
      <c r="A252" s="1368"/>
      <c r="B252" s="1365" t="s">
        <v>1643</v>
      </c>
      <c r="C252" s="1355"/>
      <c r="D252" s="1498"/>
      <c r="E252" s="180"/>
      <c r="F252" s="1499"/>
    </row>
    <row r="253" spans="1:6">
      <c r="A253" s="1368"/>
      <c r="B253" s="1356"/>
      <c r="C253" s="1355"/>
      <c r="D253" s="1498"/>
      <c r="E253" s="180"/>
      <c r="F253" s="1499"/>
    </row>
    <row r="254" spans="1:6" ht="30">
      <c r="A254" s="1368"/>
      <c r="B254" s="1383" t="s">
        <v>2026</v>
      </c>
      <c r="C254" s="1355"/>
      <c r="D254" s="1498"/>
      <c r="E254" s="180"/>
      <c r="F254" s="1499"/>
    </row>
    <row r="255" spans="1:6">
      <c r="A255" s="1368"/>
      <c r="B255" s="1356"/>
      <c r="C255" s="1355"/>
      <c r="D255" s="1498"/>
      <c r="E255" s="180"/>
      <c r="F255" s="147"/>
    </row>
    <row r="256" spans="1:6">
      <c r="A256" s="1368" t="s">
        <v>2025</v>
      </c>
      <c r="B256" s="1356" t="s">
        <v>1639</v>
      </c>
      <c r="C256" s="1355" t="s">
        <v>337</v>
      </c>
      <c r="D256" s="1498">
        <v>1</v>
      </c>
      <c r="E256" s="180"/>
      <c r="F256" s="115">
        <f t="shared" ref="F256:F282" si="5">D256*E256</f>
        <v>0</v>
      </c>
    </row>
    <row r="257" spans="1:6">
      <c r="A257" s="1367"/>
      <c r="B257" s="1362"/>
      <c r="C257" s="1362"/>
      <c r="D257" s="1362"/>
      <c r="E257" s="1488"/>
      <c r="F257" s="115">
        <f t="shared" si="5"/>
        <v>0</v>
      </c>
    </row>
    <row r="258" spans="1:6">
      <c r="A258" s="1368"/>
      <c r="B258" s="1384" t="s">
        <v>1788</v>
      </c>
      <c r="C258" s="1355"/>
      <c r="D258" s="1498"/>
      <c r="E258" s="180"/>
      <c r="F258" s="115">
        <f t="shared" si="5"/>
        <v>0</v>
      </c>
    </row>
    <row r="259" spans="1:6">
      <c r="A259" s="1368"/>
      <c r="B259" s="1356"/>
      <c r="C259" s="1355"/>
      <c r="D259" s="1498"/>
      <c r="E259" s="180"/>
      <c r="F259" s="115">
        <f t="shared" si="5"/>
        <v>0</v>
      </c>
    </row>
    <row r="260" spans="1:6" ht="20">
      <c r="A260" s="1368"/>
      <c r="B260" s="1383" t="s">
        <v>1787</v>
      </c>
      <c r="C260" s="1355"/>
      <c r="D260" s="1498"/>
      <c r="E260" s="180"/>
      <c r="F260" s="115">
        <f t="shared" si="5"/>
        <v>0</v>
      </c>
    </row>
    <row r="261" spans="1:6">
      <c r="A261" s="1368"/>
      <c r="B261" s="1356"/>
      <c r="C261" s="1355"/>
      <c r="D261" s="1355"/>
      <c r="E261" s="180"/>
      <c r="F261" s="115">
        <f t="shared" si="5"/>
        <v>0</v>
      </c>
    </row>
    <row r="262" spans="1:6">
      <c r="A262" s="1368" t="s">
        <v>1786</v>
      </c>
      <c r="B262" s="1356" t="s">
        <v>1785</v>
      </c>
      <c r="C262" s="1355" t="s">
        <v>337</v>
      </c>
      <c r="D262" s="1498">
        <v>1</v>
      </c>
      <c r="E262" s="180"/>
      <c r="F262" s="115">
        <f t="shared" si="5"/>
        <v>0</v>
      </c>
    </row>
    <row r="263" spans="1:6">
      <c r="A263" s="1367"/>
      <c r="B263" s="1362"/>
      <c r="C263" s="1362"/>
      <c r="D263" s="1362"/>
      <c r="E263" s="1488"/>
      <c r="F263" s="115">
        <f t="shared" si="5"/>
        <v>0</v>
      </c>
    </row>
    <row r="264" spans="1:6" ht="30">
      <c r="A264" s="1368"/>
      <c r="B264" s="1383" t="s">
        <v>1784</v>
      </c>
      <c r="C264" s="1355"/>
      <c r="D264" s="1498"/>
      <c r="E264" s="180"/>
      <c r="F264" s="115">
        <f t="shared" si="5"/>
        <v>0</v>
      </c>
    </row>
    <row r="265" spans="1:6">
      <c r="A265" s="1368"/>
      <c r="B265" s="1362"/>
      <c r="C265" s="1355"/>
      <c r="D265" s="1498"/>
      <c r="E265" s="180"/>
      <c r="F265" s="115">
        <f t="shared" si="5"/>
        <v>0</v>
      </c>
    </row>
    <row r="266" spans="1:6">
      <c r="A266" s="1368" t="s">
        <v>1783</v>
      </c>
      <c r="B266" s="1356" t="s">
        <v>634</v>
      </c>
      <c r="C266" s="1355" t="s">
        <v>337</v>
      </c>
      <c r="D266" s="1498">
        <v>1</v>
      </c>
      <c r="E266" s="180"/>
      <c r="F266" s="115">
        <f t="shared" si="5"/>
        <v>0</v>
      </c>
    </row>
    <row r="267" spans="1:6">
      <c r="A267" s="1368"/>
      <c r="B267" s="1356"/>
      <c r="C267" s="1355"/>
      <c r="D267" s="1498"/>
      <c r="E267" s="180"/>
      <c r="F267" s="115">
        <f t="shared" si="5"/>
        <v>0</v>
      </c>
    </row>
    <row r="268" spans="1:6">
      <c r="A268" s="1368"/>
      <c r="B268" s="1365" t="s">
        <v>1504</v>
      </c>
      <c r="C268" s="1355"/>
      <c r="D268" s="1498"/>
      <c r="E268" s="180"/>
      <c r="F268" s="115">
        <f t="shared" si="5"/>
        <v>0</v>
      </c>
    </row>
    <row r="269" spans="1:6">
      <c r="A269" s="1368"/>
      <c r="B269" s="1356"/>
      <c r="C269" s="1355"/>
      <c r="D269" s="1498"/>
      <c r="E269" s="180"/>
      <c r="F269" s="115">
        <f t="shared" si="5"/>
        <v>0</v>
      </c>
    </row>
    <row r="270" spans="1:6" ht="20">
      <c r="A270" s="1368" t="s">
        <v>1782</v>
      </c>
      <c r="B270" s="1217" t="s">
        <v>1503</v>
      </c>
      <c r="C270" s="1355" t="s">
        <v>513</v>
      </c>
      <c r="D270" s="1498">
        <v>40</v>
      </c>
      <c r="E270" s="180"/>
      <c r="F270" s="115">
        <f t="shared" si="5"/>
        <v>0</v>
      </c>
    </row>
    <row r="271" spans="1:6">
      <c r="A271" s="1368"/>
      <c r="B271" s="1356"/>
      <c r="C271" s="1355"/>
      <c r="D271" s="1355"/>
      <c r="E271" s="180"/>
      <c r="F271" s="115">
        <f t="shared" si="5"/>
        <v>0</v>
      </c>
    </row>
    <row r="272" spans="1:6">
      <c r="A272" s="1368"/>
      <c r="B272" s="1365" t="s">
        <v>1781</v>
      </c>
      <c r="C272" s="1356"/>
      <c r="D272" s="1498"/>
      <c r="E272" s="180"/>
      <c r="F272" s="115">
        <f t="shared" si="5"/>
        <v>0</v>
      </c>
    </row>
    <row r="273" spans="1:6">
      <c r="A273" s="1368"/>
      <c r="B273" s="1365"/>
      <c r="C273" s="1356"/>
      <c r="D273" s="1498"/>
      <c r="E273" s="180"/>
      <c r="F273" s="115">
        <f t="shared" si="5"/>
        <v>0</v>
      </c>
    </row>
    <row r="274" spans="1:6" ht="20">
      <c r="A274" s="1368"/>
      <c r="B274" s="1383" t="s">
        <v>2057</v>
      </c>
      <c r="C274" s="1356"/>
      <c r="D274" s="1498"/>
      <c r="E274" s="180"/>
      <c r="F274" s="115">
        <f t="shared" si="5"/>
        <v>0</v>
      </c>
    </row>
    <row r="275" spans="1:6">
      <c r="A275" s="1368"/>
      <c r="B275" s="1356"/>
      <c r="C275" s="1356"/>
      <c r="D275" s="1498"/>
      <c r="E275" s="180"/>
      <c r="F275" s="115">
        <f t="shared" si="5"/>
        <v>0</v>
      </c>
    </row>
    <row r="276" spans="1:6">
      <c r="A276" s="1368" t="s">
        <v>1779</v>
      </c>
      <c r="B276" s="1478" t="s">
        <v>1778</v>
      </c>
      <c r="C276" s="1355" t="s">
        <v>337</v>
      </c>
      <c r="D276" s="1355">
        <v>1</v>
      </c>
      <c r="E276" s="180"/>
      <c r="F276" s="115">
        <f t="shared" si="5"/>
        <v>0</v>
      </c>
    </row>
    <row r="277" spans="1:6">
      <c r="A277" s="1368"/>
      <c r="B277" s="1478"/>
      <c r="C277" s="1355"/>
      <c r="D277" s="1355"/>
      <c r="E277" s="180"/>
      <c r="F277" s="115">
        <f t="shared" si="5"/>
        <v>0</v>
      </c>
    </row>
    <row r="278" spans="1:6">
      <c r="A278" s="1368"/>
      <c r="B278" s="1365" t="s">
        <v>2023</v>
      </c>
      <c r="C278" s="1355"/>
      <c r="D278" s="1355"/>
      <c r="E278" s="141"/>
      <c r="F278" s="115">
        <f t="shared" si="5"/>
        <v>0</v>
      </c>
    </row>
    <row r="279" spans="1:6">
      <c r="A279" s="1368"/>
      <c r="B279" s="1356"/>
      <c r="C279" s="1355"/>
      <c r="D279" s="1498"/>
      <c r="E279" s="180"/>
      <c r="F279" s="115">
        <f t="shared" si="5"/>
        <v>0</v>
      </c>
    </row>
    <row r="280" spans="1:6" ht="20">
      <c r="A280" s="1368" t="s">
        <v>2022</v>
      </c>
      <c r="B280" s="1356" t="s">
        <v>2021</v>
      </c>
      <c r="C280" s="1355" t="s">
        <v>679</v>
      </c>
      <c r="D280" s="1490">
        <v>18.8</v>
      </c>
      <c r="E280" s="180"/>
      <c r="F280" s="115">
        <f t="shared" si="5"/>
        <v>0</v>
      </c>
    </row>
    <row r="281" spans="1:6">
      <c r="A281" s="1368"/>
      <c r="B281" s="1356"/>
      <c r="C281" s="1355"/>
      <c r="D281" s="1355"/>
      <c r="E281" s="180"/>
      <c r="F281" s="115">
        <f t="shared" si="5"/>
        <v>0</v>
      </c>
    </row>
    <row r="282" spans="1:6" ht="30">
      <c r="A282" s="1368" t="s">
        <v>2020</v>
      </c>
      <c r="B282" s="1356" t="s">
        <v>2019</v>
      </c>
      <c r="C282" s="1355" t="s">
        <v>337</v>
      </c>
      <c r="D282" s="1355">
        <v>1</v>
      </c>
      <c r="E282" s="180"/>
      <c r="F282" s="115">
        <f t="shared" si="5"/>
        <v>0</v>
      </c>
    </row>
    <row r="283" spans="1:6">
      <c r="A283" s="1367"/>
      <c r="B283" s="1362"/>
      <c r="C283" s="1362"/>
      <c r="D283" s="1362"/>
      <c r="E283" s="1488"/>
      <c r="F283" s="1493"/>
    </row>
    <row r="284" spans="1:6">
      <c r="A284" s="1368"/>
      <c r="B284" s="1356"/>
      <c r="C284" s="1355"/>
      <c r="D284" s="1498"/>
      <c r="E284" s="180"/>
      <c r="F284" s="115"/>
    </row>
    <row r="285" spans="1:6" ht="13" thickBot="1">
      <c r="A285" s="1357"/>
      <c r="B285" s="1358"/>
      <c r="C285" s="1359"/>
      <c r="D285" s="1359" t="s">
        <v>1770</v>
      </c>
      <c r="E285" s="144"/>
      <c r="F285" s="143">
        <f>SUM(F251:F284)</f>
        <v>0</v>
      </c>
    </row>
    <row r="286" spans="1:6">
      <c r="A286" s="1360"/>
      <c r="B286" s="454"/>
      <c r="C286" s="1344"/>
      <c r="D286" s="1344"/>
      <c r="E286" s="148"/>
      <c r="F286" s="148"/>
    </row>
    <row r="287" spans="1:6">
      <c r="A287" s="1360"/>
      <c r="B287" s="454"/>
      <c r="C287" s="1344"/>
      <c r="D287" s="1344"/>
      <c r="E287" s="148"/>
      <c r="F287" s="148"/>
    </row>
    <row r="288" spans="1:6">
      <c r="A288" s="2113" t="s">
        <v>324</v>
      </c>
      <c r="B288" s="2114"/>
      <c r="C288" s="2114"/>
      <c r="D288" s="2114"/>
      <c r="E288" s="2114"/>
      <c r="F288" s="2114"/>
    </row>
    <row r="289" spans="1:6">
      <c r="A289" s="2113" t="s">
        <v>323</v>
      </c>
      <c r="B289" s="2114"/>
      <c r="C289" s="2114"/>
      <c r="D289" s="2114"/>
      <c r="E289" s="2114"/>
      <c r="F289" s="2114"/>
    </row>
    <row r="290" spans="1:6">
      <c r="A290" s="647" t="s">
        <v>2056</v>
      </c>
      <c r="B290" s="454"/>
      <c r="C290" s="1344"/>
      <c r="D290" s="1344"/>
      <c r="E290" s="1315"/>
      <c r="F290" s="1315"/>
    </row>
    <row r="291" spans="1:6">
      <c r="A291" s="647"/>
      <c r="B291" s="454"/>
      <c r="C291" s="1344"/>
      <c r="D291" s="1344"/>
      <c r="E291" s="1315"/>
      <c r="F291" s="1315"/>
    </row>
    <row r="292" spans="1:6">
      <c r="A292" s="647" t="s">
        <v>2005</v>
      </c>
      <c r="B292" s="454"/>
      <c r="C292" s="1344"/>
      <c r="D292" s="1344"/>
      <c r="E292" s="641"/>
      <c r="F292" s="641"/>
    </row>
    <row r="293" spans="1:6" ht="13" thickBot="1">
      <c r="A293" s="1471"/>
      <c r="B293" s="454"/>
      <c r="C293" s="1344"/>
      <c r="D293" s="1344"/>
      <c r="E293" s="641"/>
      <c r="F293" s="641"/>
    </row>
    <row r="294" spans="1:6">
      <c r="A294" s="1472" t="s">
        <v>320</v>
      </c>
      <c r="B294" s="1347" t="s">
        <v>161</v>
      </c>
      <c r="C294" s="1347" t="s">
        <v>319</v>
      </c>
      <c r="D294" s="1347" t="s">
        <v>318</v>
      </c>
      <c r="E294" s="1473" t="s">
        <v>317</v>
      </c>
      <c r="F294" s="1474" t="s">
        <v>316</v>
      </c>
    </row>
    <row r="295" spans="1:6">
      <c r="A295" s="1367"/>
      <c r="B295" s="1362"/>
      <c r="C295" s="1362"/>
      <c r="D295" s="1362"/>
      <c r="E295" s="1488"/>
      <c r="F295" s="1493"/>
    </row>
    <row r="296" spans="1:6" ht="30">
      <c r="A296" s="1368" t="s">
        <v>2018</v>
      </c>
      <c r="B296" s="1356" t="s">
        <v>2017</v>
      </c>
      <c r="C296" s="1355" t="s">
        <v>337</v>
      </c>
      <c r="D296" s="1355">
        <v>1</v>
      </c>
      <c r="E296" s="180"/>
      <c r="F296" s="115">
        <f t="shared" ref="F296:F306" si="6">D296*E296</f>
        <v>0</v>
      </c>
    </row>
    <row r="297" spans="1:6">
      <c r="A297" s="1368"/>
      <c r="B297" s="1383"/>
      <c r="C297" s="1355"/>
      <c r="D297" s="1355"/>
      <c r="E297" s="180"/>
      <c r="F297" s="115">
        <f t="shared" si="6"/>
        <v>0</v>
      </c>
    </row>
    <row r="298" spans="1:6" ht="20">
      <c r="A298" s="1368" t="s">
        <v>2016</v>
      </c>
      <c r="B298" s="1356" t="s">
        <v>2015</v>
      </c>
      <c r="C298" s="1355" t="s">
        <v>341</v>
      </c>
      <c r="D298" s="1355">
        <v>1</v>
      </c>
      <c r="E298" s="180"/>
      <c r="F298" s="115">
        <f t="shared" si="6"/>
        <v>0</v>
      </c>
    </row>
    <row r="299" spans="1:6">
      <c r="A299" s="1367"/>
      <c r="B299" s="1500"/>
      <c r="C299" s="1362"/>
      <c r="D299" s="1362"/>
      <c r="E299" s="1488"/>
      <c r="F299" s="115">
        <f t="shared" si="6"/>
        <v>0</v>
      </c>
    </row>
    <row r="300" spans="1:6" ht="30">
      <c r="A300" s="1368" t="s">
        <v>2014</v>
      </c>
      <c r="B300" s="1486" t="s">
        <v>2013</v>
      </c>
      <c r="C300" s="1355" t="s">
        <v>341</v>
      </c>
      <c r="D300" s="1355">
        <v>1</v>
      </c>
      <c r="E300" s="180"/>
      <c r="F300" s="115">
        <f t="shared" si="6"/>
        <v>0</v>
      </c>
    </row>
    <row r="301" spans="1:6">
      <c r="A301" s="1368"/>
      <c r="B301" s="1356"/>
      <c r="C301" s="1355"/>
      <c r="D301" s="1355"/>
      <c r="E301" s="180"/>
      <c r="F301" s="115">
        <f t="shared" si="6"/>
        <v>0</v>
      </c>
    </row>
    <row r="302" spans="1:6" ht="50">
      <c r="A302" s="1368" t="s">
        <v>2012</v>
      </c>
      <c r="B302" s="1356" t="s">
        <v>2011</v>
      </c>
      <c r="C302" s="1355" t="s">
        <v>337</v>
      </c>
      <c r="D302" s="1355">
        <v>1</v>
      </c>
      <c r="E302" s="180"/>
      <c r="F302" s="115">
        <f t="shared" si="6"/>
        <v>0</v>
      </c>
    </row>
    <row r="303" spans="1:6">
      <c r="A303" s="1368"/>
      <c r="B303" s="1362"/>
      <c r="C303" s="1362"/>
      <c r="D303" s="1362"/>
      <c r="E303" s="1488"/>
      <c r="F303" s="115">
        <f t="shared" si="6"/>
        <v>0</v>
      </c>
    </row>
    <row r="304" spans="1:6" ht="50">
      <c r="A304" s="1368" t="s">
        <v>2010</v>
      </c>
      <c r="B304" s="1478" t="s">
        <v>2009</v>
      </c>
      <c r="C304" s="1355" t="s">
        <v>679</v>
      </c>
      <c r="D304" s="180">
        <v>26.58</v>
      </c>
      <c r="E304" s="180"/>
      <c r="F304" s="115">
        <f t="shared" si="6"/>
        <v>0</v>
      </c>
    </row>
    <row r="305" spans="1:6">
      <c r="A305" s="1368"/>
      <c r="B305" s="1478"/>
      <c r="C305" s="1355"/>
      <c r="D305" s="180"/>
      <c r="E305" s="180"/>
      <c r="F305" s="115">
        <f t="shared" si="6"/>
        <v>0</v>
      </c>
    </row>
    <row r="306" spans="1:6" ht="30">
      <c r="A306" s="1368" t="s">
        <v>2008</v>
      </c>
      <c r="B306" s="1478" t="s">
        <v>2007</v>
      </c>
      <c r="C306" s="1355" t="s">
        <v>679</v>
      </c>
      <c r="D306" s="180">
        <v>9.4</v>
      </c>
      <c r="E306" s="180"/>
      <c r="F306" s="115">
        <f t="shared" si="6"/>
        <v>0</v>
      </c>
    </row>
    <row r="307" spans="1:6">
      <c r="A307" s="1368"/>
      <c r="B307" s="1362"/>
      <c r="C307" s="1362"/>
      <c r="D307" s="1362"/>
      <c r="E307" s="1488"/>
      <c r="F307" s="1493"/>
    </row>
    <row r="308" spans="1:6">
      <c r="A308" s="1368"/>
      <c r="B308" s="1362"/>
      <c r="C308" s="1362"/>
      <c r="D308" s="1362"/>
      <c r="E308" s="1488"/>
      <c r="F308" s="1493"/>
    </row>
    <row r="309" spans="1:6">
      <c r="A309" s="1368"/>
      <c r="B309" s="1362"/>
      <c r="C309" s="1362"/>
      <c r="D309" s="1362"/>
      <c r="E309" s="1488"/>
      <c r="F309" s="1493"/>
    </row>
    <row r="310" spans="1:6">
      <c r="A310" s="1368"/>
      <c r="B310" s="1362"/>
      <c r="C310" s="1362"/>
      <c r="D310" s="1362"/>
      <c r="E310" s="1488"/>
      <c r="F310" s="1493"/>
    </row>
    <row r="311" spans="1:6">
      <c r="A311" s="1368"/>
      <c r="B311" s="1362"/>
      <c r="C311" s="1362"/>
      <c r="D311" s="1362"/>
      <c r="E311" s="1488"/>
      <c r="F311" s="1493"/>
    </row>
    <row r="312" spans="1:6">
      <c r="A312" s="1368"/>
      <c r="B312" s="1362"/>
      <c r="C312" s="1362"/>
      <c r="D312" s="1362"/>
      <c r="E312" s="1488"/>
      <c r="F312" s="1493"/>
    </row>
    <row r="313" spans="1:6">
      <c r="A313" s="1368"/>
      <c r="B313" s="1362"/>
      <c r="C313" s="1362"/>
      <c r="D313" s="1362"/>
      <c r="E313" s="1488"/>
      <c r="F313" s="1493"/>
    </row>
    <row r="314" spans="1:6">
      <c r="A314" s="1368"/>
      <c r="B314" s="1362"/>
      <c r="C314" s="1362"/>
      <c r="D314" s="1362"/>
      <c r="E314" s="1488"/>
      <c r="F314" s="1493"/>
    </row>
    <row r="315" spans="1:6">
      <c r="A315" s="1368"/>
      <c r="B315" s="1362"/>
      <c r="C315" s="1362"/>
      <c r="D315" s="1362"/>
      <c r="E315" s="1488"/>
      <c r="F315" s="1493"/>
    </row>
    <row r="316" spans="1:6">
      <c r="A316" s="1368"/>
      <c r="B316" s="1362"/>
      <c r="C316" s="1362"/>
      <c r="D316" s="1362"/>
      <c r="E316" s="1488"/>
      <c r="F316" s="1493"/>
    </row>
    <row r="317" spans="1:6">
      <c r="A317" s="1368"/>
      <c r="B317" s="1362"/>
      <c r="C317" s="1362"/>
      <c r="D317" s="1362"/>
      <c r="E317" s="1488"/>
      <c r="F317" s="1493"/>
    </row>
    <row r="318" spans="1:6">
      <c r="A318" s="1368"/>
      <c r="B318" s="1362"/>
      <c r="C318" s="1362"/>
      <c r="D318" s="1362"/>
      <c r="E318" s="1488"/>
      <c r="F318" s="1493"/>
    </row>
    <row r="319" spans="1:6">
      <c r="A319" s="1368"/>
      <c r="B319" s="1362"/>
      <c r="C319" s="1362"/>
      <c r="D319" s="1362"/>
      <c r="E319" s="1488"/>
      <c r="F319" s="1493"/>
    </row>
    <row r="320" spans="1:6">
      <c r="A320" s="1368"/>
      <c r="B320" s="1362"/>
      <c r="C320" s="1362"/>
      <c r="D320" s="1362"/>
      <c r="E320" s="1488"/>
      <c r="F320" s="1493"/>
    </row>
    <row r="321" spans="1:6">
      <c r="A321" s="1368"/>
      <c r="B321" s="1362"/>
      <c r="C321" s="1362"/>
      <c r="D321" s="1362"/>
      <c r="E321" s="1488"/>
      <c r="F321" s="1493"/>
    </row>
    <row r="322" spans="1:6">
      <c r="A322" s="1368"/>
      <c r="B322" s="1478"/>
      <c r="C322" s="1355"/>
      <c r="D322" s="180"/>
      <c r="E322" s="180"/>
      <c r="F322" s="115"/>
    </row>
    <row r="323" spans="1:6">
      <c r="A323" s="1368"/>
      <c r="B323" s="1478"/>
      <c r="C323" s="1355"/>
      <c r="D323" s="180"/>
      <c r="E323" s="180"/>
      <c r="F323" s="115"/>
    </row>
    <row r="324" spans="1:6">
      <c r="A324" s="1368"/>
      <c r="B324" s="1356"/>
      <c r="C324" s="1355"/>
      <c r="D324" s="1355"/>
      <c r="E324" s="180"/>
      <c r="F324" s="147"/>
    </row>
    <row r="325" spans="1:6">
      <c r="A325" s="1368"/>
      <c r="B325" s="1383"/>
      <c r="C325" s="1355"/>
      <c r="D325" s="1355"/>
      <c r="E325" s="1489"/>
      <c r="F325" s="115"/>
    </row>
    <row r="326" spans="1:6" ht="13" thickBot="1">
      <c r="A326" s="1357"/>
      <c r="B326" s="1358"/>
      <c r="C326" s="1359"/>
      <c r="D326" s="1359" t="s">
        <v>1770</v>
      </c>
      <c r="E326" s="144"/>
      <c r="F326" s="143">
        <f>SUM(F295:F325)</f>
        <v>0</v>
      </c>
    </row>
    <row r="327" spans="1:6">
      <c r="A327" s="1360"/>
      <c r="B327" s="454"/>
      <c r="C327" s="1344"/>
      <c r="D327" s="1344"/>
      <c r="E327" s="148"/>
      <c r="F327" s="148"/>
    </row>
    <row r="328" spans="1:6">
      <c r="A328" s="1360"/>
      <c r="B328" s="454"/>
      <c r="C328" s="1344"/>
      <c r="D328" s="1344"/>
      <c r="E328" s="148"/>
      <c r="F328" s="148"/>
    </row>
    <row r="329" spans="1:6">
      <c r="A329" s="2113" t="s">
        <v>324</v>
      </c>
      <c r="B329" s="2114"/>
      <c r="C329" s="2114"/>
      <c r="D329" s="2114"/>
      <c r="E329" s="2114"/>
      <c r="F329" s="2114"/>
    </row>
    <row r="330" spans="1:6">
      <c r="A330" s="2113" t="s">
        <v>323</v>
      </c>
      <c r="B330" s="2114"/>
      <c r="C330" s="2114"/>
      <c r="D330" s="2114"/>
      <c r="E330" s="2114"/>
      <c r="F330" s="2114"/>
    </row>
    <row r="331" spans="1:6">
      <c r="A331" s="647" t="s">
        <v>2056</v>
      </c>
      <c r="B331" s="454"/>
      <c r="C331" s="1344"/>
      <c r="D331" s="1344"/>
      <c r="E331" s="1315"/>
      <c r="F331" s="1315"/>
    </row>
    <row r="332" spans="1:6">
      <c r="A332" s="647"/>
      <c r="B332" s="454"/>
      <c r="C332" s="1344"/>
      <c r="D332" s="1344"/>
      <c r="E332" s="1315"/>
      <c r="F332" s="1315"/>
    </row>
    <row r="333" spans="1:6">
      <c r="A333" s="647" t="s">
        <v>2005</v>
      </c>
      <c r="B333" s="454"/>
      <c r="C333" s="1344"/>
      <c r="D333" s="1344"/>
      <c r="E333" s="641"/>
      <c r="F333" s="641"/>
    </row>
    <row r="334" spans="1:6" ht="13" thickBot="1">
      <c r="A334" s="1494"/>
      <c r="B334" s="454"/>
      <c r="C334" s="1344"/>
      <c r="D334" s="1344"/>
      <c r="E334" s="641"/>
      <c r="F334" s="641"/>
    </row>
    <row r="335" spans="1:6">
      <c r="A335" s="1472" t="s">
        <v>320</v>
      </c>
      <c r="B335" s="1347" t="s">
        <v>161</v>
      </c>
      <c r="C335" s="1347" t="s">
        <v>319</v>
      </c>
      <c r="D335" s="1347" t="s">
        <v>318</v>
      </c>
      <c r="E335" s="1473" t="s">
        <v>317</v>
      </c>
      <c r="F335" s="1474" t="s">
        <v>316</v>
      </c>
    </row>
    <row r="336" spans="1:6">
      <c r="A336" s="1368"/>
      <c r="B336" s="1356"/>
      <c r="C336" s="1356"/>
      <c r="D336" s="1356"/>
      <c r="E336" s="1379"/>
      <c r="F336" s="1475"/>
    </row>
    <row r="337" spans="1:6">
      <c r="A337" s="1368"/>
      <c r="B337" s="1384" t="s">
        <v>315</v>
      </c>
      <c r="C337" s="1355"/>
      <c r="D337" s="1355"/>
      <c r="E337" s="141"/>
      <c r="F337" s="115"/>
    </row>
    <row r="338" spans="1:6">
      <c r="A338" s="1368"/>
      <c r="B338" s="1356"/>
      <c r="C338" s="1355"/>
      <c r="D338" s="1355"/>
      <c r="E338" s="141"/>
      <c r="F338" s="115"/>
    </row>
    <row r="339" spans="1:6">
      <c r="A339" s="1368"/>
      <c r="B339" s="1356" t="s">
        <v>2004</v>
      </c>
      <c r="C339" s="1355"/>
      <c r="D339" s="1355"/>
      <c r="E339" s="141"/>
      <c r="F339" s="115">
        <f>F46</f>
        <v>0</v>
      </c>
    </row>
    <row r="340" spans="1:6">
      <c r="A340" s="1368"/>
      <c r="B340" s="1356"/>
      <c r="C340" s="1355"/>
      <c r="D340" s="1355"/>
      <c r="E340" s="141"/>
      <c r="F340" s="115"/>
    </row>
    <row r="341" spans="1:6">
      <c r="A341" s="1368"/>
      <c r="B341" s="1356" t="s">
        <v>2003</v>
      </c>
      <c r="C341" s="1355"/>
      <c r="D341" s="1355"/>
      <c r="E341" s="141"/>
      <c r="F341" s="115">
        <f>F93</f>
        <v>0</v>
      </c>
    </row>
    <row r="342" spans="1:6">
      <c r="A342" s="1368"/>
      <c r="B342" s="1384"/>
      <c r="C342" s="1355"/>
      <c r="D342" s="1355"/>
      <c r="E342" s="141"/>
      <c r="F342" s="115"/>
    </row>
    <row r="343" spans="1:6">
      <c r="A343" s="1368"/>
      <c r="B343" s="1356" t="s">
        <v>2002</v>
      </c>
      <c r="C343" s="1355"/>
      <c r="D343" s="1355"/>
      <c r="E343" s="141"/>
      <c r="F343" s="115">
        <f>F144</f>
        <v>0</v>
      </c>
    </row>
    <row r="344" spans="1:6">
      <c r="A344" s="1368"/>
      <c r="B344" s="1383"/>
      <c r="C344" s="1355"/>
      <c r="D344" s="1355"/>
      <c r="E344" s="141"/>
      <c r="F344" s="115"/>
    </row>
    <row r="345" spans="1:6">
      <c r="A345" s="1368"/>
      <c r="B345" s="1356" t="s">
        <v>2001</v>
      </c>
      <c r="C345" s="1355"/>
      <c r="D345" s="1355"/>
      <c r="E345" s="141"/>
      <c r="F345" s="115">
        <f>F193</f>
        <v>0</v>
      </c>
    </row>
    <row r="346" spans="1:6">
      <c r="A346" s="1368"/>
      <c r="B346" s="1356"/>
      <c r="C346" s="1355"/>
      <c r="D346" s="1355"/>
      <c r="E346" s="141"/>
      <c r="F346" s="115"/>
    </row>
    <row r="347" spans="1:6">
      <c r="A347" s="1368"/>
      <c r="B347" s="1356" t="s">
        <v>2000</v>
      </c>
      <c r="C347" s="1355"/>
      <c r="D347" s="1355"/>
      <c r="E347" s="141"/>
      <c r="F347" s="115">
        <f>F241</f>
        <v>0</v>
      </c>
    </row>
    <row r="348" spans="1:6">
      <c r="A348" s="1368"/>
      <c r="B348" s="1356"/>
      <c r="C348" s="1355"/>
      <c r="D348" s="1355"/>
      <c r="E348" s="141"/>
      <c r="F348" s="115"/>
    </row>
    <row r="349" spans="1:6">
      <c r="A349" s="1368"/>
      <c r="B349" s="1356" t="s">
        <v>1999</v>
      </c>
      <c r="C349" s="1355"/>
      <c r="D349" s="1355"/>
      <c r="E349" s="141"/>
      <c r="F349" s="115">
        <f>F285</f>
        <v>0</v>
      </c>
    </row>
    <row r="350" spans="1:6">
      <c r="A350" s="1368"/>
      <c r="B350" s="1356"/>
      <c r="C350" s="1355"/>
      <c r="D350" s="1355"/>
      <c r="E350" s="141"/>
      <c r="F350" s="115"/>
    </row>
    <row r="351" spans="1:6">
      <c r="A351" s="1368"/>
      <c r="B351" s="1356" t="s">
        <v>1998</v>
      </c>
      <c r="C351" s="1355"/>
      <c r="D351" s="1355"/>
      <c r="E351" s="141"/>
      <c r="F351" s="115">
        <f>F326</f>
        <v>0</v>
      </c>
    </row>
    <row r="352" spans="1:6">
      <c r="A352" s="1368"/>
      <c r="B352" s="1356"/>
      <c r="C352" s="1355"/>
      <c r="D352" s="1355"/>
      <c r="E352" s="141"/>
      <c r="F352" s="115"/>
    </row>
    <row r="353" spans="1:6">
      <c r="A353" s="1368"/>
      <c r="B353" s="1356"/>
      <c r="C353" s="1355"/>
      <c r="D353" s="1355"/>
      <c r="E353" s="141"/>
      <c r="F353" s="115"/>
    </row>
    <row r="354" spans="1:6">
      <c r="A354" s="1368"/>
      <c r="B354" s="1356"/>
      <c r="C354" s="1355"/>
      <c r="D354" s="1355"/>
      <c r="E354" s="141"/>
      <c r="F354" s="115"/>
    </row>
    <row r="355" spans="1:6">
      <c r="A355" s="1368"/>
      <c r="B355" s="1383"/>
      <c r="C355" s="1355"/>
      <c r="D355" s="1355"/>
      <c r="E355" s="141"/>
      <c r="F355" s="115"/>
    </row>
    <row r="356" spans="1:6">
      <c r="A356" s="1368"/>
      <c r="B356" s="1356"/>
      <c r="C356" s="1355"/>
      <c r="D356" s="1355"/>
      <c r="E356" s="141"/>
      <c r="F356" s="115"/>
    </row>
    <row r="357" spans="1:6">
      <c r="A357" s="1368"/>
      <c r="B357" s="1356"/>
      <c r="C357" s="1355"/>
      <c r="D357" s="1355"/>
      <c r="E357" s="141"/>
      <c r="F357" s="115"/>
    </row>
    <row r="358" spans="1:6">
      <c r="A358" s="1368"/>
      <c r="B358" s="1356"/>
      <c r="C358" s="1355"/>
      <c r="D358" s="1355"/>
      <c r="E358" s="141"/>
      <c r="F358" s="115"/>
    </row>
    <row r="359" spans="1:6">
      <c r="A359" s="1368"/>
      <c r="B359" s="1356"/>
      <c r="C359" s="1355"/>
      <c r="D359" s="1355"/>
      <c r="E359" s="141"/>
      <c r="F359" s="115"/>
    </row>
    <row r="360" spans="1:6">
      <c r="A360" s="1479"/>
      <c r="B360" s="1480"/>
      <c r="C360" s="1355"/>
      <c r="D360" s="1355"/>
      <c r="E360" s="141"/>
      <c r="F360" s="115"/>
    </row>
    <row r="361" spans="1:6">
      <c r="A361" s="1368"/>
      <c r="B361" s="1356"/>
      <c r="C361" s="1355"/>
      <c r="D361" s="1355"/>
      <c r="E361" s="141"/>
      <c r="F361" s="115"/>
    </row>
    <row r="362" spans="1:6">
      <c r="A362" s="1484"/>
      <c r="B362" s="1486"/>
      <c r="C362" s="1355"/>
      <c r="D362" s="1355"/>
      <c r="E362" s="141"/>
      <c r="F362" s="115"/>
    </row>
    <row r="363" spans="1:6">
      <c r="A363" s="1484"/>
      <c r="B363" s="1486"/>
      <c r="C363" s="1355"/>
      <c r="D363" s="1355"/>
      <c r="E363" s="141"/>
      <c r="F363" s="115"/>
    </row>
    <row r="364" spans="1:6">
      <c r="A364" s="1484"/>
      <c r="B364" s="1384"/>
      <c r="C364" s="1355"/>
      <c r="D364" s="1355"/>
      <c r="E364" s="141"/>
      <c r="F364" s="115"/>
    </row>
    <row r="365" spans="1:6">
      <c r="A365" s="1368"/>
      <c r="B365" s="1365"/>
      <c r="C365" s="1355"/>
      <c r="D365" s="1355"/>
      <c r="E365" s="141"/>
      <c r="F365" s="115"/>
    </row>
    <row r="366" spans="1:6">
      <c r="A366" s="1368"/>
      <c r="B366" s="1356"/>
      <c r="C366" s="1355"/>
      <c r="D366" s="1355"/>
      <c r="E366" s="141"/>
      <c r="F366" s="115"/>
    </row>
    <row r="367" spans="1:6">
      <c r="A367" s="1368"/>
      <c r="B367" s="1356"/>
      <c r="C367" s="1355"/>
      <c r="D367" s="1355"/>
      <c r="E367" s="141"/>
      <c r="F367" s="115"/>
    </row>
    <row r="368" spans="1:6">
      <c r="A368" s="1368"/>
      <c r="B368" s="1356"/>
      <c r="C368" s="1355"/>
      <c r="D368" s="1355"/>
      <c r="E368" s="141"/>
      <c r="F368" s="115"/>
    </row>
    <row r="369" spans="1:6">
      <c r="A369" s="1368"/>
      <c r="B369" s="1356"/>
      <c r="C369" s="1355"/>
      <c r="D369" s="1355"/>
      <c r="E369" s="141"/>
      <c r="F369" s="115"/>
    </row>
    <row r="370" spans="1:6">
      <c r="A370" s="1368"/>
      <c r="B370" s="1356"/>
      <c r="C370" s="1355"/>
      <c r="D370" s="1355"/>
      <c r="E370" s="141"/>
      <c r="F370" s="115"/>
    </row>
    <row r="371" spans="1:6">
      <c r="A371" s="1368"/>
      <c r="B371" s="1356"/>
      <c r="C371" s="1355"/>
      <c r="D371" s="1355"/>
      <c r="E371" s="141"/>
      <c r="F371" s="115"/>
    </row>
    <row r="372" spans="1:6">
      <c r="A372" s="1368"/>
      <c r="B372" s="1356"/>
      <c r="C372" s="1355"/>
      <c r="D372" s="1355"/>
      <c r="E372" s="141"/>
      <c r="F372" s="115"/>
    </row>
    <row r="373" spans="1:6">
      <c r="A373" s="1368"/>
      <c r="B373" s="1478"/>
      <c r="C373" s="1355"/>
      <c r="D373" s="1355"/>
      <c r="E373" s="141"/>
      <c r="F373" s="115"/>
    </row>
    <row r="374" spans="1:6">
      <c r="A374" s="1368"/>
      <c r="B374" s="1486"/>
      <c r="C374" s="1356"/>
      <c r="D374" s="1355"/>
      <c r="E374" s="141"/>
      <c r="F374" s="115"/>
    </row>
    <row r="375" spans="1:6">
      <c r="A375" s="1368"/>
      <c r="B375" s="1478"/>
      <c r="C375" s="1355"/>
      <c r="D375" s="1355"/>
      <c r="E375" s="141"/>
      <c r="F375" s="115"/>
    </row>
    <row r="376" spans="1:6">
      <c r="A376" s="1368"/>
      <c r="B376" s="1478"/>
      <c r="C376" s="1355"/>
      <c r="D376" s="1355"/>
      <c r="E376" s="141"/>
      <c r="F376" s="115"/>
    </row>
    <row r="377" spans="1:6">
      <c r="A377" s="1368"/>
      <c r="B377" s="1365"/>
      <c r="C377" s="1355"/>
      <c r="D377" s="1355"/>
      <c r="E377" s="141"/>
      <c r="F377" s="115"/>
    </row>
    <row r="378" spans="1:6">
      <c r="A378" s="1368"/>
      <c r="B378" s="1356"/>
      <c r="C378" s="1355"/>
      <c r="D378" s="1355"/>
      <c r="E378" s="141"/>
      <c r="F378" s="115"/>
    </row>
    <row r="379" spans="1:6">
      <c r="A379" s="1368"/>
      <c r="B379" s="1383"/>
      <c r="C379" s="1355"/>
      <c r="D379" s="1355"/>
      <c r="E379" s="141"/>
      <c r="F379" s="115"/>
    </row>
    <row r="380" spans="1:6">
      <c r="A380" s="1368"/>
      <c r="B380" s="1478"/>
      <c r="C380" s="1355"/>
      <c r="D380" s="1355"/>
      <c r="E380" s="141"/>
      <c r="F380" s="115"/>
    </row>
    <row r="381" spans="1:6">
      <c r="A381" s="1501"/>
      <c r="B381" s="521"/>
      <c r="C381" s="522"/>
      <c r="D381" s="522"/>
      <c r="E381" s="146"/>
      <c r="F381" s="145"/>
    </row>
    <row r="382" spans="1:6" ht="13" thickBot="1">
      <c r="A382" s="1357"/>
      <c r="B382" s="1358"/>
      <c r="C382" s="1359"/>
      <c r="D382" s="1359" t="s">
        <v>973</v>
      </c>
      <c r="E382" s="144"/>
      <c r="F382" s="143">
        <f>SUM(F336:F381)</f>
        <v>0</v>
      </c>
    </row>
    <row r="553" spans="1:6">
      <c r="A553" s="1349"/>
      <c r="B553" s="1386"/>
      <c r="C553" s="522"/>
      <c r="D553" s="522"/>
      <c r="E553" s="142"/>
      <c r="F553" s="1304"/>
    </row>
    <row r="554" spans="1:6">
      <c r="A554" s="1349"/>
      <c r="B554" s="1386" t="s">
        <v>2055</v>
      </c>
      <c r="C554" s="522"/>
      <c r="D554" s="522"/>
      <c r="E554" s="142"/>
      <c r="F554" s="1304" t="e">
        <f>#REF!</f>
        <v>#REF!</v>
      </c>
    </row>
    <row r="555" spans="1:6">
      <c r="A555" s="1349"/>
      <c r="B555" s="521"/>
      <c r="C555" s="522"/>
      <c r="D555" s="522"/>
      <c r="E555" s="142"/>
      <c r="F555" s="1304"/>
    </row>
    <row r="556" spans="1:6">
      <c r="A556" s="1349"/>
      <c r="B556" s="1386" t="s">
        <v>2054</v>
      </c>
      <c r="C556" s="522"/>
      <c r="D556" s="522"/>
      <c r="E556" s="142"/>
      <c r="F556" s="1304" t="e">
        <f>#REF!</f>
        <v>#REF!</v>
      </c>
    </row>
    <row r="557" spans="1:6">
      <c r="A557" s="1349"/>
      <c r="B557" s="1351"/>
      <c r="C557" s="522"/>
      <c r="D557" s="522"/>
      <c r="E557" s="142"/>
      <c r="F557" s="1304"/>
    </row>
    <row r="558" spans="1:6">
      <c r="A558" s="1349"/>
      <c r="B558" s="1386" t="s">
        <v>2053</v>
      </c>
      <c r="C558" s="522"/>
      <c r="D558" s="522"/>
      <c r="E558" s="142"/>
      <c r="F558" s="1304">
        <f>F352</f>
        <v>0</v>
      </c>
    </row>
    <row r="559" spans="1:6">
      <c r="A559" s="1349"/>
      <c r="B559" s="1351"/>
      <c r="C559" s="522"/>
      <c r="D559" s="522"/>
      <c r="E559" s="142"/>
      <c r="F559" s="1304"/>
    </row>
    <row r="560" spans="1:6">
      <c r="A560" s="1349"/>
      <c r="B560" s="1386" t="s">
        <v>2052</v>
      </c>
      <c r="C560" s="522"/>
      <c r="D560" s="522"/>
      <c r="E560" s="142"/>
      <c r="F560" s="1304">
        <f>F394</f>
        <v>0</v>
      </c>
    </row>
    <row r="561" spans="1:6">
      <c r="A561" s="1349"/>
      <c r="B561" s="521"/>
      <c r="C561" s="522"/>
      <c r="D561" s="522"/>
      <c r="E561" s="142"/>
      <c r="F561" s="1304"/>
    </row>
    <row r="562" spans="1:6">
      <c r="A562" s="1349"/>
      <c r="B562" s="1386" t="s">
        <v>2051</v>
      </c>
      <c r="C562" s="522"/>
      <c r="D562" s="522"/>
      <c r="E562" s="142"/>
      <c r="F562" s="1304">
        <f>F439</f>
        <v>0</v>
      </c>
    </row>
    <row r="563" spans="1:6">
      <c r="A563" s="1349"/>
      <c r="B563" s="1351"/>
      <c r="C563" s="522"/>
      <c r="D563" s="522"/>
      <c r="E563" s="142"/>
      <c r="F563" s="1304"/>
    </row>
    <row r="564" spans="1:6">
      <c r="A564" s="1349"/>
      <c r="B564" s="1386" t="s">
        <v>2050</v>
      </c>
      <c r="C564" s="522"/>
      <c r="D564" s="522"/>
      <c r="E564" s="142"/>
      <c r="F564" s="1304">
        <f>F487</f>
        <v>0</v>
      </c>
    </row>
    <row r="565" spans="1:6">
      <c r="A565" s="1349"/>
      <c r="B565" s="521"/>
      <c r="C565" s="522"/>
      <c r="D565" s="522"/>
      <c r="E565" s="142"/>
      <c r="F565" s="1304"/>
    </row>
    <row r="566" spans="1:6">
      <c r="A566" s="1349"/>
      <c r="B566" s="1386" t="s">
        <v>2049</v>
      </c>
      <c r="C566" s="522"/>
      <c r="D566" s="522"/>
      <c r="E566" s="142"/>
      <c r="F566" s="1304">
        <f>F531</f>
        <v>0</v>
      </c>
    </row>
    <row r="567" spans="1:6">
      <c r="A567" s="1349"/>
      <c r="B567" s="521"/>
      <c r="C567" s="522"/>
      <c r="D567" s="522"/>
      <c r="E567" s="142"/>
      <c r="F567" s="1304"/>
    </row>
    <row r="568" spans="1:6">
      <c r="A568" s="1349"/>
      <c r="B568" s="521"/>
      <c r="C568" s="522"/>
      <c r="D568" s="522"/>
      <c r="E568" s="142"/>
      <c r="F568" s="1304"/>
    </row>
    <row r="569" spans="1:6">
      <c r="A569" s="1349"/>
      <c r="B569" s="521"/>
      <c r="C569" s="522"/>
      <c r="D569" s="522"/>
      <c r="E569" s="142"/>
      <c r="F569" s="1304"/>
    </row>
    <row r="570" spans="1:6">
      <c r="A570" s="1349"/>
      <c r="B570" s="521"/>
      <c r="C570" s="522"/>
      <c r="D570" s="522"/>
      <c r="E570" s="142"/>
      <c r="F570" s="1304"/>
    </row>
    <row r="571" spans="1:6">
      <c r="A571" s="1349"/>
      <c r="B571" s="521"/>
      <c r="C571" s="522"/>
      <c r="D571" s="522"/>
      <c r="E571" s="142"/>
      <c r="F571" s="1304"/>
    </row>
    <row r="572" spans="1:6">
      <c r="A572" s="1349"/>
      <c r="B572" s="521"/>
      <c r="C572" s="522"/>
      <c r="D572" s="522"/>
      <c r="E572" s="142"/>
      <c r="F572" s="1304"/>
    </row>
    <row r="573" spans="1:6">
      <c r="A573" s="1349"/>
      <c r="B573" s="521"/>
      <c r="C573" s="522"/>
      <c r="D573" s="522"/>
      <c r="E573" s="142"/>
      <c r="F573" s="1304"/>
    </row>
    <row r="574" spans="1:6">
      <c r="A574" s="1349"/>
      <c r="B574" s="521"/>
      <c r="C574" s="522"/>
      <c r="D574" s="522"/>
      <c r="E574" s="142"/>
      <c r="F574" s="1304"/>
    </row>
    <row r="575" spans="1:6">
      <c r="A575" s="1349"/>
      <c r="B575" s="521"/>
      <c r="C575" s="522"/>
      <c r="D575" s="522"/>
      <c r="E575" s="142"/>
      <c r="F575" s="1304"/>
    </row>
    <row r="576" spans="1:6">
      <c r="A576" s="1349"/>
      <c r="B576" s="521"/>
      <c r="C576" s="522"/>
      <c r="D576" s="522"/>
      <c r="E576" s="142"/>
      <c r="F576" s="1304"/>
    </row>
    <row r="577" spans="1:6">
      <c r="A577" s="1349"/>
      <c r="B577" s="521"/>
      <c r="C577" s="522"/>
      <c r="D577" s="522"/>
      <c r="E577" s="142"/>
      <c r="F577" s="1304"/>
    </row>
    <row r="578" spans="1:6">
      <c r="A578" s="1349"/>
      <c r="B578" s="521"/>
      <c r="C578" s="522"/>
      <c r="D578" s="522"/>
      <c r="E578" s="142"/>
      <c r="F578" s="1304"/>
    </row>
    <row r="579" spans="1:6">
      <c r="A579" s="1349"/>
      <c r="B579" s="521"/>
      <c r="C579" s="522"/>
      <c r="D579" s="522"/>
      <c r="E579" s="142"/>
      <c r="F579" s="1304"/>
    </row>
    <row r="580" spans="1:6">
      <c r="A580" s="1349"/>
      <c r="B580" s="521"/>
      <c r="C580" s="522"/>
      <c r="D580" s="522"/>
      <c r="E580" s="142"/>
      <c r="F580" s="1304"/>
    </row>
    <row r="581" spans="1:6">
      <c r="A581" s="1349"/>
      <c r="B581" s="1351"/>
      <c r="C581" s="522"/>
      <c r="D581" s="522"/>
      <c r="E581" s="142"/>
      <c r="F581" s="1304"/>
    </row>
    <row r="582" spans="1:6">
      <c r="A582" s="1349"/>
      <c r="B582" s="521"/>
      <c r="C582" s="522"/>
      <c r="D582" s="522"/>
      <c r="E582" s="142"/>
      <c r="F582" s="1304"/>
    </row>
    <row r="583" spans="1:6">
      <c r="A583" s="1349"/>
      <c r="B583" s="521"/>
      <c r="C583" s="522"/>
      <c r="D583" s="522"/>
      <c r="E583" s="142"/>
      <c r="F583" s="1304"/>
    </row>
    <row r="584" spans="1:6">
      <c r="A584" s="1349"/>
      <c r="B584" s="521"/>
      <c r="C584" s="522"/>
      <c r="D584" s="522"/>
      <c r="E584" s="142"/>
      <c r="F584" s="1304"/>
    </row>
    <row r="585" spans="1:6">
      <c r="A585" s="1349"/>
      <c r="B585" s="521"/>
      <c r="C585" s="522"/>
      <c r="D585" s="522"/>
      <c r="E585" s="142"/>
      <c r="F585" s="1304"/>
    </row>
    <row r="586" spans="1:6">
      <c r="A586" s="1349"/>
      <c r="B586" s="521"/>
      <c r="C586" s="522"/>
      <c r="D586" s="522"/>
      <c r="E586" s="142"/>
      <c r="F586" s="1304"/>
    </row>
    <row r="587" spans="1:6" ht="13" thickBot="1">
      <c r="A587" s="1357"/>
      <c r="B587" s="1358"/>
      <c r="C587" s="1359"/>
      <c r="D587" s="1359" t="s">
        <v>973</v>
      </c>
      <c r="E587" s="144"/>
      <c r="F587" s="143" t="e">
        <f>SUM(F541:F586)</f>
        <v>#REF!</v>
      </c>
    </row>
  </sheetData>
  <mergeCells count="16">
    <mergeCell ref="A97:F97"/>
    <mergeCell ref="A1:F1"/>
    <mergeCell ref="A2:F2"/>
    <mergeCell ref="A49:F49"/>
    <mergeCell ref="A50:F50"/>
    <mergeCell ref="A96:F96"/>
    <mergeCell ref="A288:F288"/>
    <mergeCell ref="A289:F289"/>
    <mergeCell ref="A329:F329"/>
    <mergeCell ref="A330:F330"/>
    <mergeCell ref="A147:F147"/>
    <mergeCell ref="A148:F148"/>
    <mergeCell ref="A196:F196"/>
    <mergeCell ref="A197:F197"/>
    <mergeCell ref="A244:F244"/>
    <mergeCell ref="A245:F245"/>
  </mergeCells>
  <pageMargins left="0.75" right="0.75" top="1" bottom="1" header="0.5" footer="0.5"/>
  <pageSetup paperSize="9" scale="96" orientation="portrait" r:id="rId1"/>
  <headerFooter alignWithMargins="0">
    <oddFooter>Page &amp;P of &amp;N</oddFooter>
  </headerFooter>
  <rowBreaks count="1" manualBreakCount="1">
    <brk id="4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1"/>
  <sheetViews>
    <sheetView view="pageBreakPreview" topLeftCell="A28" zoomScaleNormal="100" zoomScaleSheetLayoutView="100" workbookViewId="0">
      <selection activeCell="B39" sqref="B39"/>
    </sheetView>
  </sheetViews>
  <sheetFormatPr defaultRowHeight="12.5"/>
  <cols>
    <col min="1" max="1" width="8.08984375" style="1394" customWidth="1"/>
    <col min="2" max="2" width="32" style="1315" customWidth="1"/>
    <col min="3" max="3" width="6.453125" style="1315" customWidth="1"/>
    <col min="4" max="4" width="9.54296875" style="1315" customWidth="1"/>
    <col min="5" max="5" width="11.90625" style="1395" customWidth="1"/>
    <col min="6" max="6" width="18.36328125" style="1395" customWidth="1"/>
    <col min="7" max="256" width="8.90625" style="1315"/>
    <col min="257" max="257" width="8.08984375" style="1315" customWidth="1"/>
    <col min="258" max="258" width="32" style="1315" customWidth="1"/>
    <col min="259" max="259" width="6.453125" style="1315" customWidth="1"/>
    <col min="260" max="260" width="9.54296875" style="1315" customWidth="1"/>
    <col min="261" max="261" width="11.90625" style="1315" customWidth="1"/>
    <col min="262" max="262" width="18.36328125" style="1315" customWidth="1"/>
    <col min="263" max="512" width="8.90625" style="1315"/>
    <col min="513" max="513" width="8.08984375" style="1315" customWidth="1"/>
    <col min="514" max="514" width="32" style="1315" customWidth="1"/>
    <col min="515" max="515" width="6.453125" style="1315" customWidth="1"/>
    <col min="516" max="516" width="9.54296875" style="1315" customWidth="1"/>
    <col min="517" max="517" width="11.90625" style="1315" customWidth="1"/>
    <col min="518" max="518" width="18.36328125" style="1315" customWidth="1"/>
    <col min="519" max="768" width="8.90625" style="1315"/>
    <col min="769" max="769" width="8.08984375" style="1315" customWidth="1"/>
    <col min="770" max="770" width="32" style="1315" customWidth="1"/>
    <col min="771" max="771" width="6.453125" style="1315" customWidth="1"/>
    <col min="772" max="772" width="9.54296875" style="1315" customWidth="1"/>
    <col min="773" max="773" width="11.90625" style="1315" customWidth="1"/>
    <col min="774" max="774" width="18.36328125" style="1315" customWidth="1"/>
    <col min="775" max="1024" width="8.90625" style="1315"/>
    <col min="1025" max="1025" width="8.08984375" style="1315" customWidth="1"/>
    <col min="1026" max="1026" width="32" style="1315" customWidth="1"/>
    <col min="1027" max="1027" width="6.453125" style="1315" customWidth="1"/>
    <col min="1028" max="1028" width="9.54296875" style="1315" customWidth="1"/>
    <col min="1029" max="1029" width="11.90625" style="1315" customWidth="1"/>
    <col min="1030" max="1030" width="18.36328125" style="1315" customWidth="1"/>
    <col min="1031" max="1280" width="8.90625" style="1315"/>
    <col min="1281" max="1281" width="8.08984375" style="1315" customWidth="1"/>
    <col min="1282" max="1282" width="32" style="1315" customWidth="1"/>
    <col min="1283" max="1283" width="6.453125" style="1315" customWidth="1"/>
    <col min="1284" max="1284" width="9.54296875" style="1315" customWidth="1"/>
    <col min="1285" max="1285" width="11.90625" style="1315" customWidth="1"/>
    <col min="1286" max="1286" width="18.36328125" style="1315" customWidth="1"/>
    <col min="1287" max="1536" width="8.90625" style="1315"/>
    <col min="1537" max="1537" width="8.08984375" style="1315" customWidth="1"/>
    <col min="1538" max="1538" width="32" style="1315" customWidth="1"/>
    <col min="1539" max="1539" width="6.453125" style="1315" customWidth="1"/>
    <col min="1540" max="1540" width="9.54296875" style="1315" customWidth="1"/>
    <col min="1541" max="1541" width="11.90625" style="1315" customWidth="1"/>
    <col min="1542" max="1542" width="18.36328125" style="1315" customWidth="1"/>
    <col min="1543" max="1792" width="8.90625" style="1315"/>
    <col min="1793" max="1793" width="8.08984375" style="1315" customWidth="1"/>
    <col min="1794" max="1794" width="32" style="1315" customWidth="1"/>
    <col min="1795" max="1795" width="6.453125" style="1315" customWidth="1"/>
    <col min="1796" max="1796" width="9.54296875" style="1315" customWidth="1"/>
    <col min="1797" max="1797" width="11.90625" style="1315" customWidth="1"/>
    <col min="1798" max="1798" width="18.36328125" style="1315" customWidth="1"/>
    <col min="1799" max="2048" width="8.90625" style="1315"/>
    <col min="2049" max="2049" width="8.08984375" style="1315" customWidth="1"/>
    <col min="2050" max="2050" width="32" style="1315" customWidth="1"/>
    <col min="2051" max="2051" width="6.453125" style="1315" customWidth="1"/>
    <col min="2052" max="2052" width="9.54296875" style="1315" customWidth="1"/>
    <col min="2053" max="2053" width="11.90625" style="1315" customWidth="1"/>
    <col min="2054" max="2054" width="18.36328125" style="1315" customWidth="1"/>
    <col min="2055" max="2304" width="8.90625" style="1315"/>
    <col min="2305" max="2305" width="8.08984375" style="1315" customWidth="1"/>
    <col min="2306" max="2306" width="32" style="1315" customWidth="1"/>
    <col min="2307" max="2307" width="6.453125" style="1315" customWidth="1"/>
    <col min="2308" max="2308" width="9.54296875" style="1315" customWidth="1"/>
    <col min="2309" max="2309" width="11.90625" style="1315" customWidth="1"/>
    <col min="2310" max="2310" width="18.36328125" style="1315" customWidth="1"/>
    <col min="2311" max="2560" width="8.90625" style="1315"/>
    <col min="2561" max="2561" width="8.08984375" style="1315" customWidth="1"/>
    <col min="2562" max="2562" width="32" style="1315" customWidth="1"/>
    <col min="2563" max="2563" width="6.453125" style="1315" customWidth="1"/>
    <col min="2564" max="2564" width="9.54296875" style="1315" customWidth="1"/>
    <col min="2565" max="2565" width="11.90625" style="1315" customWidth="1"/>
    <col min="2566" max="2566" width="18.36328125" style="1315" customWidth="1"/>
    <col min="2567" max="2816" width="8.90625" style="1315"/>
    <col min="2817" max="2817" width="8.08984375" style="1315" customWidth="1"/>
    <col min="2818" max="2818" width="32" style="1315" customWidth="1"/>
    <col min="2819" max="2819" width="6.453125" style="1315" customWidth="1"/>
    <col min="2820" max="2820" width="9.54296875" style="1315" customWidth="1"/>
    <col min="2821" max="2821" width="11.90625" style="1315" customWidth="1"/>
    <col min="2822" max="2822" width="18.36328125" style="1315" customWidth="1"/>
    <col min="2823" max="3072" width="8.90625" style="1315"/>
    <col min="3073" max="3073" width="8.08984375" style="1315" customWidth="1"/>
    <col min="3074" max="3074" width="32" style="1315" customWidth="1"/>
    <col min="3075" max="3075" width="6.453125" style="1315" customWidth="1"/>
    <col min="3076" max="3076" width="9.54296875" style="1315" customWidth="1"/>
    <col min="3077" max="3077" width="11.90625" style="1315" customWidth="1"/>
    <col min="3078" max="3078" width="18.36328125" style="1315" customWidth="1"/>
    <col min="3079" max="3328" width="8.90625" style="1315"/>
    <col min="3329" max="3329" width="8.08984375" style="1315" customWidth="1"/>
    <col min="3330" max="3330" width="32" style="1315" customWidth="1"/>
    <col min="3331" max="3331" width="6.453125" style="1315" customWidth="1"/>
    <col min="3332" max="3332" width="9.54296875" style="1315" customWidth="1"/>
    <col min="3333" max="3333" width="11.90625" style="1315" customWidth="1"/>
    <col min="3334" max="3334" width="18.36328125" style="1315" customWidth="1"/>
    <col min="3335" max="3584" width="8.90625" style="1315"/>
    <col min="3585" max="3585" width="8.08984375" style="1315" customWidth="1"/>
    <col min="3586" max="3586" width="32" style="1315" customWidth="1"/>
    <col min="3587" max="3587" width="6.453125" style="1315" customWidth="1"/>
    <col min="3588" max="3588" width="9.54296875" style="1315" customWidth="1"/>
    <col min="3589" max="3589" width="11.90625" style="1315" customWidth="1"/>
    <col min="3590" max="3590" width="18.36328125" style="1315" customWidth="1"/>
    <col min="3591" max="3840" width="8.90625" style="1315"/>
    <col min="3841" max="3841" width="8.08984375" style="1315" customWidth="1"/>
    <col min="3842" max="3842" width="32" style="1315" customWidth="1"/>
    <col min="3843" max="3843" width="6.453125" style="1315" customWidth="1"/>
    <col min="3844" max="3844" width="9.54296875" style="1315" customWidth="1"/>
    <col min="3845" max="3845" width="11.90625" style="1315" customWidth="1"/>
    <col min="3846" max="3846" width="18.36328125" style="1315" customWidth="1"/>
    <col min="3847" max="4096" width="8.90625" style="1315"/>
    <col min="4097" max="4097" width="8.08984375" style="1315" customWidth="1"/>
    <col min="4098" max="4098" width="32" style="1315" customWidth="1"/>
    <col min="4099" max="4099" width="6.453125" style="1315" customWidth="1"/>
    <col min="4100" max="4100" width="9.54296875" style="1315" customWidth="1"/>
    <col min="4101" max="4101" width="11.90625" style="1315" customWidth="1"/>
    <col min="4102" max="4102" width="18.36328125" style="1315" customWidth="1"/>
    <col min="4103" max="4352" width="8.90625" style="1315"/>
    <col min="4353" max="4353" width="8.08984375" style="1315" customWidth="1"/>
    <col min="4354" max="4354" width="32" style="1315" customWidth="1"/>
    <col min="4355" max="4355" width="6.453125" style="1315" customWidth="1"/>
    <col min="4356" max="4356" width="9.54296875" style="1315" customWidth="1"/>
    <col min="4357" max="4357" width="11.90625" style="1315" customWidth="1"/>
    <col min="4358" max="4358" width="18.36328125" style="1315" customWidth="1"/>
    <col min="4359" max="4608" width="8.90625" style="1315"/>
    <col min="4609" max="4609" width="8.08984375" style="1315" customWidth="1"/>
    <col min="4610" max="4610" width="32" style="1315" customWidth="1"/>
    <col min="4611" max="4611" width="6.453125" style="1315" customWidth="1"/>
    <col min="4612" max="4612" width="9.54296875" style="1315" customWidth="1"/>
    <col min="4613" max="4613" width="11.90625" style="1315" customWidth="1"/>
    <col min="4614" max="4614" width="18.36328125" style="1315" customWidth="1"/>
    <col min="4615" max="4864" width="8.90625" style="1315"/>
    <col min="4865" max="4865" width="8.08984375" style="1315" customWidth="1"/>
    <col min="4866" max="4866" width="32" style="1315" customWidth="1"/>
    <col min="4867" max="4867" width="6.453125" style="1315" customWidth="1"/>
    <col min="4868" max="4868" width="9.54296875" style="1315" customWidth="1"/>
    <col min="4869" max="4869" width="11.90625" style="1315" customWidth="1"/>
    <col min="4870" max="4870" width="18.36328125" style="1315" customWidth="1"/>
    <col min="4871" max="5120" width="8.90625" style="1315"/>
    <col min="5121" max="5121" width="8.08984375" style="1315" customWidth="1"/>
    <col min="5122" max="5122" width="32" style="1315" customWidth="1"/>
    <col min="5123" max="5123" width="6.453125" style="1315" customWidth="1"/>
    <col min="5124" max="5124" width="9.54296875" style="1315" customWidth="1"/>
    <col min="5125" max="5125" width="11.90625" style="1315" customWidth="1"/>
    <col min="5126" max="5126" width="18.36328125" style="1315" customWidth="1"/>
    <col min="5127" max="5376" width="8.90625" style="1315"/>
    <col min="5377" max="5377" width="8.08984375" style="1315" customWidth="1"/>
    <col min="5378" max="5378" width="32" style="1315" customWidth="1"/>
    <col min="5379" max="5379" width="6.453125" style="1315" customWidth="1"/>
    <col min="5380" max="5380" width="9.54296875" style="1315" customWidth="1"/>
    <col min="5381" max="5381" width="11.90625" style="1315" customWidth="1"/>
    <col min="5382" max="5382" width="18.36328125" style="1315" customWidth="1"/>
    <col min="5383" max="5632" width="8.90625" style="1315"/>
    <col min="5633" max="5633" width="8.08984375" style="1315" customWidth="1"/>
    <col min="5634" max="5634" width="32" style="1315" customWidth="1"/>
    <col min="5635" max="5635" width="6.453125" style="1315" customWidth="1"/>
    <col min="5636" max="5636" width="9.54296875" style="1315" customWidth="1"/>
    <col min="5637" max="5637" width="11.90625" style="1315" customWidth="1"/>
    <col min="5638" max="5638" width="18.36328125" style="1315" customWidth="1"/>
    <col min="5639" max="5888" width="8.90625" style="1315"/>
    <col min="5889" max="5889" width="8.08984375" style="1315" customWidth="1"/>
    <col min="5890" max="5890" width="32" style="1315" customWidth="1"/>
    <col min="5891" max="5891" width="6.453125" style="1315" customWidth="1"/>
    <col min="5892" max="5892" width="9.54296875" style="1315" customWidth="1"/>
    <col min="5893" max="5893" width="11.90625" style="1315" customWidth="1"/>
    <col min="5894" max="5894" width="18.36328125" style="1315" customWidth="1"/>
    <col min="5895" max="6144" width="8.90625" style="1315"/>
    <col min="6145" max="6145" width="8.08984375" style="1315" customWidth="1"/>
    <col min="6146" max="6146" width="32" style="1315" customWidth="1"/>
    <col min="6147" max="6147" width="6.453125" style="1315" customWidth="1"/>
    <col min="6148" max="6148" width="9.54296875" style="1315" customWidth="1"/>
    <col min="6149" max="6149" width="11.90625" style="1315" customWidth="1"/>
    <col min="6150" max="6150" width="18.36328125" style="1315" customWidth="1"/>
    <col min="6151" max="6400" width="8.90625" style="1315"/>
    <col min="6401" max="6401" width="8.08984375" style="1315" customWidth="1"/>
    <col min="6402" max="6402" width="32" style="1315" customWidth="1"/>
    <col min="6403" max="6403" width="6.453125" style="1315" customWidth="1"/>
    <col min="6404" max="6404" width="9.54296875" style="1315" customWidth="1"/>
    <col min="6405" max="6405" width="11.90625" style="1315" customWidth="1"/>
    <col min="6406" max="6406" width="18.36328125" style="1315" customWidth="1"/>
    <col min="6407" max="6656" width="8.90625" style="1315"/>
    <col min="6657" max="6657" width="8.08984375" style="1315" customWidth="1"/>
    <col min="6658" max="6658" width="32" style="1315" customWidth="1"/>
    <col min="6659" max="6659" width="6.453125" style="1315" customWidth="1"/>
    <col min="6660" max="6660" width="9.54296875" style="1315" customWidth="1"/>
    <col min="6661" max="6661" width="11.90625" style="1315" customWidth="1"/>
    <col min="6662" max="6662" width="18.36328125" style="1315" customWidth="1"/>
    <col min="6663" max="6912" width="8.90625" style="1315"/>
    <col min="6913" max="6913" width="8.08984375" style="1315" customWidth="1"/>
    <col min="6914" max="6914" width="32" style="1315" customWidth="1"/>
    <col min="6915" max="6915" width="6.453125" style="1315" customWidth="1"/>
    <col min="6916" max="6916" width="9.54296875" style="1315" customWidth="1"/>
    <col min="6917" max="6917" width="11.90625" style="1315" customWidth="1"/>
    <col min="6918" max="6918" width="18.36328125" style="1315" customWidth="1"/>
    <col min="6919" max="7168" width="8.90625" style="1315"/>
    <col min="7169" max="7169" width="8.08984375" style="1315" customWidth="1"/>
    <col min="7170" max="7170" width="32" style="1315" customWidth="1"/>
    <col min="7171" max="7171" width="6.453125" style="1315" customWidth="1"/>
    <col min="7172" max="7172" width="9.54296875" style="1315" customWidth="1"/>
    <col min="7173" max="7173" width="11.90625" style="1315" customWidth="1"/>
    <col min="7174" max="7174" width="18.36328125" style="1315" customWidth="1"/>
    <col min="7175" max="7424" width="8.90625" style="1315"/>
    <col min="7425" max="7425" width="8.08984375" style="1315" customWidth="1"/>
    <col min="7426" max="7426" width="32" style="1315" customWidth="1"/>
    <col min="7427" max="7427" width="6.453125" style="1315" customWidth="1"/>
    <col min="7428" max="7428" width="9.54296875" style="1315" customWidth="1"/>
    <col min="7429" max="7429" width="11.90625" style="1315" customWidth="1"/>
    <col min="7430" max="7430" width="18.36328125" style="1315" customWidth="1"/>
    <col min="7431" max="7680" width="8.90625" style="1315"/>
    <col min="7681" max="7681" width="8.08984375" style="1315" customWidth="1"/>
    <col min="7682" max="7682" width="32" style="1315" customWidth="1"/>
    <col min="7683" max="7683" width="6.453125" style="1315" customWidth="1"/>
    <col min="7684" max="7684" width="9.54296875" style="1315" customWidth="1"/>
    <col min="7685" max="7685" width="11.90625" style="1315" customWidth="1"/>
    <col min="7686" max="7686" width="18.36328125" style="1315" customWidth="1"/>
    <col min="7687" max="7936" width="8.90625" style="1315"/>
    <col min="7937" max="7937" width="8.08984375" style="1315" customWidth="1"/>
    <col min="7938" max="7938" width="32" style="1315" customWidth="1"/>
    <col min="7939" max="7939" width="6.453125" style="1315" customWidth="1"/>
    <col min="7940" max="7940" width="9.54296875" style="1315" customWidth="1"/>
    <col min="7941" max="7941" width="11.90625" style="1315" customWidth="1"/>
    <col min="7942" max="7942" width="18.36328125" style="1315" customWidth="1"/>
    <col min="7943" max="8192" width="8.90625" style="1315"/>
    <col min="8193" max="8193" width="8.08984375" style="1315" customWidth="1"/>
    <col min="8194" max="8194" width="32" style="1315" customWidth="1"/>
    <col min="8195" max="8195" width="6.453125" style="1315" customWidth="1"/>
    <col min="8196" max="8196" width="9.54296875" style="1315" customWidth="1"/>
    <col min="8197" max="8197" width="11.90625" style="1315" customWidth="1"/>
    <col min="8198" max="8198" width="18.36328125" style="1315" customWidth="1"/>
    <col min="8199" max="8448" width="8.90625" style="1315"/>
    <col min="8449" max="8449" width="8.08984375" style="1315" customWidth="1"/>
    <col min="8450" max="8450" width="32" style="1315" customWidth="1"/>
    <col min="8451" max="8451" width="6.453125" style="1315" customWidth="1"/>
    <col min="8452" max="8452" width="9.54296875" style="1315" customWidth="1"/>
    <col min="8453" max="8453" width="11.90625" style="1315" customWidth="1"/>
    <col min="8454" max="8454" width="18.36328125" style="1315" customWidth="1"/>
    <col min="8455" max="8704" width="8.90625" style="1315"/>
    <col min="8705" max="8705" width="8.08984375" style="1315" customWidth="1"/>
    <col min="8706" max="8706" width="32" style="1315" customWidth="1"/>
    <col min="8707" max="8707" width="6.453125" style="1315" customWidth="1"/>
    <col min="8708" max="8708" width="9.54296875" style="1315" customWidth="1"/>
    <col min="8709" max="8709" width="11.90625" style="1315" customWidth="1"/>
    <col min="8710" max="8710" width="18.36328125" style="1315" customWidth="1"/>
    <col min="8711" max="8960" width="8.90625" style="1315"/>
    <col min="8961" max="8961" width="8.08984375" style="1315" customWidth="1"/>
    <col min="8962" max="8962" width="32" style="1315" customWidth="1"/>
    <col min="8963" max="8963" width="6.453125" style="1315" customWidth="1"/>
    <col min="8964" max="8964" width="9.54296875" style="1315" customWidth="1"/>
    <col min="8965" max="8965" width="11.90625" style="1315" customWidth="1"/>
    <col min="8966" max="8966" width="18.36328125" style="1315" customWidth="1"/>
    <col min="8967" max="9216" width="8.90625" style="1315"/>
    <col min="9217" max="9217" width="8.08984375" style="1315" customWidth="1"/>
    <col min="9218" max="9218" width="32" style="1315" customWidth="1"/>
    <col min="9219" max="9219" width="6.453125" style="1315" customWidth="1"/>
    <col min="9220" max="9220" width="9.54296875" style="1315" customWidth="1"/>
    <col min="9221" max="9221" width="11.90625" style="1315" customWidth="1"/>
    <col min="9222" max="9222" width="18.36328125" style="1315" customWidth="1"/>
    <col min="9223" max="9472" width="8.90625" style="1315"/>
    <col min="9473" max="9473" width="8.08984375" style="1315" customWidth="1"/>
    <col min="9474" max="9474" width="32" style="1315" customWidth="1"/>
    <col min="9475" max="9475" width="6.453125" style="1315" customWidth="1"/>
    <col min="9476" max="9476" width="9.54296875" style="1315" customWidth="1"/>
    <col min="9477" max="9477" width="11.90625" style="1315" customWidth="1"/>
    <col min="9478" max="9478" width="18.36328125" style="1315" customWidth="1"/>
    <col min="9479" max="9728" width="8.90625" style="1315"/>
    <col min="9729" max="9729" width="8.08984375" style="1315" customWidth="1"/>
    <col min="9730" max="9730" width="32" style="1315" customWidth="1"/>
    <col min="9731" max="9731" width="6.453125" style="1315" customWidth="1"/>
    <col min="9732" max="9732" width="9.54296875" style="1315" customWidth="1"/>
    <col min="9733" max="9733" width="11.90625" style="1315" customWidth="1"/>
    <col min="9734" max="9734" width="18.36328125" style="1315" customWidth="1"/>
    <col min="9735" max="9984" width="8.90625" style="1315"/>
    <col min="9985" max="9985" width="8.08984375" style="1315" customWidth="1"/>
    <col min="9986" max="9986" width="32" style="1315" customWidth="1"/>
    <col min="9987" max="9987" width="6.453125" style="1315" customWidth="1"/>
    <col min="9988" max="9988" width="9.54296875" style="1315" customWidth="1"/>
    <col min="9989" max="9989" width="11.90625" style="1315" customWidth="1"/>
    <col min="9990" max="9990" width="18.36328125" style="1315" customWidth="1"/>
    <col min="9991" max="10240" width="8.90625" style="1315"/>
    <col min="10241" max="10241" width="8.08984375" style="1315" customWidth="1"/>
    <col min="10242" max="10242" width="32" style="1315" customWidth="1"/>
    <col min="10243" max="10243" width="6.453125" style="1315" customWidth="1"/>
    <col min="10244" max="10244" width="9.54296875" style="1315" customWidth="1"/>
    <col min="10245" max="10245" width="11.90625" style="1315" customWidth="1"/>
    <col min="10246" max="10246" width="18.36328125" style="1315" customWidth="1"/>
    <col min="10247" max="10496" width="8.90625" style="1315"/>
    <col min="10497" max="10497" width="8.08984375" style="1315" customWidth="1"/>
    <col min="10498" max="10498" width="32" style="1315" customWidth="1"/>
    <col min="10499" max="10499" width="6.453125" style="1315" customWidth="1"/>
    <col min="10500" max="10500" width="9.54296875" style="1315" customWidth="1"/>
    <col min="10501" max="10501" width="11.90625" style="1315" customWidth="1"/>
    <col min="10502" max="10502" width="18.36328125" style="1315" customWidth="1"/>
    <col min="10503" max="10752" width="8.90625" style="1315"/>
    <col min="10753" max="10753" width="8.08984375" style="1315" customWidth="1"/>
    <col min="10754" max="10754" width="32" style="1315" customWidth="1"/>
    <col min="10755" max="10755" width="6.453125" style="1315" customWidth="1"/>
    <col min="10756" max="10756" width="9.54296875" style="1315" customWidth="1"/>
    <col min="10757" max="10757" width="11.90625" style="1315" customWidth="1"/>
    <col min="10758" max="10758" width="18.36328125" style="1315" customWidth="1"/>
    <col min="10759" max="11008" width="8.90625" style="1315"/>
    <col min="11009" max="11009" width="8.08984375" style="1315" customWidth="1"/>
    <col min="11010" max="11010" width="32" style="1315" customWidth="1"/>
    <col min="11011" max="11011" width="6.453125" style="1315" customWidth="1"/>
    <col min="11012" max="11012" width="9.54296875" style="1315" customWidth="1"/>
    <col min="11013" max="11013" width="11.90625" style="1315" customWidth="1"/>
    <col min="11014" max="11014" width="18.36328125" style="1315" customWidth="1"/>
    <col min="11015" max="11264" width="8.90625" style="1315"/>
    <col min="11265" max="11265" width="8.08984375" style="1315" customWidth="1"/>
    <col min="11266" max="11266" width="32" style="1315" customWidth="1"/>
    <col min="11267" max="11267" width="6.453125" style="1315" customWidth="1"/>
    <col min="11268" max="11268" width="9.54296875" style="1315" customWidth="1"/>
    <col min="11269" max="11269" width="11.90625" style="1315" customWidth="1"/>
    <col min="11270" max="11270" width="18.36328125" style="1315" customWidth="1"/>
    <col min="11271" max="11520" width="8.90625" style="1315"/>
    <col min="11521" max="11521" width="8.08984375" style="1315" customWidth="1"/>
    <col min="11522" max="11522" width="32" style="1315" customWidth="1"/>
    <col min="11523" max="11523" width="6.453125" style="1315" customWidth="1"/>
    <col min="11524" max="11524" width="9.54296875" style="1315" customWidth="1"/>
    <col min="11525" max="11525" width="11.90625" style="1315" customWidth="1"/>
    <col min="11526" max="11526" width="18.36328125" style="1315" customWidth="1"/>
    <col min="11527" max="11776" width="8.90625" style="1315"/>
    <col min="11777" max="11777" width="8.08984375" style="1315" customWidth="1"/>
    <col min="11778" max="11778" width="32" style="1315" customWidth="1"/>
    <col min="11779" max="11779" width="6.453125" style="1315" customWidth="1"/>
    <col min="11780" max="11780" width="9.54296875" style="1315" customWidth="1"/>
    <col min="11781" max="11781" width="11.90625" style="1315" customWidth="1"/>
    <col min="11782" max="11782" width="18.36328125" style="1315" customWidth="1"/>
    <col min="11783" max="12032" width="8.90625" style="1315"/>
    <col min="12033" max="12033" width="8.08984375" style="1315" customWidth="1"/>
    <col min="12034" max="12034" width="32" style="1315" customWidth="1"/>
    <col min="12035" max="12035" width="6.453125" style="1315" customWidth="1"/>
    <col min="12036" max="12036" width="9.54296875" style="1315" customWidth="1"/>
    <col min="12037" max="12037" width="11.90625" style="1315" customWidth="1"/>
    <col min="12038" max="12038" width="18.36328125" style="1315" customWidth="1"/>
    <col min="12039" max="12288" width="8.90625" style="1315"/>
    <col min="12289" max="12289" width="8.08984375" style="1315" customWidth="1"/>
    <col min="12290" max="12290" width="32" style="1315" customWidth="1"/>
    <col min="12291" max="12291" width="6.453125" style="1315" customWidth="1"/>
    <col min="12292" max="12292" width="9.54296875" style="1315" customWidth="1"/>
    <col min="12293" max="12293" width="11.90625" style="1315" customWidth="1"/>
    <col min="12294" max="12294" width="18.36328125" style="1315" customWidth="1"/>
    <col min="12295" max="12544" width="8.90625" style="1315"/>
    <col min="12545" max="12545" width="8.08984375" style="1315" customWidth="1"/>
    <col min="12546" max="12546" width="32" style="1315" customWidth="1"/>
    <col min="12547" max="12547" width="6.453125" style="1315" customWidth="1"/>
    <col min="12548" max="12548" width="9.54296875" style="1315" customWidth="1"/>
    <col min="12549" max="12549" width="11.90625" style="1315" customWidth="1"/>
    <col min="12550" max="12550" width="18.36328125" style="1315" customWidth="1"/>
    <col min="12551" max="12800" width="8.90625" style="1315"/>
    <col min="12801" max="12801" width="8.08984375" style="1315" customWidth="1"/>
    <col min="12802" max="12802" width="32" style="1315" customWidth="1"/>
    <col min="12803" max="12803" width="6.453125" style="1315" customWidth="1"/>
    <col min="12804" max="12804" width="9.54296875" style="1315" customWidth="1"/>
    <col min="12805" max="12805" width="11.90625" style="1315" customWidth="1"/>
    <col min="12806" max="12806" width="18.36328125" style="1315" customWidth="1"/>
    <col min="12807" max="13056" width="8.90625" style="1315"/>
    <col min="13057" max="13057" width="8.08984375" style="1315" customWidth="1"/>
    <col min="13058" max="13058" width="32" style="1315" customWidth="1"/>
    <col min="13059" max="13059" width="6.453125" style="1315" customWidth="1"/>
    <col min="13060" max="13060" width="9.54296875" style="1315" customWidth="1"/>
    <col min="13061" max="13061" width="11.90625" style="1315" customWidth="1"/>
    <col min="13062" max="13062" width="18.36328125" style="1315" customWidth="1"/>
    <col min="13063" max="13312" width="8.90625" style="1315"/>
    <col min="13313" max="13313" width="8.08984375" style="1315" customWidth="1"/>
    <col min="13314" max="13314" width="32" style="1315" customWidth="1"/>
    <col min="13315" max="13315" width="6.453125" style="1315" customWidth="1"/>
    <col min="13316" max="13316" width="9.54296875" style="1315" customWidth="1"/>
    <col min="13317" max="13317" width="11.90625" style="1315" customWidth="1"/>
    <col min="13318" max="13318" width="18.36328125" style="1315" customWidth="1"/>
    <col min="13319" max="13568" width="8.90625" style="1315"/>
    <col min="13569" max="13569" width="8.08984375" style="1315" customWidth="1"/>
    <col min="13570" max="13570" width="32" style="1315" customWidth="1"/>
    <col min="13571" max="13571" width="6.453125" style="1315" customWidth="1"/>
    <col min="13572" max="13572" width="9.54296875" style="1315" customWidth="1"/>
    <col min="13573" max="13573" width="11.90625" style="1315" customWidth="1"/>
    <col min="13574" max="13574" width="18.36328125" style="1315" customWidth="1"/>
    <col min="13575" max="13824" width="8.90625" style="1315"/>
    <col min="13825" max="13825" width="8.08984375" style="1315" customWidth="1"/>
    <col min="13826" max="13826" width="32" style="1315" customWidth="1"/>
    <col min="13827" max="13827" width="6.453125" style="1315" customWidth="1"/>
    <col min="13828" max="13828" width="9.54296875" style="1315" customWidth="1"/>
    <col min="13829" max="13829" width="11.90625" style="1315" customWidth="1"/>
    <col min="13830" max="13830" width="18.36328125" style="1315" customWidth="1"/>
    <col min="13831" max="14080" width="8.90625" style="1315"/>
    <col min="14081" max="14081" width="8.08984375" style="1315" customWidth="1"/>
    <col min="14082" max="14082" width="32" style="1315" customWidth="1"/>
    <col min="14083" max="14083" width="6.453125" style="1315" customWidth="1"/>
    <col min="14084" max="14084" width="9.54296875" style="1315" customWidth="1"/>
    <col min="14085" max="14085" width="11.90625" style="1315" customWidth="1"/>
    <col min="14086" max="14086" width="18.36328125" style="1315" customWidth="1"/>
    <col min="14087" max="14336" width="8.90625" style="1315"/>
    <col min="14337" max="14337" width="8.08984375" style="1315" customWidth="1"/>
    <col min="14338" max="14338" width="32" style="1315" customWidth="1"/>
    <col min="14339" max="14339" width="6.453125" style="1315" customWidth="1"/>
    <col min="14340" max="14340" width="9.54296875" style="1315" customWidth="1"/>
    <col min="14341" max="14341" width="11.90625" style="1315" customWidth="1"/>
    <col min="14342" max="14342" width="18.36328125" style="1315" customWidth="1"/>
    <col min="14343" max="14592" width="8.90625" style="1315"/>
    <col min="14593" max="14593" width="8.08984375" style="1315" customWidth="1"/>
    <col min="14594" max="14594" width="32" style="1315" customWidth="1"/>
    <col min="14595" max="14595" width="6.453125" style="1315" customWidth="1"/>
    <col min="14596" max="14596" width="9.54296875" style="1315" customWidth="1"/>
    <col min="14597" max="14597" width="11.90625" style="1315" customWidth="1"/>
    <col min="14598" max="14598" width="18.36328125" style="1315" customWidth="1"/>
    <col min="14599" max="14848" width="8.90625" style="1315"/>
    <col min="14849" max="14849" width="8.08984375" style="1315" customWidth="1"/>
    <col min="14850" max="14850" width="32" style="1315" customWidth="1"/>
    <col min="14851" max="14851" width="6.453125" style="1315" customWidth="1"/>
    <col min="14852" max="14852" width="9.54296875" style="1315" customWidth="1"/>
    <col min="14853" max="14853" width="11.90625" style="1315" customWidth="1"/>
    <col min="14854" max="14854" width="18.36328125" style="1315" customWidth="1"/>
    <col min="14855" max="15104" width="8.90625" style="1315"/>
    <col min="15105" max="15105" width="8.08984375" style="1315" customWidth="1"/>
    <col min="15106" max="15106" width="32" style="1315" customWidth="1"/>
    <col min="15107" max="15107" width="6.453125" style="1315" customWidth="1"/>
    <col min="15108" max="15108" width="9.54296875" style="1315" customWidth="1"/>
    <col min="15109" max="15109" width="11.90625" style="1315" customWidth="1"/>
    <col min="15110" max="15110" width="18.36328125" style="1315" customWidth="1"/>
    <col min="15111" max="15360" width="8.90625" style="1315"/>
    <col min="15361" max="15361" width="8.08984375" style="1315" customWidth="1"/>
    <col min="15362" max="15362" width="32" style="1315" customWidth="1"/>
    <col min="15363" max="15363" width="6.453125" style="1315" customWidth="1"/>
    <col min="15364" max="15364" width="9.54296875" style="1315" customWidth="1"/>
    <col min="15365" max="15365" width="11.90625" style="1315" customWidth="1"/>
    <col min="15366" max="15366" width="18.36328125" style="1315" customWidth="1"/>
    <col min="15367" max="15616" width="8.90625" style="1315"/>
    <col min="15617" max="15617" width="8.08984375" style="1315" customWidth="1"/>
    <col min="15618" max="15618" width="32" style="1315" customWidth="1"/>
    <col min="15619" max="15619" width="6.453125" style="1315" customWidth="1"/>
    <col min="15620" max="15620" width="9.54296875" style="1315" customWidth="1"/>
    <col min="15621" max="15621" width="11.90625" style="1315" customWidth="1"/>
    <col min="15622" max="15622" width="18.36328125" style="1315" customWidth="1"/>
    <col min="15623" max="15872" width="8.90625" style="1315"/>
    <col min="15873" max="15873" width="8.08984375" style="1315" customWidth="1"/>
    <col min="15874" max="15874" width="32" style="1315" customWidth="1"/>
    <col min="15875" max="15875" width="6.453125" style="1315" customWidth="1"/>
    <col min="15876" max="15876" width="9.54296875" style="1315" customWidth="1"/>
    <col min="15877" max="15877" width="11.90625" style="1315" customWidth="1"/>
    <col min="15878" max="15878" width="18.36328125" style="1315" customWidth="1"/>
    <col min="15879" max="16128" width="8.90625" style="1315"/>
    <col min="16129" max="16129" width="8.08984375" style="1315" customWidth="1"/>
    <col min="16130" max="16130" width="32" style="1315" customWidth="1"/>
    <col min="16131" max="16131" width="6.453125" style="1315" customWidth="1"/>
    <col min="16132" max="16132" width="9.54296875" style="1315" customWidth="1"/>
    <col min="16133" max="16133" width="11.90625" style="1315" customWidth="1"/>
    <col min="16134" max="16134" width="18.36328125" style="1315" customWidth="1"/>
    <col min="16135" max="16384" width="8.90625" style="1315"/>
  </cols>
  <sheetData>
    <row r="1" spans="1:6">
      <c r="A1" s="2113" t="s">
        <v>324</v>
      </c>
      <c r="B1" s="2114"/>
      <c r="C1" s="2114"/>
      <c r="D1" s="2114"/>
      <c r="E1" s="2114"/>
      <c r="F1" s="2114"/>
    </row>
    <row r="2" spans="1:6">
      <c r="A2" s="2113" t="s">
        <v>323</v>
      </c>
      <c r="B2" s="2114"/>
      <c r="C2" s="2114"/>
      <c r="D2" s="2114"/>
      <c r="E2" s="2114"/>
      <c r="F2" s="2114"/>
    </row>
    <row r="3" spans="1:6">
      <c r="A3" s="647" t="s">
        <v>2060</v>
      </c>
      <c r="B3" s="454"/>
      <c r="C3" s="1344"/>
      <c r="D3" s="1344"/>
      <c r="E3" s="1315"/>
      <c r="F3" s="1315"/>
    </row>
    <row r="4" spans="1:6">
      <c r="A4" s="647"/>
      <c r="B4" s="454"/>
      <c r="C4" s="1344"/>
      <c r="D4" s="1344"/>
      <c r="E4" s="1315"/>
      <c r="F4" s="1315"/>
    </row>
    <row r="5" spans="1:6">
      <c r="A5" s="647" t="s">
        <v>2059</v>
      </c>
      <c r="B5" s="454"/>
      <c r="C5" s="1344"/>
      <c r="D5" s="1344"/>
      <c r="E5" s="641"/>
      <c r="F5" s="641"/>
    </row>
    <row r="6" spans="1:6" ht="13" thickBot="1">
      <c r="A6" s="1471"/>
      <c r="B6" s="454"/>
      <c r="C6" s="1344"/>
      <c r="D6" s="1344"/>
      <c r="E6" s="641"/>
      <c r="F6" s="641"/>
    </row>
    <row r="7" spans="1:6">
      <c r="A7" s="1472" t="s">
        <v>320</v>
      </c>
      <c r="B7" s="1347" t="s">
        <v>161</v>
      </c>
      <c r="C7" s="1347" t="s">
        <v>319</v>
      </c>
      <c r="D7" s="1347" t="s">
        <v>318</v>
      </c>
      <c r="E7" s="1473" t="s">
        <v>317</v>
      </c>
      <c r="F7" s="1474" t="s">
        <v>316</v>
      </c>
    </row>
    <row r="8" spans="1:6">
      <c r="A8" s="1368"/>
      <c r="B8" s="1356"/>
      <c r="C8" s="1356"/>
      <c r="D8" s="1356"/>
      <c r="E8" s="1379"/>
      <c r="F8" s="1475"/>
    </row>
    <row r="9" spans="1:6">
      <c r="A9" s="1368"/>
      <c r="B9" s="1365" t="s">
        <v>596</v>
      </c>
      <c r="C9" s="1355"/>
      <c r="D9" s="1355"/>
      <c r="E9" s="141"/>
      <c r="F9" s="115"/>
    </row>
    <row r="10" spans="1:6" ht="30.5">
      <c r="A10" s="1368"/>
      <c r="B10" s="53" t="s">
        <v>1841</v>
      </c>
      <c r="C10" s="1355"/>
      <c r="D10" s="1355"/>
      <c r="E10" s="180"/>
      <c r="F10" s="115"/>
    </row>
    <row r="11" spans="1:6">
      <c r="A11" s="1368"/>
      <c r="B11" s="1356"/>
      <c r="C11" s="1355"/>
      <c r="D11" s="1355"/>
      <c r="E11" s="180"/>
      <c r="F11" s="115"/>
    </row>
    <row r="12" spans="1:6">
      <c r="A12" s="1368"/>
      <c r="B12" s="1384" t="s">
        <v>1165</v>
      </c>
      <c r="C12" s="1356"/>
      <c r="D12" s="1355"/>
      <c r="E12" s="1379"/>
      <c r="F12" s="149"/>
    </row>
    <row r="13" spans="1:6">
      <c r="A13" s="1368"/>
      <c r="B13" s="1356"/>
      <c r="C13" s="1356"/>
      <c r="D13" s="1355"/>
      <c r="E13" s="1379"/>
      <c r="F13" s="149"/>
    </row>
    <row r="14" spans="1:6">
      <c r="A14" s="1368"/>
      <c r="B14" s="1476" t="s">
        <v>651</v>
      </c>
      <c r="C14" s="1356"/>
      <c r="D14" s="1355"/>
      <c r="E14" s="1379"/>
      <c r="F14" s="1475"/>
    </row>
    <row r="15" spans="1:6">
      <c r="A15" s="1368"/>
      <c r="B15" s="1356"/>
      <c r="C15" s="1356"/>
      <c r="D15" s="1355"/>
      <c r="E15" s="1379"/>
      <c r="F15" s="1475"/>
    </row>
    <row r="16" spans="1:6">
      <c r="A16" s="1368" t="s">
        <v>593</v>
      </c>
      <c r="B16" s="1356" t="s">
        <v>1548</v>
      </c>
      <c r="C16" s="1355" t="s">
        <v>679</v>
      </c>
      <c r="D16" s="180">
        <v>225</v>
      </c>
      <c r="E16" s="180"/>
      <c r="F16" s="115">
        <f>D16*E16</f>
        <v>0</v>
      </c>
    </row>
    <row r="17" spans="1:6">
      <c r="A17" s="1368"/>
      <c r="B17" s="1356"/>
      <c r="C17" s="1356"/>
      <c r="D17" s="1355"/>
      <c r="E17" s="180"/>
      <c r="F17" s="115">
        <f t="shared" ref="F17:F42" si="0">D17*E17</f>
        <v>0</v>
      </c>
    </row>
    <row r="18" spans="1:6">
      <c r="A18" s="1368"/>
      <c r="B18" s="1384" t="s">
        <v>649</v>
      </c>
      <c r="C18" s="1356"/>
      <c r="D18" s="1355"/>
      <c r="E18" s="180"/>
      <c r="F18" s="115">
        <f t="shared" si="0"/>
        <v>0</v>
      </c>
    </row>
    <row r="19" spans="1:6">
      <c r="A19" s="1368"/>
      <c r="B19" s="1356"/>
      <c r="C19" s="1356"/>
      <c r="D19" s="1355"/>
      <c r="E19" s="180"/>
      <c r="F19" s="115">
        <f t="shared" si="0"/>
        <v>0</v>
      </c>
    </row>
    <row r="20" spans="1:6" ht="30">
      <c r="A20" s="1368"/>
      <c r="B20" s="1383" t="s">
        <v>1547</v>
      </c>
      <c r="C20" s="1356"/>
      <c r="D20" s="1355"/>
      <c r="E20" s="180"/>
      <c r="F20" s="115">
        <f t="shared" si="0"/>
        <v>0</v>
      </c>
    </row>
    <row r="21" spans="1:6">
      <c r="A21" s="1368"/>
      <c r="B21" s="1356"/>
      <c r="C21" s="1356"/>
      <c r="D21" s="1355"/>
      <c r="E21" s="180"/>
      <c r="F21" s="115">
        <f t="shared" si="0"/>
        <v>0</v>
      </c>
    </row>
    <row r="22" spans="1:6">
      <c r="A22" s="1368" t="s">
        <v>647</v>
      </c>
      <c r="B22" s="1356" t="s">
        <v>646</v>
      </c>
      <c r="C22" s="1355" t="s">
        <v>337</v>
      </c>
      <c r="D22" s="1355">
        <v>1</v>
      </c>
      <c r="E22" s="180"/>
      <c r="F22" s="115">
        <f t="shared" si="0"/>
        <v>0</v>
      </c>
    </row>
    <row r="23" spans="1:6">
      <c r="A23" s="1368" t="s">
        <v>1546</v>
      </c>
      <c r="B23" s="1356" t="s">
        <v>1545</v>
      </c>
      <c r="C23" s="1355" t="s">
        <v>337</v>
      </c>
      <c r="D23" s="1355">
        <v>1</v>
      </c>
      <c r="E23" s="180"/>
      <c r="F23" s="115">
        <f t="shared" si="0"/>
        <v>0</v>
      </c>
    </row>
    <row r="24" spans="1:6">
      <c r="A24" s="1368"/>
      <c r="B24" s="1356"/>
      <c r="C24" s="1356"/>
      <c r="D24" s="1355"/>
      <c r="E24" s="180"/>
      <c r="F24" s="115">
        <f t="shared" si="0"/>
        <v>0</v>
      </c>
    </row>
    <row r="25" spans="1:6">
      <c r="A25" s="1368"/>
      <c r="B25" s="1384" t="s">
        <v>645</v>
      </c>
      <c r="C25" s="1356"/>
      <c r="D25" s="1355"/>
      <c r="E25" s="180"/>
      <c r="F25" s="115">
        <f t="shared" si="0"/>
        <v>0</v>
      </c>
    </row>
    <row r="26" spans="1:6">
      <c r="A26" s="1368"/>
      <c r="B26" s="1356"/>
      <c r="C26" s="1356"/>
      <c r="D26" s="1355"/>
      <c r="E26" s="180"/>
      <c r="F26" s="115">
        <f t="shared" si="0"/>
        <v>0</v>
      </c>
    </row>
    <row r="27" spans="1:6" ht="30">
      <c r="A27" s="1368"/>
      <c r="B27" s="1383" t="s">
        <v>1544</v>
      </c>
      <c r="C27" s="1356"/>
      <c r="D27" s="1355"/>
      <c r="E27" s="180"/>
      <c r="F27" s="115">
        <f t="shared" si="0"/>
        <v>0</v>
      </c>
    </row>
    <row r="28" spans="1:6">
      <c r="A28" s="1368"/>
      <c r="B28" s="1476"/>
      <c r="C28" s="1356"/>
      <c r="D28" s="1355"/>
      <c r="E28" s="180"/>
      <c r="F28" s="115">
        <f t="shared" si="0"/>
        <v>0</v>
      </c>
    </row>
    <row r="29" spans="1:6">
      <c r="A29" s="1368" t="s">
        <v>643</v>
      </c>
      <c r="B29" s="1356" t="s">
        <v>642</v>
      </c>
      <c r="C29" s="1355" t="s">
        <v>337</v>
      </c>
      <c r="D29" s="1355">
        <v>1</v>
      </c>
      <c r="E29" s="180"/>
      <c r="F29" s="115">
        <f t="shared" si="0"/>
        <v>0</v>
      </c>
    </row>
    <row r="30" spans="1:6">
      <c r="A30" s="1368" t="s">
        <v>641</v>
      </c>
      <c r="B30" s="1356" t="s">
        <v>640</v>
      </c>
      <c r="C30" s="1355" t="s">
        <v>337</v>
      </c>
      <c r="D30" s="1355">
        <v>1</v>
      </c>
      <c r="E30" s="180"/>
      <c r="F30" s="115">
        <f t="shared" si="0"/>
        <v>0</v>
      </c>
    </row>
    <row r="31" spans="1:6">
      <c r="A31" s="1368"/>
      <c r="B31" s="1356"/>
      <c r="C31" s="1355"/>
      <c r="D31" s="1355"/>
      <c r="E31" s="180"/>
      <c r="F31" s="115">
        <f t="shared" si="0"/>
        <v>0</v>
      </c>
    </row>
    <row r="32" spans="1:6">
      <c r="A32" s="1368"/>
      <c r="B32" s="1384" t="s">
        <v>1163</v>
      </c>
      <c r="C32" s="1355"/>
      <c r="D32" s="1355"/>
      <c r="E32" s="180"/>
      <c r="F32" s="115">
        <f t="shared" si="0"/>
        <v>0</v>
      </c>
    </row>
    <row r="33" spans="1:6">
      <c r="A33" s="1368"/>
      <c r="B33" s="1384"/>
      <c r="C33" s="1355"/>
      <c r="D33" s="1355"/>
      <c r="E33" s="180"/>
      <c r="F33" s="115">
        <f t="shared" si="0"/>
        <v>0</v>
      </c>
    </row>
    <row r="34" spans="1:6">
      <c r="A34" s="1368"/>
      <c r="B34" s="1384" t="s">
        <v>1840</v>
      </c>
      <c r="C34" s="1356"/>
      <c r="D34" s="1355"/>
      <c r="E34" s="180"/>
      <c r="F34" s="115">
        <f t="shared" si="0"/>
        <v>0</v>
      </c>
    </row>
    <row r="35" spans="1:6">
      <c r="A35" s="1368"/>
      <c r="B35" s="1476"/>
      <c r="C35" s="1356"/>
      <c r="D35" s="1355"/>
      <c r="E35" s="180"/>
      <c r="F35" s="115">
        <f t="shared" si="0"/>
        <v>0</v>
      </c>
    </row>
    <row r="36" spans="1:6">
      <c r="A36" s="1368" t="s">
        <v>1839</v>
      </c>
      <c r="B36" s="1478" t="s">
        <v>1838</v>
      </c>
      <c r="C36" s="1355" t="s">
        <v>679</v>
      </c>
      <c r="D36" s="180">
        <v>100</v>
      </c>
      <c r="E36" s="180"/>
      <c r="F36" s="115">
        <f t="shared" si="0"/>
        <v>0</v>
      </c>
    </row>
    <row r="37" spans="1:6">
      <c r="A37" s="1368"/>
      <c r="B37" s="1384"/>
      <c r="C37" s="1355"/>
      <c r="D37" s="1355"/>
      <c r="E37" s="180"/>
      <c r="F37" s="115">
        <f t="shared" si="0"/>
        <v>0</v>
      </c>
    </row>
    <row r="38" spans="1:6">
      <c r="A38" s="1368"/>
      <c r="B38" s="1356"/>
      <c r="C38" s="1355"/>
      <c r="D38" s="1355"/>
      <c r="E38" s="180"/>
      <c r="F38" s="115">
        <f t="shared" si="0"/>
        <v>0</v>
      </c>
    </row>
    <row r="39" spans="1:6" ht="30">
      <c r="A39" s="1368" t="s">
        <v>1381</v>
      </c>
      <c r="B39" s="1383" t="s">
        <v>1837</v>
      </c>
      <c r="C39" s="1355" t="s">
        <v>438</v>
      </c>
      <c r="D39" s="1355">
        <v>3.69</v>
      </c>
      <c r="E39" s="180"/>
      <c r="F39" s="115">
        <f t="shared" si="0"/>
        <v>0</v>
      </c>
    </row>
    <row r="40" spans="1:6">
      <c r="A40" s="1368"/>
      <c r="B40" s="1356"/>
      <c r="C40" s="1355"/>
      <c r="D40" s="1355"/>
      <c r="E40" s="180"/>
      <c r="F40" s="115">
        <f t="shared" si="0"/>
        <v>0</v>
      </c>
    </row>
    <row r="41" spans="1:6">
      <c r="A41" s="1368"/>
      <c r="B41" s="1356"/>
      <c r="C41" s="1355"/>
      <c r="D41" s="1355"/>
      <c r="E41" s="180"/>
      <c r="F41" s="115">
        <f t="shared" si="0"/>
        <v>0</v>
      </c>
    </row>
    <row r="42" spans="1:6" ht="20">
      <c r="A42" s="1368" t="s">
        <v>579</v>
      </c>
      <c r="B42" s="1383" t="s">
        <v>1836</v>
      </c>
      <c r="C42" s="1355" t="s">
        <v>438</v>
      </c>
      <c r="D42" s="1355">
        <v>8.61</v>
      </c>
      <c r="E42" s="180"/>
      <c r="F42" s="115">
        <f t="shared" si="0"/>
        <v>0</v>
      </c>
    </row>
    <row r="43" spans="1:6">
      <c r="A43" s="1367"/>
      <c r="B43" s="1362"/>
      <c r="C43" s="1362"/>
      <c r="D43" s="1362"/>
      <c r="E43" s="1488"/>
      <c r="F43" s="1493"/>
    </row>
    <row r="44" spans="1:6">
      <c r="A44" s="1368"/>
      <c r="B44" s="1384" t="s">
        <v>1835</v>
      </c>
      <c r="C44" s="1355"/>
      <c r="D44" s="1355"/>
      <c r="E44" s="180"/>
      <c r="F44" s="115"/>
    </row>
    <row r="45" spans="1:6">
      <c r="A45" s="1368"/>
      <c r="B45" s="1478"/>
      <c r="C45" s="1355"/>
      <c r="D45" s="1481"/>
      <c r="E45" s="180"/>
      <c r="F45" s="115"/>
    </row>
    <row r="46" spans="1:6" ht="13" thickBot="1">
      <c r="A46" s="1357"/>
      <c r="B46" s="1358"/>
      <c r="C46" s="1359"/>
      <c r="D46" s="1359" t="s">
        <v>1770</v>
      </c>
      <c r="E46" s="144"/>
      <c r="F46" s="143">
        <f>SUM(F8:F45)</f>
        <v>0</v>
      </c>
    </row>
    <row r="47" spans="1:6">
      <c r="A47" s="1360"/>
      <c r="B47" s="454"/>
      <c r="C47" s="1344"/>
      <c r="D47" s="1344"/>
      <c r="E47" s="148"/>
      <c r="F47" s="148"/>
    </row>
    <row r="48" spans="1:6">
      <c r="A48" s="1471"/>
      <c r="B48" s="454"/>
      <c r="C48" s="1344"/>
      <c r="D48" s="1344"/>
      <c r="E48" s="641"/>
      <c r="F48" s="641"/>
    </row>
    <row r="49" spans="1:6">
      <c r="A49" s="2113" t="s">
        <v>324</v>
      </c>
      <c r="B49" s="2114"/>
      <c r="C49" s="2114"/>
      <c r="D49" s="2114"/>
      <c r="E49" s="2114"/>
      <c r="F49" s="2114"/>
    </row>
    <row r="50" spans="1:6">
      <c r="A50" s="2113" t="s">
        <v>323</v>
      </c>
      <c r="B50" s="2114"/>
      <c r="C50" s="2114"/>
      <c r="D50" s="2114"/>
      <c r="E50" s="2114"/>
      <c r="F50" s="2114"/>
    </row>
    <row r="51" spans="1:6">
      <c r="A51" s="647" t="s">
        <v>2060</v>
      </c>
      <c r="B51" s="454"/>
      <c r="C51" s="1344"/>
      <c r="D51" s="1344"/>
      <c r="E51" s="1315"/>
      <c r="F51" s="1315"/>
    </row>
    <row r="52" spans="1:6">
      <c r="A52" s="647"/>
      <c r="B52" s="454"/>
      <c r="C52" s="1344"/>
      <c r="D52" s="1344"/>
      <c r="E52" s="1315"/>
      <c r="F52" s="1315"/>
    </row>
    <row r="53" spans="1:6">
      <c r="A53" s="647" t="s">
        <v>2059</v>
      </c>
      <c r="B53" s="454"/>
      <c r="C53" s="1344"/>
      <c r="D53" s="1344"/>
      <c r="E53" s="1315"/>
      <c r="F53" s="1315"/>
    </row>
    <row r="54" spans="1:6" ht="13" thickBot="1">
      <c r="A54" s="1471"/>
      <c r="B54" s="454"/>
      <c r="C54" s="1344"/>
      <c r="D54" s="1344"/>
      <c r="E54" s="641"/>
      <c r="F54" s="641"/>
    </row>
    <row r="55" spans="1:6">
      <c r="A55" s="1472" t="s">
        <v>320</v>
      </c>
      <c r="B55" s="1347" t="s">
        <v>161</v>
      </c>
      <c r="C55" s="1347" t="s">
        <v>319</v>
      </c>
      <c r="D55" s="1347" t="s">
        <v>318</v>
      </c>
      <c r="E55" s="1473" t="s">
        <v>317</v>
      </c>
      <c r="F55" s="1474" t="s">
        <v>316</v>
      </c>
    </row>
    <row r="56" spans="1:6">
      <c r="A56" s="1367"/>
      <c r="B56" s="1362"/>
      <c r="C56" s="1362"/>
      <c r="D56" s="1362"/>
      <c r="E56" s="1488"/>
      <c r="F56" s="1493"/>
    </row>
    <row r="57" spans="1:6" ht="20">
      <c r="A57" s="1368"/>
      <c r="B57" s="1383" t="s">
        <v>1834</v>
      </c>
      <c r="C57" s="1355"/>
      <c r="D57" s="1355"/>
      <c r="E57" s="180"/>
      <c r="F57" s="115"/>
    </row>
    <row r="58" spans="1:6">
      <c r="A58" s="1368"/>
      <c r="B58" s="1356"/>
      <c r="C58" s="1355"/>
      <c r="D58" s="1355"/>
      <c r="E58" s="180"/>
      <c r="F58" s="115"/>
    </row>
    <row r="59" spans="1:6">
      <c r="A59" s="1368" t="s">
        <v>1833</v>
      </c>
      <c r="B59" s="1356"/>
      <c r="C59" s="1355" t="s">
        <v>438</v>
      </c>
      <c r="D59" s="1355">
        <v>12.3</v>
      </c>
      <c r="E59" s="180"/>
      <c r="F59" s="115">
        <f t="shared" ref="F59:F88" si="1">D59*E59</f>
        <v>0</v>
      </c>
    </row>
    <row r="60" spans="1:6">
      <c r="A60" s="1368"/>
      <c r="B60" s="1356"/>
      <c r="C60" s="1355"/>
      <c r="D60" s="1355"/>
      <c r="E60" s="180"/>
      <c r="F60" s="115">
        <f t="shared" si="1"/>
        <v>0</v>
      </c>
    </row>
    <row r="61" spans="1:6">
      <c r="A61" s="1368"/>
      <c r="B61" s="1384" t="s">
        <v>1832</v>
      </c>
      <c r="C61" s="1355"/>
      <c r="D61" s="180"/>
      <c r="E61" s="1482"/>
      <c r="F61" s="115">
        <f t="shared" si="1"/>
        <v>0</v>
      </c>
    </row>
    <row r="62" spans="1:6">
      <c r="A62" s="1368"/>
      <c r="B62" s="1356"/>
      <c r="C62" s="1355"/>
      <c r="D62" s="180"/>
      <c r="E62" s="180"/>
      <c r="F62" s="115">
        <f t="shared" si="1"/>
        <v>0</v>
      </c>
    </row>
    <row r="63" spans="1:6" ht="20">
      <c r="A63" s="1368" t="s">
        <v>1831</v>
      </c>
      <c r="B63" s="1478" t="s">
        <v>1830</v>
      </c>
      <c r="C63" s="1355" t="s">
        <v>679</v>
      </c>
      <c r="D63" s="180">
        <v>40</v>
      </c>
      <c r="E63" s="180"/>
      <c r="F63" s="115">
        <f t="shared" si="1"/>
        <v>0</v>
      </c>
    </row>
    <row r="64" spans="1:6">
      <c r="A64" s="1368"/>
      <c r="B64" s="1483"/>
      <c r="C64" s="1355"/>
      <c r="D64" s="1355"/>
      <c r="E64" s="180"/>
      <c r="F64" s="115">
        <f t="shared" si="1"/>
        <v>0</v>
      </c>
    </row>
    <row r="65" spans="1:6">
      <c r="A65" s="1479"/>
      <c r="B65" s="1480" t="s">
        <v>1159</v>
      </c>
      <c r="C65" s="1355"/>
      <c r="D65" s="1355"/>
      <c r="E65" s="180"/>
      <c r="F65" s="115">
        <f t="shared" si="1"/>
        <v>0</v>
      </c>
    </row>
    <row r="66" spans="1:6">
      <c r="A66" s="1479"/>
      <c r="B66" s="1480"/>
      <c r="C66" s="1355"/>
      <c r="D66" s="1355"/>
      <c r="E66" s="180"/>
      <c r="F66" s="115">
        <f t="shared" si="1"/>
        <v>0</v>
      </c>
    </row>
    <row r="67" spans="1:6">
      <c r="A67" s="1484"/>
      <c r="B67" s="1485" t="s">
        <v>1829</v>
      </c>
      <c r="C67" s="1355"/>
      <c r="D67" s="1355"/>
      <c r="E67" s="180"/>
      <c r="F67" s="115">
        <f t="shared" si="1"/>
        <v>0</v>
      </c>
    </row>
    <row r="68" spans="1:6">
      <c r="A68" s="1484"/>
      <c r="B68" s="1486"/>
      <c r="C68" s="1355"/>
      <c r="D68" s="1355"/>
      <c r="E68" s="180"/>
      <c r="F68" s="115">
        <f t="shared" si="1"/>
        <v>0</v>
      </c>
    </row>
    <row r="69" spans="1:6">
      <c r="A69" s="1484"/>
      <c r="B69" s="1487" t="s">
        <v>1828</v>
      </c>
      <c r="C69" s="1355"/>
      <c r="D69" s="1355"/>
      <c r="E69" s="180"/>
      <c r="F69" s="115">
        <f t="shared" si="1"/>
        <v>0</v>
      </c>
    </row>
    <row r="70" spans="1:6">
      <c r="A70" s="1368"/>
      <c r="B70" s="1365"/>
      <c r="C70" s="1355"/>
      <c r="D70" s="1355"/>
      <c r="E70" s="180"/>
      <c r="F70" s="115">
        <f t="shared" si="1"/>
        <v>0</v>
      </c>
    </row>
    <row r="71" spans="1:6">
      <c r="A71" s="1368"/>
      <c r="B71" s="1365" t="s">
        <v>1827</v>
      </c>
      <c r="C71" s="1355"/>
      <c r="D71" s="1355"/>
      <c r="E71" s="180"/>
      <c r="F71" s="115">
        <f t="shared" si="1"/>
        <v>0</v>
      </c>
    </row>
    <row r="72" spans="1:6" ht="40">
      <c r="A72" s="1368"/>
      <c r="B72" s="1383" t="s">
        <v>1826</v>
      </c>
      <c r="C72" s="1355"/>
      <c r="D72" s="1355"/>
      <c r="E72" s="180"/>
      <c r="F72" s="115">
        <f t="shared" si="1"/>
        <v>0</v>
      </c>
    </row>
    <row r="73" spans="1:6">
      <c r="A73" s="1368"/>
      <c r="B73" s="1365"/>
      <c r="C73" s="1355"/>
      <c r="D73" s="1355"/>
      <c r="E73" s="180"/>
      <c r="F73" s="115">
        <f t="shared" si="1"/>
        <v>0</v>
      </c>
    </row>
    <row r="74" spans="1:6">
      <c r="A74" s="1368" t="s">
        <v>1825</v>
      </c>
      <c r="B74" s="1478" t="s">
        <v>1824</v>
      </c>
      <c r="C74" s="1355" t="s">
        <v>691</v>
      </c>
      <c r="D74" s="1481">
        <v>0.46</v>
      </c>
      <c r="E74" s="180"/>
      <c r="F74" s="115">
        <f t="shared" si="1"/>
        <v>0</v>
      </c>
    </row>
    <row r="75" spans="1:6">
      <c r="A75" s="1367"/>
      <c r="B75" s="1362"/>
      <c r="C75" s="1362"/>
      <c r="D75" s="1362"/>
      <c r="E75" s="1488"/>
      <c r="F75" s="115">
        <f t="shared" si="1"/>
        <v>0</v>
      </c>
    </row>
    <row r="76" spans="1:6">
      <c r="A76" s="1368"/>
      <c r="B76" s="1365" t="s">
        <v>1823</v>
      </c>
      <c r="C76" s="1355"/>
      <c r="D76" s="1481"/>
      <c r="E76" s="180"/>
      <c r="F76" s="115">
        <f t="shared" si="1"/>
        <v>0</v>
      </c>
    </row>
    <row r="77" spans="1:6">
      <c r="A77" s="1368"/>
      <c r="B77" s="1365"/>
      <c r="C77" s="1355"/>
      <c r="D77" s="1481"/>
      <c r="E77" s="180"/>
      <c r="F77" s="115">
        <f t="shared" si="1"/>
        <v>0</v>
      </c>
    </row>
    <row r="78" spans="1:6" ht="40">
      <c r="A78" s="1368"/>
      <c r="B78" s="1383" t="s">
        <v>1822</v>
      </c>
      <c r="C78" s="1355"/>
      <c r="D78" s="1481"/>
      <c r="E78" s="180"/>
      <c r="F78" s="115">
        <f t="shared" si="1"/>
        <v>0</v>
      </c>
    </row>
    <row r="79" spans="1:6">
      <c r="A79" s="1368"/>
      <c r="B79" s="1478"/>
      <c r="C79" s="1355"/>
      <c r="D79" s="1481"/>
      <c r="E79" s="180"/>
      <c r="F79" s="115">
        <f t="shared" si="1"/>
        <v>0</v>
      </c>
    </row>
    <row r="80" spans="1:6">
      <c r="A80" s="1368" t="s">
        <v>1821</v>
      </c>
      <c r="B80" s="1478" t="s">
        <v>1820</v>
      </c>
      <c r="C80" s="1355" t="s">
        <v>691</v>
      </c>
      <c r="D80" s="1481">
        <v>12.3</v>
      </c>
      <c r="E80" s="180"/>
      <c r="F80" s="115">
        <f t="shared" si="1"/>
        <v>0</v>
      </c>
    </row>
    <row r="81" spans="1:6">
      <c r="A81" s="1367"/>
      <c r="B81" s="1362"/>
      <c r="C81" s="1362"/>
      <c r="D81" s="1362"/>
      <c r="E81" s="1488"/>
      <c r="F81" s="115">
        <f t="shared" si="1"/>
        <v>0</v>
      </c>
    </row>
    <row r="82" spans="1:6">
      <c r="A82" s="1368"/>
      <c r="B82" s="1365" t="s">
        <v>1819</v>
      </c>
      <c r="C82" s="1355"/>
      <c r="D82" s="1355"/>
      <c r="E82" s="1489"/>
      <c r="F82" s="115">
        <f t="shared" si="1"/>
        <v>0</v>
      </c>
    </row>
    <row r="83" spans="1:6">
      <c r="A83" s="1368"/>
      <c r="B83" s="1383"/>
      <c r="C83" s="1355"/>
      <c r="D83" s="1355"/>
      <c r="E83" s="1489"/>
      <c r="F83" s="115">
        <f t="shared" si="1"/>
        <v>0</v>
      </c>
    </row>
    <row r="84" spans="1:6">
      <c r="A84" s="1368"/>
      <c r="B84" s="1365" t="s">
        <v>1818</v>
      </c>
      <c r="C84" s="1355"/>
      <c r="D84" s="1355"/>
      <c r="E84" s="180"/>
      <c r="F84" s="115">
        <f t="shared" si="1"/>
        <v>0</v>
      </c>
    </row>
    <row r="85" spans="1:6">
      <c r="A85" s="1368"/>
      <c r="B85" s="1356"/>
      <c r="C85" s="1355"/>
      <c r="D85" s="1355"/>
      <c r="E85" s="180"/>
      <c r="F85" s="115">
        <f t="shared" si="1"/>
        <v>0</v>
      </c>
    </row>
    <row r="86" spans="1:6" ht="20">
      <c r="A86" s="1368"/>
      <c r="B86" s="1383" t="s">
        <v>1817</v>
      </c>
      <c r="C86" s="1355"/>
      <c r="D86" s="1355"/>
      <c r="E86" s="180"/>
      <c r="F86" s="115">
        <f t="shared" si="1"/>
        <v>0</v>
      </c>
    </row>
    <row r="87" spans="1:6">
      <c r="A87" s="1368"/>
      <c r="B87" s="1383"/>
      <c r="C87" s="1355"/>
      <c r="D87" s="1355"/>
      <c r="E87" s="180"/>
      <c r="F87" s="115">
        <f t="shared" si="1"/>
        <v>0</v>
      </c>
    </row>
    <row r="88" spans="1:6">
      <c r="A88" s="1368" t="s">
        <v>1356</v>
      </c>
      <c r="B88" s="1356" t="s">
        <v>1816</v>
      </c>
      <c r="C88" s="1355" t="s">
        <v>691</v>
      </c>
      <c r="D88" s="1481">
        <v>0.46</v>
      </c>
      <c r="E88" s="180"/>
      <c r="F88" s="115">
        <f t="shared" si="1"/>
        <v>0</v>
      </c>
    </row>
    <row r="89" spans="1:6">
      <c r="A89" s="1368"/>
      <c r="B89" s="1356"/>
      <c r="C89" s="1355"/>
      <c r="D89" s="1481"/>
      <c r="E89" s="180"/>
      <c r="F89" s="115"/>
    </row>
    <row r="90" spans="1:6">
      <c r="A90" s="1368"/>
      <c r="B90" s="1365"/>
      <c r="C90" s="1355"/>
      <c r="D90" s="1481"/>
      <c r="E90" s="180"/>
      <c r="F90" s="115"/>
    </row>
    <row r="91" spans="1:6">
      <c r="A91" s="1368"/>
      <c r="B91" s="1384"/>
      <c r="C91" s="1355"/>
      <c r="D91" s="1481"/>
      <c r="E91" s="180"/>
      <c r="F91" s="115"/>
    </row>
    <row r="92" spans="1:6">
      <c r="A92" s="1368"/>
      <c r="B92" s="1383"/>
      <c r="C92" s="1355"/>
      <c r="D92" s="1481"/>
      <c r="E92" s="180"/>
      <c r="F92" s="115"/>
    </row>
    <row r="93" spans="1:6">
      <c r="A93" s="1368"/>
      <c r="B93" s="1356"/>
      <c r="C93" s="1355"/>
      <c r="D93" s="1481"/>
      <c r="E93" s="180"/>
      <c r="F93" s="115"/>
    </row>
    <row r="94" spans="1:6" ht="13" thickBot="1">
      <c r="A94" s="1357"/>
      <c r="B94" s="1358"/>
      <c r="C94" s="1359"/>
      <c r="D94" s="1359" t="s">
        <v>1770</v>
      </c>
      <c r="E94" s="144"/>
      <c r="F94" s="143">
        <f>SUM(F56:F93)</f>
        <v>0</v>
      </c>
    </row>
    <row r="95" spans="1:6">
      <c r="A95" s="1360"/>
      <c r="B95" s="454"/>
      <c r="C95" s="1344"/>
      <c r="D95" s="1344"/>
      <c r="E95" s="148"/>
      <c r="F95" s="148"/>
    </row>
    <row r="96" spans="1:6">
      <c r="A96" s="1360"/>
      <c r="B96" s="454"/>
      <c r="C96" s="1344"/>
      <c r="D96" s="1344"/>
      <c r="E96" s="148"/>
      <c r="F96" s="148"/>
    </row>
    <row r="97" spans="1:6">
      <c r="A97" s="2113" t="s">
        <v>324</v>
      </c>
      <c r="B97" s="2114"/>
      <c r="C97" s="2114"/>
      <c r="D97" s="2114"/>
      <c r="E97" s="2114"/>
      <c r="F97" s="2114"/>
    </row>
    <row r="98" spans="1:6">
      <c r="A98" s="2113" t="s">
        <v>323</v>
      </c>
      <c r="B98" s="2114"/>
      <c r="C98" s="2114"/>
      <c r="D98" s="2114"/>
      <c r="E98" s="2114"/>
      <c r="F98" s="2114"/>
    </row>
    <row r="99" spans="1:6">
      <c r="A99" s="647" t="s">
        <v>2060</v>
      </c>
      <c r="B99" s="454"/>
      <c r="C99" s="1344"/>
      <c r="D99" s="1344"/>
      <c r="E99" s="1315"/>
      <c r="F99" s="1315"/>
    </row>
    <row r="100" spans="1:6">
      <c r="A100" s="647"/>
      <c r="B100" s="454"/>
      <c r="C100" s="1344"/>
      <c r="D100" s="1344"/>
      <c r="E100" s="1315"/>
      <c r="F100" s="1315"/>
    </row>
    <row r="101" spans="1:6">
      <c r="A101" s="647" t="s">
        <v>2059</v>
      </c>
      <c r="B101" s="454"/>
      <c r="C101" s="1344"/>
      <c r="D101" s="1344"/>
      <c r="E101" s="1315"/>
      <c r="F101" s="1315"/>
    </row>
    <row r="102" spans="1:6" ht="13" thickBot="1">
      <c r="A102" s="1491"/>
      <c r="B102" s="1491"/>
      <c r="C102" s="1491"/>
      <c r="D102" s="1491"/>
      <c r="E102" s="1492"/>
      <c r="F102" s="1492"/>
    </row>
    <row r="103" spans="1:6">
      <c r="A103" s="1472" t="s">
        <v>320</v>
      </c>
      <c r="B103" s="1347" t="s">
        <v>161</v>
      </c>
      <c r="C103" s="1347" t="s">
        <v>319</v>
      </c>
      <c r="D103" s="1347" t="s">
        <v>318</v>
      </c>
      <c r="E103" s="1473" t="s">
        <v>317</v>
      </c>
      <c r="F103" s="1474" t="s">
        <v>316</v>
      </c>
    </row>
    <row r="104" spans="1:6">
      <c r="A104" s="1368"/>
      <c r="B104" s="1356"/>
      <c r="C104" s="1356"/>
      <c r="D104" s="1356"/>
      <c r="E104" s="1379"/>
      <c r="F104" s="1475"/>
    </row>
    <row r="105" spans="1:6">
      <c r="A105" s="1368"/>
      <c r="B105" s="1365" t="s">
        <v>1815</v>
      </c>
      <c r="C105" s="1355"/>
      <c r="D105" s="1481"/>
      <c r="E105" s="180"/>
      <c r="F105" s="115"/>
    </row>
    <row r="106" spans="1:6">
      <c r="A106" s="1368"/>
      <c r="B106" s="1384"/>
      <c r="C106" s="1355"/>
      <c r="D106" s="1481"/>
      <c r="E106" s="180"/>
      <c r="F106" s="115"/>
    </row>
    <row r="107" spans="1:6" ht="30">
      <c r="A107" s="1368"/>
      <c r="B107" s="1383" t="s">
        <v>1814</v>
      </c>
      <c r="C107" s="1355"/>
      <c r="D107" s="1481"/>
      <c r="E107" s="180"/>
      <c r="F107" s="115"/>
    </row>
    <row r="108" spans="1:6">
      <c r="A108" s="1368"/>
      <c r="B108" s="1356"/>
      <c r="C108" s="1355"/>
      <c r="D108" s="1481"/>
      <c r="E108" s="180"/>
      <c r="F108" s="115"/>
    </row>
    <row r="109" spans="1:6">
      <c r="A109" s="1368" t="s">
        <v>701</v>
      </c>
      <c r="B109" s="1356" t="s">
        <v>1813</v>
      </c>
      <c r="C109" s="1355" t="s">
        <v>691</v>
      </c>
      <c r="D109" s="1481">
        <v>12.3</v>
      </c>
      <c r="E109" s="180"/>
      <c r="F109" s="115">
        <f t="shared" ref="F109:F136" si="2">D109*E109</f>
        <v>0</v>
      </c>
    </row>
    <row r="110" spans="1:6">
      <c r="A110" s="1368"/>
      <c r="B110" s="1483"/>
      <c r="C110" s="1355"/>
      <c r="D110" s="1481"/>
      <c r="E110" s="180"/>
      <c r="F110" s="115">
        <f t="shared" si="2"/>
        <v>0</v>
      </c>
    </row>
    <row r="111" spans="1:6">
      <c r="A111" s="1368"/>
      <c r="B111" s="1365" t="s">
        <v>1144</v>
      </c>
      <c r="C111" s="1355"/>
      <c r="D111" s="1355"/>
      <c r="E111" s="141"/>
      <c r="F111" s="115">
        <f t="shared" si="2"/>
        <v>0</v>
      </c>
    </row>
    <row r="112" spans="1:6">
      <c r="A112" s="1368"/>
      <c r="B112" s="1356"/>
      <c r="C112" s="1356"/>
      <c r="D112" s="1356"/>
      <c r="E112" s="1379"/>
      <c r="F112" s="115">
        <f t="shared" si="2"/>
        <v>0</v>
      </c>
    </row>
    <row r="113" spans="1:6">
      <c r="A113" s="1368"/>
      <c r="B113" s="1365" t="s">
        <v>689</v>
      </c>
      <c r="C113" s="1355"/>
      <c r="D113" s="1355"/>
      <c r="E113" s="141"/>
      <c r="F113" s="115">
        <f t="shared" si="2"/>
        <v>0</v>
      </c>
    </row>
    <row r="114" spans="1:6">
      <c r="A114" s="1368"/>
      <c r="B114" s="1365"/>
      <c r="C114" s="1355"/>
      <c r="D114" s="1355"/>
      <c r="E114" s="141"/>
      <c r="F114" s="115">
        <f t="shared" si="2"/>
        <v>0</v>
      </c>
    </row>
    <row r="115" spans="1:6" ht="20">
      <c r="A115" s="1368"/>
      <c r="B115" s="1383" t="s">
        <v>1812</v>
      </c>
      <c r="C115" s="1355"/>
      <c r="D115" s="1490"/>
      <c r="E115" s="141"/>
      <c r="F115" s="115">
        <f t="shared" si="2"/>
        <v>0</v>
      </c>
    </row>
    <row r="116" spans="1:6">
      <c r="A116" s="1368"/>
      <c r="B116" s="1478"/>
      <c r="C116" s="1355"/>
      <c r="D116" s="1490"/>
      <c r="E116" s="180"/>
      <c r="F116" s="115">
        <f t="shared" si="2"/>
        <v>0</v>
      </c>
    </row>
    <row r="117" spans="1:6">
      <c r="A117" s="1368" t="s">
        <v>683</v>
      </c>
      <c r="B117" s="1478" t="s">
        <v>1811</v>
      </c>
      <c r="C117" s="1355" t="s">
        <v>443</v>
      </c>
      <c r="D117" s="1490">
        <v>39.68</v>
      </c>
      <c r="E117" s="180"/>
      <c r="F117" s="115">
        <f t="shared" si="2"/>
        <v>0</v>
      </c>
    </row>
    <row r="118" spans="1:6">
      <c r="A118" s="1368"/>
      <c r="B118" s="1356"/>
      <c r="C118" s="1356"/>
      <c r="D118" s="1356"/>
      <c r="E118" s="180"/>
      <c r="F118" s="115">
        <f t="shared" si="2"/>
        <v>0</v>
      </c>
    </row>
    <row r="119" spans="1:6">
      <c r="A119" s="1368"/>
      <c r="B119" s="1365" t="s">
        <v>550</v>
      </c>
      <c r="C119" s="1355"/>
      <c r="D119" s="1355"/>
      <c r="E119" s="180"/>
      <c r="F119" s="115">
        <f t="shared" si="2"/>
        <v>0</v>
      </c>
    </row>
    <row r="120" spans="1:6">
      <c r="A120" s="1368"/>
      <c r="B120" s="1356"/>
      <c r="C120" s="1355"/>
      <c r="D120" s="1355"/>
      <c r="E120" s="180"/>
      <c r="F120" s="115">
        <f t="shared" si="2"/>
        <v>0</v>
      </c>
    </row>
    <row r="121" spans="1:6">
      <c r="A121" s="1368"/>
      <c r="B121" s="1365" t="s">
        <v>1810</v>
      </c>
      <c r="C121" s="1355"/>
      <c r="D121" s="1355"/>
      <c r="E121" s="180"/>
      <c r="F121" s="115">
        <f t="shared" si="2"/>
        <v>0</v>
      </c>
    </row>
    <row r="122" spans="1:6">
      <c r="A122" s="1368"/>
      <c r="B122" s="1356"/>
      <c r="C122" s="1355"/>
      <c r="D122" s="1355"/>
      <c r="E122" s="180"/>
      <c r="F122" s="115">
        <f t="shared" si="2"/>
        <v>0</v>
      </c>
    </row>
    <row r="123" spans="1:6" ht="20">
      <c r="A123" s="1368"/>
      <c r="B123" s="1383" t="s">
        <v>1809</v>
      </c>
      <c r="C123" s="1355"/>
      <c r="D123" s="1355"/>
      <c r="E123" s="180"/>
      <c r="F123" s="115">
        <f t="shared" si="2"/>
        <v>0</v>
      </c>
    </row>
    <row r="124" spans="1:6">
      <c r="A124" s="1368"/>
      <c r="B124" s="1356"/>
      <c r="C124" s="1355"/>
      <c r="D124" s="1355"/>
      <c r="E124" s="180"/>
      <c r="F124" s="115">
        <f t="shared" si="2"/>
        <v>0</v>
      </c>
    </row>
    <row r="125" spans="1:6">
      <c r="A125" s="1368" t="s">
        <v>675</v>
      </c>
      <c r="B125" s="1356" t="s">
        <v>1808</v>
      </c>
      <c r="C125" s="1355" t="s">
        <v>482</v>
      </c>
      <c r="D125" s="1481">
        <v>0.05</v>
      </c>
      <c r="E125" s="180"/>
      <c r="F125" s="115">
        <f t="shared" si="2"/>
        <v>0</v>
      </c>
    </row>
    <row r="126" spans="1:6">
      <c r="A126" s="1368"/>
      <c r="B126" s="1356"/>
      <c r="C126" s="1356"/>
      <c r="D126" s="1356"/>
      <c r="E126" s="1379"/>
      <c r="F126" s="115">
        <f t="shared" si="2"/>
        <v>0</v>
      </c>
    </row>
    <row r="127" spans="1:6">
      <c r="A127" s="1368"/>
      <c r="B127" s="1365" t="s">
        <v>633</v>
      </c>
      <c r="C127" s="1355"/>
      <c r="D127" s="1355"/>
      <c r="E127" s="180"/>
      <c r="F127" s="115">
        <f t="shared" si="2"/>
        <v>0</v>
      </c>
    </row>
    <row r="128" spans="1:6">
      <c r="A128" s="1368"/>
      <c r="B128" s="1384"/>
      <c r="C128" s="1355"/>
      <c r="D128" s="1355"/>
      <c r="E128" s="141"/>
      <c r="F128" s="115">
        <f t="shared" si="2"/>
        <v>0</v>
      </c>
    </row>
    <row r="129" spans="1:6">
      <c r="A129" s="1368"/>
      <c r="B129" s="1384" t="s">
        <v>1736</v>
      </c>
      <c r="C129" s="1355"/>
      <c r="D129" s="1355"/>
      <c r="E129" s="141"/>
      <c r="F129" s="115">
        <f t="shared" si="2"/>
        <v>0</v>
      </c>
    </row>
    <row r="130" spans="1:6">
      <c r="A130" s="1368"/>
      <c r="B130" s="1383"/>
      <c r="C130" s="1355"/>
      <c r="D130" s="1355"/>
      <c r="E130" s="180"/>
      <c r="F130" s="115">
        <f t="shared" si="2"/>
        <v>0</v>
      </c>
    </row>
    <row r="131" spans="1:6">
      <c r="A131" s="1368"/>
      <c r="B131" s="1384" t="s">
        <v>631</v>
      </c>
      <c r="C131" s="1355"/>
      <c r="D131" s="1355"/>
      <c r="E131" s="180"/>
      <c r="F131" s="115">
        <f t="shared" si="2"/>
        <v>0</v>
      </c>
    </row>
    <row r="132" spans="1:6">
      <c r="A132" s="1368"/>
      <c r="B132" s="1356"/>
      <c r="C132" s="1355"/>
      <c r="D132" s="1355"/>
      <c r="E132" s="180"/>
      <c r="F132" s="115">
        <f t="shared" si="2"/>
        <v>0</v>
      </c>
    </row>
    <row r="133" spans="1:6" ht="30">
      <c r="A133" s="1368"/>
      <c r="B133" s="1383" t="s">
        <v>1807</v>
      </c>
      <c r="C133" s="1355"/>
      <c r="D133" s="1355"/>
      <c r="E133" s="180"/>
      <c r="F133" s="115">
        <f t="shared" si="2"/>
        <v>0</v>
      </c>
    </row>
    <row r="134" spans="1:6">
      <c r="A134" s="1479"/>
      <c r="B134" s="1480"/>
      <c r="C134" s="1355"/>
      <c r="D134" s="1355"/>
      <c r="E134" s="180"/>
      <c r="F134" s="115">
        <f t="shared" si="2"/>
        <v>0</v>
      </c>
    </row>
    <row r="135" spans="1:6">
      <c r="A135" s="1484" t="s">
        <v>1734</v>
      </c>
      <c r="B135" s="1486" t="s">
        <v>1666</v>
      </c>
      <c r="C135" s="1355" t="s">
        <v>337</v>
      </c>
      <c r="D135" s="1355">
        <v>6</v>
      </c>
      <c r="E135" s="180"/>
      <c r="F135" s="115">
        <f t="shared" si="2"/>
        <v>0</v>
      </c>
    </row>
    <row r="136" spans="1:6">
      <c r="A136" s="1484" t="s">
        <v>1733</v>
      </c>
      <c r="B136" s="1486" t="s">
        <v>1662</v>
      </c>
      <c r="C136" s="1355" t="s">
        <v>337</v>
      </c>
      <c r="D136" s="1355">
        <v>1</v>
      </c>
      <c r="E136" s="180"/>
      <c r="F136" s="115">
        <f t="shared" si="2"/>
        <v>0</v>
      </c>
    </row>
    <row r="137" spans="1:6">
      <c r="A137" s="1368"/>
      <c r="B137" s="1383"/>
      <c r="C137" s="1355"/>
      <c r="D137" s="1355"/>
      <c r="E137" s="180"/>
      <c r="F137" s="115"/>
    </row>
    <row r="138" spans="1:6">
      <c r="A138" s="1368"/>
      <c r="B138" s="1502"/>
      <c r="C138" s="1355"/>
      <c r="D138" s="1355"/>
      <c r="E138" s="180"/>
      <c r="F138" s="115"/>
    </row>
    <row r="139" spans="1:6">
      <c r="A139" s="1368"/>
      <c r="B139" s="1502"/>
      <c r="C139" s="1355"/>
      <c r="D139" s="1355"/>
      <c r="E139" s="180"/>
      <c r="F139" s="115"/>
    </row>
    <row r="140" spans="1:6">
      <c r="A140" s="1479"/>
      <c r="B140" s="1480"/>
      <c r="C140" s="1355"/>
      <c r="D140" s="1355"/>
      <c r="E140" s="180"/>
      <c r="F140" s="115"/>
    </row>
    <row r="141" spans="1:6">
      <c r="A141" s="1484"/>
      <c r="B141" s="1486"/>
      <c r="C141" s="1355"/>
      <c r="D141" s="1355"/>
      <c r="E141" s="180"/>
      <c r="F141" s="115"/>
    </row>
    <row r="142" spans="1:6">
      <c r="A142" s="1484"/>
      <c r="B142" s="1486"/>
      <c r="C142" s="1355"/>
      <c r="D142" s="1355"/>
      <c r="E142" s="180"/>
      <c r="F142" s="115"/>
    </row>
    <row r="143" spans="1:6">
      <c r="A143" s="1484"/>
      <c r="B143" s="1486"/>
      <c r="C143" s="1355"/>
      <c r="D143" s="1355"/>
      <c r="E143" s="180"/>
      <c r="F143" s="115"/>
    </row>
    <row r="144" spans="1:6">
      <c r="A144" s="1368"/>
      <c r="B144" s="521"/>
      <c r="C144" s="522"/>
      <c r="D144" s="180"/>
      <c r="E144" s="180"/>
      <c r="F144" s="115"/>
    </row>
    <row r="145" spans="1:6" ht="13" thickBot="1">
      <c r="A145" s="1357"/>
      <c r="B145" s="1358"/>
      <c r="C145" s="1359"/>
      <c r="D145" s="1359" t="s">
        <v>1770</v>
      </c>
      <c r="E145" s="144"/>
      <c r="F145" s="143">
        <f>SUM(F104:F144)</f>
        <v>0</v>
      </c>
    </row>
    <row r="146" spans="1:6">
      <c r="A146" s="1471"/>
      <c r="B146" s="454"/>
      <c r="C146" s="1344"/>
      <c r="D146" s="1344"/>
      <c r="E146" s="641"/>
      <c r="F146" s="641"/>
    </row>
    <row r="147" spans="1:6">
      <c r="A147" s="1471"/>
      <c r="B147" s="454"/>
      <c r="C147" s="1344"/>
      <c r="D147" s="1344"/>
      <c r="E147" s="641"/>
      <c r="F147" s="641"/>
    </row>
    <row r="148" spans="1:6">
      <c r="A148" s="2113" t="s">
        <v>324</v>
      </c>
      <c r="B148" s="2114"/>
      <c r="C148" s="2114"/>
      <c r="D148" s="2114"/>
      <c r="E148" s="2114"/>
      <c r="F148" s="2114"/>
    </row>
    <row r="149" spans="1:6">
      <c r="A149" s="2113" t="s">
        <v>323</v>
      </c>
      <c r="B149" s="2114"/>
      <c r="C149" s="2114"/>
      <c r="D149" s="2114"/>
      <c r="E149" s="2114"/>
      <c r="F149" s="2114"/>
    </row>
    <row r="150" spans="1:6">
      <c r="A150" s="647" t="s">
        <v>2060</v>
      </c>
      <c r="B150" s="454"/>
      <c r="C150" s="1344"/>
      <c r="D150" s="1344"/>
      <c r="E150" s="1315"/>
      <c r="F150" s="1315"/>
    </row>
    <row r="151" spans="1:6">
      <c r="A151" s="647"/>
      <c r="B151" s="454"/>
      <c r="C151" s="1344"/>
      <c r="D151" s="1344"/>
      <c r="E151" s="1315"/>
      <c r="F151" s="1315"/>
    </row>
    <row r="152" spans="1:6">
      <c r="A152" s="647" t="s">
        <v>2059</v>
      </c>
      <c r="B152" s="454"/>
      <c r="C152" s="1344"/>
      <c r="D152" s="1344"/>
      <c r="E152" s="1315"/>
      <c r="F152" s="1315"/>
    </row>
    <row r="153" spans="1:6" ht="13" thickBot="1">
      <c r="A153" s="1491"/>
      <c r="B153" s="1491"/>
      <c r="C153" s="1491"/>
      <c r="D153" s="1491"/>
      <c r="E153" s="1492"/>
      <c r="F153" s="1492"/>
    </row>
    <row r="154" spans="1:6">
      <c r="A154" s="1472" t="s">
        <v>320</v>
      </c>
      <c r="B154" s="1347" t="s">
        <v>161</v>
      </c>
      <c r="C154" s="1347" t="s">
        <v>319</v>
      </c>
      <c r="D154" s="1347" t="s">
        <v>318</v>
      </c>
      <c r="E154" s="1473" t="s">
        <v>317</v>
      </c>
      <c r="F154" s="1474" t="s">
        <v>316</v>
      </c>
    </row>
    <row r="155" spans="1:6">
      <c r="A155" s="1368"/>
      <c r="B155" s="1356"/>
      <c r="C155" s="1356"/>
      <c r="D155" s="1356"/>
      <c r="E155" s="1379"/>
      <c r="F155" s="1475"/>
    </row>
    <row r="156" spans="1:6">
      <c r="A156" s="1484"/>
      <c r="B156" s="1384" t="s">
        <v>1703</v>
      </c>
      <c r="C156" s="1355"/>
      <c r="D156" s="1355"/>
      <c r="E156" s="180"/>
      <c r="F156" s="115"/>
    </row>
    <row r="157" spans="1:6">
      <c r="A157" s="1368"/>
      <c r="B157" s="1365"/>
      <c r="C157" s="1355"/>
      <c r="D157" s="1355"/>
      <c r="E157" s="180"/>
      <c r="F157" s="115"/>
    </row>
    <row r="158" spans="1:6" ht="20">
      <c r="A158" s="1368"/>
      <c r="B158" s="1383" t="s">
        <v>1806</v>
      </c>
      <c r="C158" s="1355"/>
      <c r="D158" s="1355"/>
      <c r="E158" s="180"/>
      <c r="F158" s="115"/>
    </row>
    <row r="159" spans="1:6">
      <c r="A159" s="1368"/>
      <c r="B159" s="1478"/>
      <c r="C159" s="1355"/>
      <c r="D159" s="1355"/>
      <c r="E159" s="180"/>
      <c r="F159" s="115"/>
    </row>
    <row r="160" spans="1:6">
      <c r="A160" s="1368" t="s">
        <v>1701</v>
      </c>
      <c r="B160" s="1486" t="s">
        <v>2037</v>
      </c>
      <c r="C160" s="1355" t="s">
        <v>337</v>
      </c>
      <c r="D160" s="1355">
        <v>2</v>
      </c>
      <c r="E160" s="180"/>
      <c r="F160" s="115">
        <f t="shared" ref="F160:F186" si="3">D160*E160</f>
        <v>0</v>
      </c>
    </row>
    <row r="161" spans="1:6">
      <c r="A161" s="1368" t="s">
        <v>1699</v>
      </c>
      <c r="B161" s="1486" t="s">
        <v>1805</v>
      </c>
      <c r="C161" s="1355" t="s">
        <v>337</v>
      </c>
      <c r="D161" s="1355">
        <v>1</v>
      </c>
      <c r="E161" s="180"/>
      <c r="F161" s="115">
        <f t="shared" si="3"/>
        <v>0</v>
      </c>
    </row>
    <row r="162" spans="1:6">
      <c r="A162" s="1368"/>
      <c r="B162" s="1356"/>
      <c r="C162" s="1356"/>
      <c r="D162" s="1356"/>
      <c r="E162" s="1379"/>
      <c r="F162" s="115">
        <f t="shared" si="3"/>
        <v>0</v>
      </c>
    </row>
    <row r="163" spans="1:6">
      <c r="A163" s="1368"/>
      <c r="B163" s="1366" t="s">
        <v>626</v>
      </c>
      <c r="C163" s="522"/>
      <c r="D163" s="522"/>
      <c r="E163" s="180"/>
      <c r="F163" s="115">
        <f t="shared" si="3"/>
        <v>0</v>
      </c>
    </row>
    <row r="164" spans="1:6">
      <c r="A164" s="1368"/>
      <c r="B164" s="521"/>
      <c r="C164" s="522"/>
      <c r="D164" s="522"/>
      <c r="E164" s="180"/>
      <c r="F164" s="115">
        <f t="shared" si="3"/>
        <v>0</v>
      </c>
    </row>
    <row r="165" spans="1:6" ht="30.5">
      <c r="A165" s="1368"/>
      <c r="B165" s="1353" t="s">
        <v>1804</v>
      </c>
      <c r="C165" s="522"/>
      <c r="D165" s="522"/>
      <c r="E165" s="180"/>
      <c r="F165" s="115">
        <f t="shared" si="3"/>
        <v>0</v>
      </c>
    </row>
    <row r="166" spans="1:6">
      <c r="A166" s="1368"/>
      <c r="B166" s="1353"/>
      <c r="C166" s="522"/>
      <c r="D166" s="522"/>
      <c r="E166" s="180"/>
      <c r="F166" s="115">
        <f t="shared" si="3"/>
        <v>0</v>
      </c>
    </row>
    <row r="167" spans="1:6">
      <c r="A167" s="1349" t="s">
        <v>1319</v>
      </c>
      <c r="B167" s="1356" t="s">
        <v>2036</v>
      </c>
      <c r="C167" s="1355" t="s">
        <v>337</v>
      </c>
      <c r="D167" s="1355">
        <v>1</v>
      </c>
      <c r="E167" s="180"/>
      <c r="F167" s="115">
        <f t="shared" si="3"/>
        <v>0</v>
      </c>
    </row>
    <row r="168" spans="1:6">
      <c r="A168" s="1349" t="s">
        <v>1680</v>
      </c>
      <c r="B168" s="1356" t="s">
        <v>2035</v>
      </c>
      <c r="C168" s="1355" t="s">
        <v>337</v>
      </c>
      <c r="D168" s="1355">
        <v>1</v>
      </c>
      <c r="E168" s="180"/>
      <c r="F168" s="115">
        <f t="shared" si="3"/>
        <v>0</v>
      </c>
    </row>
    <row r="169" spans="1:6">
      <c r="A169" s="1349"/>
      <c r="B169" s="1483"/>
      <c r="C169" s="1355"/>
      <c r="D169" s="1355"/>
      <c r="E169" s="180"/>
      <c r="F169" s="115">
        <f t="shared" si="3"/>
        <v>0</v>
      </c>
    </row>
    <row r="170" spans="1:6">
      <c r="A170" s="1368"/>
      <c r="B170" s="1365" t="s">
        <v>1803</v>
      </c>
      <c r="C170" s="1355"/>
      <c r="D170" s="1355"/>
      <c r="E170" s="180"/>
      <c r="F170" s="115">
        <f t="shared" si="3"/>
        <v>0</v>
      </c>
    </row>
    <row r="171" spans="1:6">
      <c r="A171" s="1368"/>
      <c r="B171" s="1356"/>
      <c r="C171" s="1356"/>
      <c r="D171" s="1356"/>
      <c r="E171" s="1379"/>
      <c r="F171" s="115">
        <f t="shared" si="3"/>
        <v>0</v>
      </c>
    </row>
    <row r="172" spans="1:6" ht="20.5">
      <c r="A172" s="1368"/>
      <c r="B172" s="1353" t="s">
        <v>1802</v>
      </c>
      <c r="C172" s="1355"/>
      <c r="D172" s="1355"/>
      <c r="E172" s="141"/>
      <c r="F172" s="115">
        <f t="shared" si="3"/>
        <v>0</v>
      </c>
    </row>
    <row r="173" spans="1:6">
      <c r="A173" s="1368"/>
      <c r="B173" s="1383"/>
      <c r="C173" s="1355"/>
      <c r="D173" s="1355"/>
      <c r="E173" s="180"/>
      <c r="F173" s="115">
        <f t="shared" si="3"/>
        <v>0</v>
      </c>
    </row>
    <row r="174" spans="1:6">
      <c r="A174" s="1368" t="s">
        <v>1801</v>
      </c>
      <c r="B174" s="1478" t="s">
        <v>1662</v>
      </c>
      <c r="C174" s="1355" t="s">
        <v>337</v>
      </c>
      <c r="D174" s="1355">
        <v>1</v>
      </c>
      <c r="E174" s="180"/>
      <c r="F174" s="115">
        <f t="shared" si="3"/>
        <v>0</v>
      </c>
    </row>
    <row r="175" spans="1:6">
      <c r="A175" s="1484"/>
      <c r="B175" s="1486"/>
      <c r="C175" s="1355"/>
      <c r="D175" s="1355"/>
      <c r="E175" s="180"/>
      <c r="F175" s="115">
        <f t="shared" si="3"/>
        <v>0</v>
      </c>
    </row>
    <row r="176" spans="1:6">
      <c r="A176" s="1368"/>
      <c r="B176" s="1365" t="s">
        <v>1800</v>
      </c>
      <c r="C176" s="1355"/>
      <c r="D176" s="1355"/>
      <c r="E176" s="180"/>
      <c r="F176" s="115">
        <f t="shared" si="3"/>
        <v>0</v>
      </c>
    </row>
    <row r="177" spans="1:6">
      <c r="A177" s="1368"/>
      <c r="B177" s="1365"/>
      <c r="C177" s="1355"/>
      <c r="D177" s="1355"/>
      <c r="E177" s="180"/>
      <c r="F177" s="115">
        <f t="shared" si="3"/>
        <v>0</v>
      </c>
    </row>
    <row r="178" spans="1:6" ht="30.5">
      <c r="A178" s="1368"/>
      <c r="B178" s="1353" t="s">
        <v>1799</v>
      </c>
      <c r="C178" s="1355"/>
      <c r="D178" s="1355"/>
      <c r="E178" s="180"/>
      <c r="F178" s="115">
        <f t="shared" si="3"/>
        <v>0</v>
      </c>
    </row>
    <row r="179" spans="1:6">
      <c r="A179" s="1368"/>
      <c r="B179" s="1383"/>
      <c r="C179" s="1355"/>
      <c r="D179" s="1355"/>
      <c r="E179" s="180"/>
      <c r="F179" s="115">
        <f t="shared" si="3"/>
        <v>0</v>
      </c>
    </row>
    <row r="180" spans="1:6">
      <c r="A180" s="1368" t="s">
        <v>1798</v>
      </c>
      <c r="B180" s="1478" t="s">
        <v>1797</v>
      </c>
      <c r="C180" s="1355" t="s">
        <v>337</v>
      </c>
      <c r="D180" s="1355">
        <v>1</v>
      </c>
      <c r="E180" s="180"/>
      <c r="F180" s="115">
        <f t="shared" si="3"/>
        <v>0</v>
      </c>
    </row>
    <row r="181" spans="1:6">
      <c r="A181" s="1368"/>
      <c r="B181" s="1478"/>
      <c r="C181" s="1355"/>
      <c r="D181" s="1355"/>
      <c r="E181" s="180"/>
      <c r="F181" s="115">
        <f t="shared" si="3"/>
        <v>0</v>
      </c>
    </row>
    <row r="182" spans="1:6" ht="30.5">
      <c r="A182" s="1368"/>
      <c r="B182" s="1353" t="s">
        <v>1796</v>
      </c>
      <c r="C182" s="1355"/>
      <c r="D182" s="1355"/>
      <c r="E182" s="141"/>
      <c r="F182" s="115">
        <f t="shared" si="3"/>
        <v>0</v>
      </c>
    </row>
    <row r="183" spans="1:6">
      <c r="A183" s="1368"/>
      <c r="B183" s="1383"/>
      <c r="C183" s="1355"/>
      <c r="D183" s="1355"/>
      <c r="E183" s="141"/>
      <c r="F183" s="115">
        <f t="shared" si="3"/>
        <v>0</v>
      </c>
    </row>
    <row r="184" spans="1:6">
      <c r="A184" s="1368" t="s">
        <v>1795</v>
      </c>
      <c r="B184" s="1478" t="s">
        <v>2030</v>
      </c>
      <c r="C184" s="1355" t="s">
        <v>337</v>
      </c>
      <c r="D184" s="1355">
        <v>2</v>
      </c>
      <c r="E184" s="180"/>
      <c r="F184" s="115">
        <f t="shared" si="3"/>
        <v>0</v>
      </c>
    </row>
    <row r="185" spans="1:6">
      <c r="A185" s="1368" t="s">
        <v>1793</v>
      </c>
      <c r="B185" s="1478" t="s">
        <v>2063</v>
      </c>
      <c r="C185" s="1355" t="s">
        <v>337</v>
      </c>
      <c r="D185" s="1355">
        <v>5</v>
      </c>
      <c r="E185" s="1489"/>
      <c r="F185" s="115">
        <f t="shared" si="3"/>
        <v>0</v>
      </c>
    </row>
    <row r="186" spans="1:6">
      <c r="A186" s="1368" t="s">
        <v>1791</v>
      </c>
      <c r="B186" s="1478" t="s">
        <v>1794</v>
      </c>
      <c r="C186" s="1355" t="s">
        <v>337</v>
      </c>
      <c r="D186" s="1355">
        <v>1</v>
      </c>
      <c r="E186" s="1489"/>
      <c r="F186" s="115">
        <f t="shared" si="3"/>
        <v>0</v>
      </c>
    </row>
    <row r="187" spans="1:6">
      <c r="A187" s="1368"/>
      <c r="B187" s="1478"/>
      <c r="C187" s="1355"/>
      <c r="D187" s="1355"/>
      <c r="E187" s="1489"/>
      <c r="F187" s="1475"/>
    </row>
    <row r="188" spans="1:6">
      <c r="A188" s="1368"/>
      <c r="B188" s="1478"/>
      <c r="C188" s="1355"/>
      <c r="D188" s="1355"/>
      <c r="E188" s="180"/>
      <c r="F188" s="1475"/>
    </row>
    <row r="189" spans="1:6">
      <c r="A189" s="1368"/>
      <c r="B189" s="1478"/>
      <c r="C189" s="1355"/>
      <c r="D189" s="1355"/>
      <c r="E189" s="180"/>
      <c r="F189" s="1475"/>
    </row>
    <row r="190" spans="1:6">
      <c r="A190" s="1368"/>
      <c r="B190" s="1478"/>
      <c r="C190" s="1355"/>
      <c r="D190" s="1355"/>
      <c r="E190" s="180"/>
      <c r="F190" s="1475"/>
    </row>
    <row r="191" spans="1:6">
      <c r="A191" s="1368"/>
      <c r="B191" s="1353"/>
      <c r="C191" s="1355"/>
      <c r="D191" s="1355"/>
      <c r="E191" s="141"/>
      <c r="F191" s="115"/>
    </row>
    <row r="192" spans="1:6">
      <c r="A192" s="1368"/>
      <c r="B192" s="1383"/>
      <c r="C192" s="1355"/>
      <c r="D192" s="1498"/>
      <c r="E192" s="180"/>
      <c r="F192" s="147"/>
    </row>
    <row r="193" spans="1:6" ht="13" thickBot="1">
      <c r="A193" s="1357"/>
      <c r="B193" s="1358"/>
      <c r="C193" s="1359"/>
      <c r="D193" s="1359" t="s">
        <v>1770</v>
      </c>
      <c r="E193" s="144"/>
      <c r="F193" s="143">
        <f>SUM(F155:F192)</f>
        <v>0</v>
      </c>
    </row>
    <row r="194" spans="1:6">
      <c r="A194" s="1360"/>
      <c r="B194" s="454"/>
      <c r="C194" s="1344"/>
      <c r="D194" s="1344"/>
      <c r="E194" s="148"/>
      <c r="F194" s="148"/>
    </row>
    <row r="195" spans="1:6">
      <c r="A195" s="1471"/>
      <c r="B195" s="647"/>
      <c r="C195" s="1495"/>
      <c r="D195" s="1495"/>
      <c r="E195" s="1496"/>
      <c r="F195" s="1496"/>
    </row>
    <row r="196" spans="1:6">
      <c r="A196" s="2113" t="s">
        <v>324</v>
      </c>
      <c r="B196" s="2114"/>
      <c r="C196" s="2114"/>
      <c r="D196" s="2114"/>
      <c r="E196" s="2114"/>
      <c r="F196" s="2114"/>
    </row>
    <row r="197" spans="1:6">
      <c r="A197" s="2113" t="s">
        <v>323</v>
      </c>
      <c r="B197" s="2114"/>
      <c r="C197" s="2114"/>
      <c r="D197" s="2114"/>
      <c r="E197" s="2114"/>
      <c r="F197" s="2114"/>
    </row>
    <row r="198" spans="1:6">
      <c r="A198" s="647" t="s">
        <v>2060</v>
      </c>
      <c r="B198" s="454"/>
      <c r="C198" s="1344"/>
      <c r="D198" s="1344"/>
      <c r="E198" s="1315"/>
      <c r="F198" s="1315"/>
    </row>
    <row r="199" spans="1:6">
      <c r="A199" s="647"/>
      <c r="B199" s="454"/>
      <c r="C199" s="1344"/>
      <c r="D199" s="1344"/>
      <c r="E199" s="1315"/>
      <c r="F199" s="1315"/>
    </row>
    <row r="200" spans="1:6">
      <c r="A200" s="647" t="s">
        <v>2059</v>
      </c>
      <c r="B200" s="454"/>
      <c r="C200" s="1344"/>
      <c r="D200" s="1344"/>
      <c r="E200" s="1315"/>
      <c r="F200" s="1315"/>
    </row>
    <row r="201" spans="1:6" ht="13" thickBot="1">
      <c r="A201" s="1471"/>
      <c r="B201" s="454"/>
      <c r="C201" s="1344"/>
      <c r="D201" s="1344"/>
      <c r="E201" s="641"/>
      <c r="F201" s="641"/>
    </row>
    <row r="202" spans="1:6">
      <c r="A202" s="1472" t="s">
        <v>320</v>
      </c>
      <c r="B202" s="1347" t="s">
        <v>161</v>
      </c>
      <c r="C202" s="1347" t="s">
        <v>319</v>
      </c>
      <c r="D202" s="1347" t="s">
        <v>318</v>
      </c>
      <c r="E202" s="1473" t="s">
        <v>317</v>
      </c>
      <c r="F202" s="1474" t="s">
        <v>316</v>
      </c>
    </row>
    <row r="203" spans="1:6">
      <c r="A203" s="1367"/>
      <c r="B203" s="1362"/>
      <c r="C203" s="1362"/>
      <c r="D203" s="1362"/>
      <c r="E203" s="1488"/>
      <c r="F203" s="1493"/>
    </row>
    <row r="204" spans="1:6">
      <c r="A204" s="1368"/>
      <c r="B204" s="1384" t="s">
        <v>1673</v>
      </c>
      <c r="C204" s="1355"/>
      <c r="D204" s="1355"/>
      <c r="E204" s="141"/>
      <c r="F204" s="115"/>
    </row>
    <row r="205" spans="1:6">
      <c r="A205" s="1368"/>
      <c r="B205" s="1383"/>
      <c r="C205" s="1355"/>
      <c r="D205" s="1355"/>
      <c r="E205" s="180"/>
      <c r="F205" s="115"/>
    </row>
    <row r="206" spans="1:6" ht="30.5">
      <c r="A206" s="1368"/>
      <c r="B206" s="1353" t="s">
        <v>1790</v>
      </c>
      <c r="C206" s="1355"/>
      <c r="D206" s="1355"/>
      <c r="E206" s="180"/>
      <c r="F206" s="115"/>
    </row>
    <row r="207" spans="1:6">
      <c r="A207" s="1368"/>
      <c r="B207" s="1356"/>
      <c r="C207" s="1355"/>
      <c r="D207" s="1355"/>
      <c r="E207" s="180"/>
      <c r="F207" s="115"/>
    </row>
    <row r="208" spans="1:6">
      <c r="A208" s="1368" t="s">
        <v>1670</v>
      </c>
      <c r="B208" s="1356" t="s">
        <v>1662</v>
      </c>
      <c r="C208" s="1355" t="s">
        <v>337</v>
      </c>
      <c r="D208" s="1355">
        <v>1</v>
      </c>
      <c r="E208" s="180"/>
      <c r="F208" s="115">
        <f t="shared" ref="F208:F234" si="4">D208*E208</f>
        <v>0</v>
      </c>
    </row>
    <row r="209" spans="1:6">
      <c r="A209" s="1367"/>
      <c r="B209" s="1362"/>
      <c r="C209" s="1362"/>
      <c r="D209" s="1362"/>
      <c r="E209" s="1488"/>
      <c r="F209" s="115">
        <f t="shared" si="4"/>
        <v>0</v>
      </c>
    </row>
    <row r="210" spans="1:6" ht="21">
      <c r="A210" s="1368"/>
      <c r="B210" s="1365" t="s">
        <v>1643</v>
      </c>
      <c r="C210" s="1355"/>
      <c r="D210" s="1498"/>
      <c r="E210" s="180"/>
      <c r="F210" s="115">
        <f t="shared" si="4"/>
        <v>0</v>
      </c>
    </row>
    <row r="211" spans="1:6">
      <c r="A211" s="1368"/>
      <c r="B211" s="1356"/>
      <c r="C211" s="1355"/>
      <c r="D211" s="1498"/>
      <c r="E211" s="180"/>
      <c r="F211" s="115">
        <f t="shared" si="4"/>
        <v>0</v>
      </c>
    </row>
    <row r="212" spans="1:6" ht="30">
      <c r="A212" s="1368"/>
      <c r="B212" s="1383" t="s">
        <v>2062</v>
      </c>
      <c r="C212" s="1355"/>
      <c r="D212" s="1498"/>
      <c r="E212" s="180"/>
      <c r="F212" s="115">
        <f t="shared" si="4"/>
        <v>0</v>
      </c>
    </row>
    <row r="213" spans="1:6">
      <c r="A213" s="1368"/>
      <c r="B213" s="1356"/>
      <c r="C213" s="1355"/>
      <c r="D213" s="1498"/>
      <c r="E213" s="180"/>
      <c r="F213" s="115">
        <f t="shared" si="4"/>
        <v>0</v>
      </c>
    </row>
    <row r="214" spans="1:6">
      <c r="A214" s="1368" t="s">
        <v>1789</v>
      </c>
      <c r="B214" s="1356" t="s">
        <v>634</v>
      </c>
      <c r="C214" s="1355" t="s">
        <v>337</v>
      </c>
      <c r="D214" s="1498">
        <v>1</v>
      </c>
      <c r="E214" s="180"/>
      <c r="F214" s="115">
        <f t="shared" si="4"/>
        <v>0</v>
      </c>
    </row>
    <row r="215" spans="1:6">
      <c r="A215" s="1368"/>
      <c r="B215" s="1356"/>
      <c r="C215" s="1355"/>
      <c r="D215" s="1498"/>
      <c r="E215" s="180"/>
      <c r="F215" s="115">
        <f t="shared" si="4"/>
        <v>0</v>
      </c>
    </row>
    <row r="216" spans="1:6">
      <c r="A216" s="1368"/>
      <c r="B216" s="1384" t="s">
        <v>1788</v>
      </c>
      <c r="C216" s="1355"/>
      <c r="D216" s="1498"/>
      <c r="E216" s="180"/>
      <c r="F216" s="115">
        <f t="shared" si="4"/>
        <v>0</v>
      </c>
    </row>
    <row r="217" spans="1:6">
      <c r="A217" s="1368"/>
      <c r="B217" s="1356"/>
      <c r="C217" s="1355"/>
      <c r="D217" s="1498"/>
      <c r="E217" s="180"/>
      <c r="F217" s="115">
        <f t="shared" si="4"/>
        <v>0</v>
      </c>
    </row>
    <row r="218" spans="1:6" ht="20">
      <c r="A218" s="1368"/>
      <c r="B218" s="1383" t="s">
        <v>1787</v>
      </c>
      <c r="C218" s="1355"/>
      <c r="D218" s="1498"/>
      <c r="E218" s="180"/>
      <c r="F218" s="115">
        <f t="shared" si="4"/>
        <v>0</v>
      </c>
    </row>
    <row r="219" spans="1:6">
      <c r="A219" s="1367"/>
      <c r="B219" s="1362"/>
      <c r="C219" s="1362"/>
      <c r="D219" s="1362"/>
      <c r="E219" s="1488"/>
      <c r="F219" s="115">
        <f t="shared" si="4"/>
        <v>0</v>
      </c>
    </row>
    <row r="220" spans="1:6">
      <c r="A220" s="1368" t="s">
        <v>1786</v>
      </c>
      <c r="B220" s="1356" t="s">
        <v>1785</v>
      </c>
      <c r="C220" s="1355" t="s">
        <v>337</v>
      </c>
      <c r="D220" s="1498">
        <v>1</v>
      </c>
      <c r="E220" s="180"/>
      <c r="F220" s="115">
        <f t="shared" si="4"/>
        <v>0</v>
      </c>
    </row>
    <row r="221" spans="1:6">
      <c r="A221" s="1368"/>
      <c r="B221" s="1356"/>
      <c r="C221" s="1355"/>
      <c r="D221" s="1498"/>
      <c r="E221" s="180"/>
      <c r="F221" s="115">
        <f t="shared" si="4"/>
        <v>0</v>
      </c>
    </row>
    <row r="222" spans="1:6" ht="30">
      <c r="A222" s="1368"/>
      <c r="B222" s="1383" t="s">
        <v>2061</v>
      </c>
      <c r="C222" s="1355"/>
      <c r="D222" s="1498"/>
      <c r="E222" s="180"/>
      <c r="F222" s="115">
        <f t="shared" si="4"/>
        <v>0</v>
      </c>
    </row>
    <row r="223" spans="1:6">
      <c r="A223" s="1368"/>
      <c r="B223" s="1362"/>
      <c r="C223" s="1355"/>
      <c r="D223" s="1498"/>
      <c r="E223" s="180"/>
      <c r="F223" s="115">
        <f t="shared" si="4"/>
        <v>0</v>
      </c>
    </row>
    <row r="224" spans="1:6">
      <c r="A224" s="1368" t="s">
        <v>1783</v>
      </c>
      <c r="B224" s="1356" t="s">
        <v>634</v>
      </c>
      <c r="C224" s="1355" t="s">
        <v>337</v>
      </c>
      <c r="D224" s="1498">
        <v>1</v>
      </c>
      <c r="E224" s="180"/>
      <c r="F224" s="115">
        <f t="shared" si="4"/>
        <v>0</v>
      </c>
    </row>
    <row r="225" spans="1:6">
      <c r="A225" s="1367"/>
      <c r="B225" s="1362"/>
      <c r="C225" s="1362"/>
      <c r="D225" s="1362"/>
      <c r="E225" s="1488"/>
      <c r="F225" s="115">
        <f t="shared" si="4"/>
        <v>0</v>
      </c>
    </row>
    <row r="226" spans="1:6">
      <c r="A226" s="1368"/>
      <c r="B226" s="1365" t="s">
        <v>1504</v>
      </c>
      <c r="C226" s="1355"/>
      <c r="D226" s="1498"/>
      <c r="E226" s="180"/>
      <c r="F226" s="115">
        <f t="shared" si="4"/>
        <v>0</v>
      </c>
    </row>
    <row r="227" spans="1:6">
      <c r="A227" s="1368"/>
      <c r="B227" s="1356"/>
      <c r="C227" s="1355"/>
      <c r="D227" s="1498"/>
      <c r="E227" s="180"/>
      <c r="F227" s="115">
        <f t="shared" si="4"/>
        <v>0</v>
      </c>
    </row>
    <row r="228" spans="1:6" ht="20">
      <c r="A228" s="1368" t="s">
        <v>1782</v>
      </c>
      <c r="B228" s="1217" t="s">
        <v>1503</v>
      </c>
      <c r="C228" s="1355" t="s">
        <v>513</v>
      </c>
      <c r="D228" s="1498">
        <v>40</v>
      </c>
      <c r="E228" s="180"/>
      <c r="F228" s="115">
        <f t="shared" si="4"/>
        <v>0</v>
      </c>
    </row>
    <row r="229" spans="1:6">
      <c r="A229" s="1368"/>
      <c r="B229" s="1356"/>
      <c r="C229" s="1356"/>
      <c r="D229" s="1498"/>
      <c r="E229" s="180"/>
      <c r="F229" s="115">
        <f t="shared" si="4"/>
        <v>0</v>
      </c>
    </row>
    <row r="230" spans="1:6">
      <c r="A230" s="1368"/>
      <c r="B230" s="1365" t="s">
        <v>1781</v>
      </c>
      <c r="C230" s="1356"/>
      <c r="D230" s="1498"/>
      <c r="E230" s="180"/>
      <c r="F230" s="115">
        <f t="shared" si="4"/>
        <v>0</v>
      </c>
    </row>
    <row r="231" spans="1:6">
      <c r="A231" s="1368"/>
      <c r="B231" s="1365"/>
      <c r="C231" s="1356"/>
      <c r="D231" s="1498"/>
      <c r="E231" s="180"/>
      <c r="F231" s="115">
        <f t="shared" si="4"/>
        <v>0</v>
      </c>
    </row>
    <row r="232" spans="1:6" ht="20">
      <c r="A232" s="1368"/>
      <c r="B232" s="1383" t="s">
        <v>2057</v>
      </c>
      <c r="C232" s="1356"/>
      <c r="D232" s="1498"/>
      <c r="E232" s="180"/>
      <c r="F232" s="115">
        <f t="shared" si="4"/>
        <v>0</v>
      </c>
    </row>
    <row r="233" spans="1:6">
      <c r="A233" s="1368"/>
      <c r="B233" s="1356"/>
      <c r="C233" s="1356"/>
      <c r="D233" s="1498"/>
      <c r="E233" s="180"/>
      <c r="F233" s="115">
        <f t="shared" si="4"/>
        <v>0</v>
      </c>
    </row>
    <row r="234" spans="1:6">
      <c r="A234" s="1368" t="s">
        <v>1779</v>
      </c>
      <c r="B234" s="1478" t="s">
        <v>1778</v>
      </c>
      <c r="C234" s="1355" t="s">
        <v>337</v>
      </c>
      <c r="D234" s="1355">
        <v>1</v>
      </c>
      <c r="E234" s="180"/>
      <c r="F234" s="115">
        <f t="shared" si="4"/>
        <v>0</v>
      </c>
    </row>
    <row r="235" spans="1:6">
      <c r="A235" s="1368"/>
      <c r="B235" s="1356"/>
      <c r="C235" s="1355"/>
      <c r="D235" s="1498"/>
      <c r="E235" s="180"/>
      <c r="F235" s="147"/>
    </row>
    <row r="236" spans="1:6">
      <c r="A236" s="1368"/>
      <c r="B236" s="1356"/>
      <c r="C236" s="1355"/>
      <c r="D236" s="1498"/>
      <c r="E236" s="180"/>
      <c r="F236" s="147"/>
    </row>
    <row r="237" spans="1:6">
      <c r="A237" s="1368"/>
      <c r="B237" s="1356"/>
      <c r="C237" s="1355"/>
      <c r="D237" s="1498"/>
      <c r="E237" s="180"/>
      <c r="F237" s="147"/>
    </row>
    <row r="238" spans="1:6">
      <c r="A238" s="1368"/>
      <c r="B238" s="1356"/>
      <c r="C238" s="1355"/>
      <c r="D238" s="1355"/>
      <c r="E238" s="180"/>
      <c r="F238" s="115"/>
    </row>
    <row r="239" spans="1:6" ht="13" thickBot="1">
      <c r="A239" s="1357"/>
      <c r="B239" s="1358"/>
      <c r="C239" s="1359"/>
      <c r="D239" s="1359" t="s">
        <v>1770</v>
      </c>
      <c r="E239" s="144"/>
      <c r="F239" s="143">
        <f>SUM(F203:F238)</f>
        <v>0</v>
      </c>
    </row>
    <row r="240" spans="1:6">
      <c r="A240" s="1360"/>
      <c r="B240" s="454"/>
      <c r="C240" s="1344"/>
      <c r="D240" s="1344"/>
      <c r="E240" s="148"/>
      <c r="F240" s="148"/>
    </row>
    <row r="241" spans="1:6">
      <c r="A241" s="1360"/>
      <c r="B241" s="454"/>
      <c r="C241" s="1344"/>
      <c r="D241" s="1344"/>
      <c r="E241" s="148"/>
      <c r="F241" s="148"/>
    </row>
    <row r="242" spans="1:6">
      <c r="A242" s="2113" t="s">
        <v>324</v>
      </c>
      <c r="B242" s="2114"/>
      <c r="C242" s="2114"/>
      <c r="D242" s="2114"/>
      <c r="E242" s="2114"/>
      <c r="F242" s="2114"/>
    </row>
    <row r="243" spans="1:6">
      <c r="A243" s="2113" t="s">
        <v>323</v>
      </c>
      <c r="B243" s="2114"/>
      <c r="C243" s="2114"/>
      <c r="D243" s="2114"/>
      <c r="E243" s="2114"/>
      <c r="F243" s="2114"/>
    </row>
    <row r="244" spans="1:6">
      <c r="A244" s="647" t="s">
        <v>2060</v>
      </c>
      <c r="B244" s="454"/>
      <c r="C244" s="1344"/>
      <c r="D244" s="1344"/>
      <c r="E244" s="1315"/>
      <c r="F244" s="1315"/>
    </row>
    <row r="245" spans="1:6">
      <c r="A245" s="647"/>
      <c r="B245" s="454"/>
      <c r="C245" s="1344"/>
      <c r="D245" s="1344"/>
      <c r="E245" s="1315"/>
      <c r="F245" s="1315"/>
    </row>
    <row r="246" spans="1:6">
      <c r="A246" s="647" t="s">
        <v>2059</v>
      </c>
      <c r="B246" s="454"/>
      <c r="C246" s="1344"/>
      <c r="D246" s="1344"/>
      <c r="E246" s="1315"/>
      <c r="F246" s="1315"/>
    </row>
    <row r="247" spans="1:6" ht="13" thickBot="1">
      <c r="A247" s="1471"/>
      <c r="B247" s="454"/>
      <c r="C247" s="1344"/>
      <c r="D247" s="1344"/>
      <c r="E247" s="641"/>
      <c r="F247" s="641"/>
    </row>
    <row r="248" spans="1:6">
      <c r="A248" s="1472" t="s">
        <v>320</v>
      </c>
      <c r="B248" s="1347" t="s">
        <v>161</v>
      </c>
      <c r="C248" s="1347" t="s">
        <v>319</v>
      </c>
      <c r="D248" s="1347" t="s">
        <v>318</v>
      </c>
      <c r="E248" s="1473" t="s">
        <v>317</v>
      </c>
      <c r="F248" s="1474" t="s">
        <v>316</v>
      </c>
    </row>
    <row r="249" spans="1:6">
      <c r="A249" s="1367"/>
      <c r="B249" s="1362"/>
      <c r="C249" s="1362"/>
      <c r="D249" s="1362"/>
      <c r="E249" s="1488"/>
      <c r="F249" s="1493"/>
    </row>
    <row r="250" spans="1:6">
      <c r="A250" s="1368"/>
      <c r="B250" s="1365" t="s">
        <v>1777</v>
      </c>
      <c r="C250" s="1355"/>
      <c r="D250" s="1355"/>
      <c r="E250" s="141"/>
      <c r="F250" s="115"/>
    </row>
    <row r="251" spans="1:6">
      <c r="A251" s="1368"/>
      <c r="B251" s="1365"/>
      <c r="C251" s="1355"/>
      <c r="D251" s="1355"/>
      <c r="E251" s="141"/>
      <c r="F251" s="115"/>
    </row>
    <row r="252" spans="1:6" ht="80">
      <c r="A252" s="1368" t="s">
        <v>1776</v>
      </c>
      <c r="B252" s="1486" t="s">
        <v>1775</v>
      </c>
      <c r="C252" s="1355" t="s">
        <v>341</v>
      </c>
      <c r="D252" s="1355">
        <v>1</v>
      </c>
      <c r="E252" s="180"/>
      <c r="F252" s="115">
        <f t="shared" ref="F252:F256" si="5">D252*E252</f>
        <v>0</v>
      </c>
    </row>
    <row r="253" spans="1:6">
      <c r="A253" s="1368"/>
      <c r="B253" s="1365"/>
      <c r="C253" s="1355"/>
      <c r="D253" s="1355"/>
      <c r="E253" s="141"/>
      <c r="F253" s="115">
        <f t="shared" si="5"/>
        <v>0</v>
      </c>
    </row>
    <row r="254" spans="1:6" ht="40">
      <c r="A254" s="1368" t="s">
        <v>1774</v>
      </c>
      <c r="B254" s="1356" t="s">
        <v>1773</v>
      </c>
      <c r="C254" s="1355" t="s">
        <v>341</v>
      </c>
      <c r="D254" s="1355">
        <v>1</v>
      </c>
      <c r="E254" s="180"/>
      <c r="F254" s="115">
        <f t="shared" si="5"/>
        <v>0</v>
      </c>
    </row>
    <row r="255" spans="1:6">
      <c r="A255" s="1368"/>
      <c r="B255" s="1486"/>
      <c r="C255" s="1355"/>
      <c r="D255" s="1355"/>
      <c r="E255" s="180"/>
      <c r="F255" s="115">
        <f t="shared" si="5"/>
        <v>0</v>
      </c>
    </row>
    <row r="256" spans="1:6" ht="30">
      <c r="A256" s="1368" t="s">
        <v>1772</v>
      </c>
      <c r="B256" s="1486" t="s">
        <v>1771</v>
      </c>
      <c r="C256" s="1355" t="s">
        <v>341</v>
      </c>
      <c r="D256" s="1355">
        <v>1</v>
      </c>
      <c r="E256" s="180"/>
      <c r="F256" s="115">
        <f t="shared" si="5"/>
        <v>0</v>
      </c>
    </row>
    <row r="257" spans="1:6">
      <c r="A257" s="1368"/>
      <c r="B257" s="1365"/>
      <c r="C257" s="1355"/>
      <c r="D257" s="1355"/>
      <c r="E257" s="141"/>
      <c r="F257" s="115"/>
    </row>
    <row r="258" spans="1:6">
      <c r="A258" s="1368"/>
      <c r="B258" s="1365"/>
      <c r="C258" s="1355"/>
      <c r="D258" s="1355"/>
      <c r="E258" s="141"/>
      <c r="F258" s="115"/>
    </row>
    <row r="259" spans="1:6">
      <c r="A259" s="1368"/>
      <c r="B259" s="1365"/>
      <c r="C259" s="1355"/>
      <c r="D259" s="1355"/>
      <c r="E259" s="141"/>
      <c r="F259" s="115"/>
    </row>
    <row r="260" spans="1:6">
      <c r="A260" s="1368"/>
      <c r="B260" s="1365"/>
      <c r="C260" s="1355"/>
      <c r="D260" s="1355"/>
      <c r="E260" s="141"/>
      <c r="F260" s="115"/>
    </row>
    <row r="261" spans="1:6">
      <c r="A261" s="1368"/>
      <c r="B261" s="1365"/>
      <c r="C261" s="1355"/>
      <c r="D261" s="1355"/>
      <c r="E261" s="141"/>
      <c r="F261" s="115"/>
    </row>
    <row r="262" spans="1:6">
      <c r="A262" s="1368"/>
      <c r="B262" s="1365"/>
      <c r="C262" s="1355"/>
      <c r="D262" s="1355"/>
      <c r="E262" s="141"/>
      <c r="F262" s="115"/>
    </row>
    <row r="263" spans="1:6">
      <c r="A263" s="1368"/>
      <c r="B263" s="1365"/>
      <c r="C263" s="1355"/>
      <c r="D263" s="1355"/>
      <c r="E263" s="141"/>
      <c r="F263" s="115"/>
    </row>
    <row r="264" spans="1:6">
      <c r="A264" s="1368"/>
      <c r="B264" s="1365"/>
      <c r="C264" s="1355"/>
      <c r="D264" s="1355"/>
      <c r="E264" s="141"/>
      <c r="F264" s="115"/>
    </row>
    <row r="265" spans="1:6">
      <c r="A265" s="1368"/>
      <c r="B265" s="1365"/>
      <c r="C265" s="1355"/>
      <c r="D265" s="1355"/>
      <c r="E265" s="141"/>
      <c r="F265" s="115"/>
    </row>
    <row r="266" spans="1:6">
      <c r="A266" s="1368"/>
      <c r="B266" s="1365"/>
      <c r="C266" s="1355"/>
      <c r="D266" s="1355"/>
      <c r="E266" s="141"/>
      <c r="F266" s="115"/>
    </row>
    <row r="267" spans="1:6">
      <c r="A267" s="1368"/>
      <c r="B267" s="1365"/>
      <c r="C267" s="1355"/>
      <c r="D267" s="1355"/>
      <c r="E267" s="141"/>
      <c r="F267" s="115"/>
    </row>
    <row r="268" spans="1:6">
      <c r="A268" s="1368"/>
      <c r="B268" s="1365"/>
      <c r="C268" s="1355"/>
      <c r="D268" s="1355"/>
      <c r="E268" s="141"/>
      <c r="F268" s="115"/>
    </row>
    <row r="269" spans="1:6">
      <c r="A269" s="1368"/>
      <c r="B269" s="1365"/>
      <c r="C269" s="1355"/>
      <c r="D269" s="1355"/>
      <c r="E269" s="141"/>
      <c r="F269" s="115"/>
    </row>
    <row r="270" spans="1:6">
      <c r="A270" s="1368"/>
      <c r="B270" s="1365"/>
      <c r="C270" s="1355"/>
      <c r="D270" s="1355"/>
      <c r="E270" s="141"/>
      <c r="F270" s="115"/>
    </row>
    <row r="271" spans="1:6">
      <c r="A271" s="1368"/>
      <c r="B271" s="1365"/>
      <c r="C271" s="1355"/>
      <c r="D271" s="1355"/>
      <c r="E271" s="141"/>
      <c r="F271" s="115"/>
    </row>
    <row r="272" spans="1:6">
      <c r="A272" s="1368"/>
      <c r="B272" s="1365"/>
      <c r="C272" s="1355"/>
      <c r="D272" s="1355"/>
      <c r="E272" s="141"/>
      <c r="F272" s="115"/>
    </row>
    <row r="273" spans="1:6">
      <c r="A273" s="1368"/>
      <c r="B273" s="1365"/>
      <c r="C273" s="1355"/>
      <c r="D273" s="1355"/>
      <c r="E273" s="141"/>
      <c r="F273" s="115"/>
    </row>
    <row r="274" spans="1:6">
      <c r="A274" s="1368"/>
      <c r="B274" s="1365"/>
      <c r="C274" s="1355"/>
      <c r="D274" s="1355"/>
      <c r="E274" s="141"/>
      <c r="F274" s="115"/>
    </row>
    <row r="275" spans="1:6">
      <c r="A275" s="1368"/>
      <c r="B275" s="1365"/>
      <c r="C275" s="1355"/>
      <c r="D275" s="1355"/>
      <c r="E275" s="141"/>
      <c r="F275" s="115"/>
    </row>
    <row r="276" spans="1:6">
      <c r="A276" s="1368"/>
      <c r="B276" s="1365"/>
      <c r="C276" s="1355"/>
      <c r="D276" s="1355"/>
      <c r="E276" s="141"/>
      <c r="F276" s="115"/>
    </row>
    <row r="277" spans="1:6">
      <c r="A277" s="1368"/>
      <c r="B277" s="1365"/>
      <c r="C277" s="1355"/>
      <c r="D277" s="1355"/>
      <c r="E277" s="141"/>
      <c r="F277" s="115"/>
    </row>
    <row r="278" spans="1:6">
      <c r="A278" s="1368"/>
      <c r="B278" s="1365"/>
      <c r="C278" s="1355"/>
      <c r="D278" s="1355"/>
      <c r="E278" s="141"/>
      <c r="F278" s="115"/>
    </row>
    <row r="279" spans="1:6">
      <c r="A279" s="1368"/>
      <c r="B279" s="1365"/>
      <c r="C279" s="1355"/>
      <c r="D279" s="1355"/>
      <c r="E279" s="141"/>
      <c r="F279" s="115"/>
    </row>
    <row r="280" spans="1:6">
      <c r="A280" s="1368"/>
      <c r="B280" s="1365"/>
      <c r="C280" s="1355"/>
      <c r="D280" s="1355"/>
      <c r="E280" s="141"/>
      <c r="F280" s="115"/>
    </row>
    <row r="281" spans="1:6">
      <c r="A281" s="1368"/>
      <c r="B281" s="1356"/>
      <c r="C281" s="1355"/>
      <c r="D281" s="1355"/>
      <c r="E281" s="180"/>
      <c r="F281" s="115"/>
    </row>
    <row r="282" spans="1:6" ht="13" thickBot="1">
      <c r="A282" s="1357"/>
      <c r="B282" s="1358"/>
      <c r="C282" s="1359"/>
      <c r="D282" s="1359" t="s">
        <v>1770</v>
      </c>
      <c r="E282" s="144"/>
      <c r="F282" s="143">
        <f>SUM(F249:F281)</f>
        <v>0</v>
      </c>
    </row>
    <row r="283" spans="1:6">
      <c r="A283" s="1360"/>
      <c r="B283" s="454"/>
      <c r="C283" s="1344"/>
      <c r="D283" s="1344"/>
      <c r="E283" s="148"/>
      <c r="F283" s="148"/>
    </row>
    <row r="284" spans="1:6">
      <c r="A284" s="1360"/>
      <c r="B284" s="454"/>
      <c r="C284" s="1344"/>
      <c r="D284" s="1344"/>
      <c r="E284" s="148"/>
      <c r="F284" s="148"/>
    </row>
    <row r="285" spans="1:6">
      <c r="A285" s="2113" t="s">
        <v>324</v>
      </c>
      <c r="B285" s="2114"/>
      <c r="C285" s="2114"/>
      <c r="D285" s="2114"/>
      <c r="E285" s="2114"/>
      <c r="F285" s="2114"/>
    </row>
    <row r="286" spans="1:6">
      <c r="A286" s="2113" t="s">
        <v>323</v>
      </c>
      <c r="B286" s="2114"/>
      <c r="C286" s="2114"/>
      <c r="D286" s="2114"/>
      <c r="E286" s="2114"/>
      <c r="F286" s="2114"/>
    </row>
    <row r="287" spans="1:6">
      <c r="A287" s="647" t="s">
        <v>2060</v>
      </c>
      <c r="B287" s="454"/>
      <c r="C287" s="1344"/>
      <c r="D287" s="1344"/>
      <c r="E287" s="1315"/>
      <c r="F287" s="1315"/>
    </row>
    <row r="288" spans="1:6">
      <c r="A288" s="647"/>
      <c r="B288" s="454"/>
      <c r="C288" s="1344"/>
      <c r="D288" s="1344"/>
      <c r="E288" s="1315"/>
      <c r="F288" s="1315"/>
    </row>
    <row r="289" spans="1:6">
      <c r="A289" s="647" t="s">
        <v>2059</v>
      </c>
      <c r="B289" s="454"/>
      <c r="C289" s="1344"/>
      <c r="D289" s="1344"/>
      <c r="E289" s="1315"/>
      <c r="F289" s="1315"/>
    </row>
    <row r="290" spans="1:6" ht="13" thickBot="1">
      <c r="A290" s="1471"/>
      <c r="B290" s="454"/>
      <c r="C290" s="1344"/>
      <c r="D290" s="1344"/>
      <c r="E290" s="641"/>
      <c r="F290" s="641"/>
    </row>
    <row r="291" spans="1:6">
      <c r="A291" s="1472" t="s">
        <v>320</v>
      </c>
      <c r="B291" s="1347" t="s">
        <v>161</v>
      </c>
      <c r="C291" s="1347" t="s">
        <v>319</v>
      </c>
      <c r="D291" s="1347" t="s">
        <v>318</v>
      </c>
      <c r="E291" s="1473" t="s">
        <v>317</v>
      </c>
      <c r="F291" s="1474" t="s">
        <v>316</v>
      </c>
    </row>
    <row r="292" spans="1:6">
      <c r="A292" s="1367"/>
      <c r="B292" s="1362"/>
      <c r="C292" s="1362"/>
      <c r="D292" s="1362"/>
      <c r="E292" s="1488"/>
      <c r="F292" s="1493"/>
    </row>
    <row r="293" spans="1:6">
      <c r="A293" s="1368"/>
      <c r="B293" s="1385" t="s">
        <v>315</v>
      </c>
      <c r="C293" s="1355"/>
      <c r="D293" s="1355"/>
      <c r="E293" s="141"/>
      <c r="F293" s="115"/>
    </row>
    <row r="294" spans="1:6">
      <c r="A294" s="1479"/>
      <c r="B294" s="1480"/>
      <c r="C294" s="1355"/>
      <c r="D294" s="1355"/>
      <c r="E294" s="141"/>
      <c r="F294" s="115"/>
    </row>
    <row r="295" spans="1:6">
      <c r="A295" s="1368"/>
      <c r="B295" s="1356" t="s">
        <v>1768</v>
      </c>
      <c r="C295" s="1355"/>
      <c r="D295" s="1355"/>
      <c r="E295" s="141"/>
      <c r="F295" s="115">
        <f>F46</f>
        <v>0</v>
      </c>
    </row>
    <row r="296" spans="1:6">
      <c r="A296" s="1367"/>
      <c r="B296" s="1362"/>
      <c r="C296" s="1362"/>
      <c r="D296" s="1362"/>
      <c r="E296" s="1488"/>
      <c r="F296" s="1493"/>
    </row>
    <row r="297" spans="1:6">
      <c r="A297" s="1368"/>
      <c r="B297" s="1356" t="s">
        <v>1767</v>
      </c>
      <c r="C297" s="1355"/>
      <c r="D297" s="1355"/>
      <c r="E297" s="141"/>
      <c r="F297" s="115">
        <f>F94</f>
        <v>0</v>
      </c>
    </row>
    <row r="298" spans="1:6">
      <c r="A298" s="1368"/>
      <c r="B298" s="1356"/>
      <c r="C298" s="1355"/>
      <c r="D298" s="1355"/>
      <c r="E298" s="141"/>
      <c r="F298" s="115"/>
    </row>
    <row r="299" spans="1:6">
      <c r="A299" s="1368"/>
      <c r="B299" s="1356" t="s">
        <v>1766</v>
      </c>
      <c r="C299" s="1355"/>
      <c r="D299" s="1355"/>
      <c r="E299" s="141"/>
      <c r="F299" s="115">
        <f>F145</f>
        <v>0</v>
      </c>
    </row>
    <row r="300" spans="1:6">
      <c r="A300" s="1368"/>
      <c r="B300" s="1356"/>
      <c r="C300" s="1355"/>
      <c r="D300" s="1355"/>
      <c r="E300" s="141"/>
      <c r="F300" s="115"/>
    </row>
    <row r="301" spans="1:6">
      <c r="A301" s="1368"/>
      <c r="B301" s="1356" t="s">
        <v>1765</v>
      </c>
      <c r="C301" s="1355"/>
      <c r="D301" s="1355"/>
      <c r="E301" s="141"/>
      <c r="F301" s="115">
        <f>F193</f>
        <v>0</v>
      </c>
    </row>
    <row r="302" spans="1:6">
      <c r="A302" s="1368"/>
      <c r="B302" s="1384"/>
      <c r="C302" s="1355"/>
      <c r="D302" s="1355"/>
      <c r="E302" s="141"/>
      <c r="F302" s="115"/>
    </row>
    <row r="303" spans="1:6">
      <c r="A303" s="1368"/>
      <c r="B303" s="1356" t="s">
        <v>1764</v>
      </c>
      <c r="C303" s="1355"/>
      <c r="D303" s="1355"/>
      <c r="E303" s="141"/>
      <c r="F303" s="115">
        <f>F239</f>
        <v>0</v>
      </c>
    </row>
    <row r="304" spans="1:6">
      <c r="A304" s="1368"/>
      <c r="B304" s="1383"/>
      <c r="C304" s="1355"/>
      <c r="D304" s="1355"/>
      <c r="E304" s="141"/>
      <c r="F304" s="115"/>
    </row>
    <row r="305" spans="1:6">
      <c r="A305" s="1368"/>
      <c r="B305" s="1356" t="s">
        <v>1763</v>
      </c>
      <c r="C305" s="1355"/>
      <c r="D305" s="1355"/>
      <c r="E305" s="141"/>
      <c r="F305" s="115">
        <f>F282</f>
        <v>0</v>
      </c>
    </row>
    <row r="306" spans="1:6">
      <c r="A306" s="1368"/>
      <c r="B306" s="1356"/>
      <c r="C306" s="1355"/>
      <c r="D306" s="1355"/>
      <c r="E306" s="141"/>
      <c r="F306" s="115"/>
    </row>
    <row r="307" spans="1:6">
      <c r="A307" s="1368"/>
      <c r="B307" s="1356"/>
      <c r="C307" s="1355"/>
      <c r="D307" s="1355"/>
      <c r="E307" s="141"/>
      <c r="F307" s="115"/>
    </row>
    <row r="308" spans="1:6">
      <c r="A308" s="1368"/>
      <c r="B308" s="1383"/>
      <c r="C308" s="1355"/>
      <c r="D308" s="1355"/>
      <c r="E308" s="141"/>
      <c r="F308" s="115"/>
    </row>
    <row r="309" spans="1:6">
      <c r="A309" s="1368"/>
      <c r="B309" s="1356"/>
      <c r="C309" s="1355"/>
      <c r="D309" s="1355"/>
      <c r="E309" s="141"/>
      <c r="F309" s="115"/>
    </row>
    <row r="310" spans="1:6">
      <c r="A310" s="1368"/>
      <c r="B310" s="1356"/>
      <c r="C310" s="1355"/>
      <c r="D310" s="1355"/>
      <c r="E310" s="141"/>
      <c r="F310" s="115"/>
    </row>
    <row r="311" spans="1:6">
      <c r="A311" s="1368"/>
      <c r="B311" s="1356"/>
      <c r="C311" s="1355"/>
      <c r="D311" s="1355"/>
      <c r="E311" s="141"/>
      <c r="F311" s="115"/>
    </row>
    <row r="312" spans="1:6">
      <c r="A312" s="1368"/>
      <c r="B312" s="1384"/>
      <c r="C312" s="1355"/>
      <c r="D312" s="1355"/>
      <c r="E312" s="141"/>
      <c r="F312" s="115"/>
    </row>
    <row r="313" spans="1:6">
      <c r="A313" s="1368"/>
      <c r="B313" s="1356"/>
      <c r="C313" s="1355"/>
      <c r="D313" s="1355"/>
      <c r="E313" s="141"/>
      <c r="F313" s="115"/>
    </row>
    <row r="314" spans="1:6">
      <c r="A314" s="1368"/>
      <c r="B314" s="1383"/>
      <c r="C314" s="1355"/>
      <c r="D314" s="1355"/>
      <c r="E314" s="141"/>
      <c r="F314" s="115"/>
    </row>
    <row r="315" spans="1:6">
      <c r="A315" s="1368"/>
      <c r="B315" s="1356"/>
      <c r="C315" s="1355"/>
      <c r="D315" s="1355"/>
      <c r="E315" s="141"/>
      <c r="F315" s="115"/>
    </row>
    <row r="316" spans="1:6">
      <c r="A316" s="1368"/>
      <c r="B316" s="1356"/>
      <c r="C316" s="1355"/>
      <c r="D316" s="1355"/>
      <c r="E316" s="141"/>
      <c r="F316" s="115"/>
    </row>
    <row r="317" spans="1:6">
      <c r="A317" s="1368"/>
      <c r="B317" s="1356"/>
      <c r="C317" s="1355"/>
      <c r="D317" s="1355"/>
      <c r="E317" s="141"/>
      <c r="F317" s="115"/>
    </row>
    <row r="318" spans="1:6">
      <c r="A318" s="1479"/>
      <c r="B318" s="1480"/>
      <c r="C318" s="1355"/>
      <c r="D318" s="1355"/>
      <c r="E318" s="141"/>
      <c r="F318" s="115"/>
    </row>
    <row r="319" spans="1:6">
      <c r="A319" s="1479"/>
      <c r="B319" s="1480"/>
      <c r="C319" s="1355"/>
      <c r="D319" s="1355"/>
      <c r="E319" s="141"/>
      <c r="F319" s="115"/>
    </row>
    <row r="320" spans="1:6">
      <c r="A320" s="1484"/>
      <c r="B320" s="1486"/>
      <c r="C320" s="1355"/>
      <c r="D320" s="1355"/>
      <c r="E320" s="141"/>
      <c r="F320" s="115"/>
    </row>
    <row r="321" spans="1:6">
      <c r="A321" s="1484"/>
      <c r="B321" s="1486"/>
      <c r="C321" s="1355"/>
      <c r="D321" s="1355"/>
      <c r="E321" s="141"/>
      <c r="F321" s="115"/>
    </row>
    <row r="322" spans="1:6">
      <c r="A322" s="1484"/>
      <c r="B322" s="1486"/>
      <c r="C322" s="1355"/>
      <c r="D322" s="1355"/>
      <c r="E322" s="141"/>
      <c r="F322" s="115"/>
    </row>
    <row r="323" spans="1:6">
      <c r="A323" s="1484"/>
      <c r="B323" s="1486"/>
      <c r="C323" s="1355"/>
      <c r="D323" s="1355"/>
      <c r="E323" s="141"/>
      <c r="F323" s="115"/>
    </row>
    <row r="324" spans="1:6">
      <c r="A324" s="1484"/>
      <c r="B324" s="1486"/>
      <c r="C324" s="1355"/>
      <c r="D324" s="1355"/>
      <c r="E324" s="141"/>
      <c r="F324" s="115"/>
    </row>
    <row r="325" spans="1:6">
      <c r="A325" s="1484"/>
      <c r="B325" s="1486"/>
      <c r="C325" s="1355"/>
      <c r="D325" s="1355"/>
      <c r="E325" s="141"/>
      <c r="F325" s="115"/>
    </row>
    <row r="326" spans="1:6">
      <c r="A326" s="1484"/>
      <c r="B326" s="1486"/>
      <c r="C326" s="1355"/>
      <c r="D326" s="1355"/>
      <c r="E326" s="141"/>
      <c r="F326" s="115"/>
    </row>
    <row r="327" spans="1:6">
      <c r="A327" s="1484"/>
      <c r="B327" s="1486"/>
      <c r="C327" s="1355"/>
      <c r="D327" s="1355"/>
      <c r="E327" s="141"/>
      <c r="F327" s="115"/>
    </row>
    <row r="328" spans="1:6">
      <c r="A328" s="1484"/>
      <c r="B328" s="1486"/>
      <c r="C328" s="1355"/>
      <c r="D328" s="1355"/>
      <c r="E328" s="141"/>
      <c r="F328" s="115"/>
    </row>
    <row r="329" spans="1:6">
      <c r="A329" s="1484"/>
      <c r="B329" s="1486"/>
      <c r="C329" s="1355"/>
      <c r="D329" s="1355"/>
      <c r="E329" s="141"/>
      <c r="F329" s="115"/>
    </row>
    <row r="330" spans="1:6">
      <c r="A330" s="1484"/>
      <c r="B330" s="1486"/>
      <c r="C330" s="1355"/>
      <c r="D330" s="1355"/>
      <c r="E330" s="141"/>
      <c r="F330" s="115"/>
    </row>
    <row r="331" spans="1:6">
      <c r="A331" s="1484"/>
      <c r="B331" s="1486"/>
      <c r="C331" s="1355"/>
      <c r="D331" s="1355"/>
      <c r="E331" s="141"/>
      <c r="F331" s="115"/>
    </row>
    <row r="332" spans="1:6">
      <c r="A332" s="1484"/>
      <c r="B332" s="1503"/>
      <c r="C332" s="1355"/>
      <c r="D332" s="1355"/>
      <c r="E332" s="141"/>
      <c r="F332" s="115"/>
    </row>
    <row r="333" spans="1:6">
      <c r="A333" s="1368"/>
      <c r="B333" s="1365"/>
      <c r="C333" s="1355"/>
      <c r="D333" s="1355"/>
      <c r="E333" s="141"/>
      <c r="F333" s="115"/>
    </row>
    <row r="334" spans="1:6">
      <c r="A334" s="1368"/>
      <c r="B334" s="1478"/>
      <c r="C334" s="1355"/>
      <c r="D334" s="1355"/>
      <c r="E334" s="141"/>
      <c r="F334" s="115"/>
    </row>
    <row r="335" spans="1:6">
      <c r="A335" s="1368"/>
      <c r="B335" s="1478"/>
      <c r="C335" s="1355"/>
      <c r="D335" s="1355"/>
      <c r="E335" s="141"/>
      <c r="F335" s="115"/>
    </row>
    <row r="336" spans="1:6">
      <c r="A336" s="1368"/>
      <c r="B336" s="1478"/>
      <c r="C336" s="1355"/>
      <c r="D336" s="1355"/>
      <c r="E336" s="141"/>
      <c r="F336" s="115"/>
    </row>
    <row r="337" spans="1:6">
      <c r="A337" s="1501"/>
      <c r="B337" s="521"/>
      <c r="C337" s="522"/>
      <c r="D337" s="522"/>
      <c r="E337" s="146"/>
      <c r="F337" s="145"/>
    </row>
    <row r="338" spans="1:6" ht="13" thickBot="1">
      <c r="A338" s="1357"/>
      <c r="B338" s="1358"/>
      <c r="C338" s="1359"/>
      <c r="D338" s="1359" t="s">
        <v>973</v>
      </c>
      <c r="E338" s="144"/>
      <c r="F338" s="143">
        <f>SUM(F292:F337)</f>
        <v>0</v>
      </c>
    </row>
    <row r="396" spans="1:6">
      <c r="A396" s="1349"/>
      <c r="B396" s="1356"/>
      <c r="C396" s="522"/>
      <c r="D396" s="180"/>
      <c r="E396" s="180"/>
      <c r="F396" s="115"/>
    </row>
    <row r="397" spans="1:6">
      <c r="A397" s="1368"/>
      <c r="B397" s="54"/>
      <c r="C397" s="1355"/>
      <c r="D397" s="1355"/>
      <c r="E397" s="141"/>
      <c r="F397" s="147"/>
    </row>
    <row r="398" spans="1:6">
      <c r="A398" s="1368"/>
      <c r="B398" s="1356"/>
      <c r="C398" s="1355"/>
      <c r="D398" s="1355"/>
      <c r="E398" s="141"/>
      <c r="F398" s="147"/>
    </row>
    <row r="399" spans="1:6">
      <c r="A399" s="1369"/>
      <c r="B399" s="1381"/>
      <c r="C399" s="522"/>
      <c r="D399" s="522"/>
      <c r="E399" s="142"/>
      <c r="F399" s="1304"/>
    </row>
    <row r="400" spans="1:6">
      <c r="A400" s="1369"/>
      <c r="B400" s="1381"/>
      <c r="C400" s="522"/>
      <c r="D400" s="522"/>
      <c r="E400" s="142"/>
      <c r="F400" s="1304"/>
    </row>
    <row r="401" spans="1:6">
      <c r="A401" s="1369"/>
      <c r="B401" s="1381"/>
      <c r="C401" s="522"/>
      <c r="D401" s="522"/>
      <c r="E401" s="142"/>
      <c r="F401" s="1304"/>
    </row>
    <row r="402" spans="1:6">
      <c r="A402" s="1349"/>
      <c r="B402" s="521"/>
      <c r="C402" s="522"/>
      <c r="D402" s="522"/>
      <c r="E402" s="142"/>
      <c r="F402" s="1307"/>
    </row>
    <row r="403" spans="1:6">
      <c r="A403" s="1369"/>
      <c r="B403" s="1353"/>
      <c r="C403" s="522"/>
      <c r="D403" s="522"/>
      <c r="E403" s="141"/>
      <c r="F403" s="1307"/>
    </row>
    <row r="404" spans="1:6" ht="13" thickBot="1">
      <c r="A404" s="1357"/>
      <c r="B404" s="1358"/>
      <c r="C404" s="1359"/>
      <c r="D404" s="1359" t="s">
        <v>1613</v>
      </c>
      <c r="E404" s="144"/>
      <c r="F404" s="143">
        <f>SUM(F366:F403)</f>
        <v>0</v>
      </c>
    </row>
    <row r="405" spans="1:6">
      <c r="A405" s="1360"/>
      <c r="B405" s="454"/>
      <c r="C405" s="1344"/>
      <c r="D405" s="1344"/>
      <c r="E405" s="148"/>
      <c r="F405" s="148"/>
    </row>
    <row r="406" spans="1:6">
      <c r="A406" s="1360"/>
      <c r="B406" s="454"/>
      <c r="C406" s="1344"/>
      <c r="D406" s="1344"/>
      <c r="E406" s="148"/>
      <c r="F406" s="148"/>
    </row>
    <row r="407" spans="1:6">
      <c r="A407" s="2113" t="s">
        <v>324</v>
      </c>
      <c r="B407" s="2114"/>
      <c r="C407" s="2114"/>
      <c r="D407" s="2114"/>
      <c r="E407" s="2114"/>
      <c r="F407" s="2114"/>
    </row>
    <row r="408" spans="1:6">
      <c r="A408" s="2113" t="s">
        <v>323</v>
      </c>
      <c r="B408" s="2114"/>
      <c r="C408" s="2114"/>
      <c r="D408" s="2114"/>
      <c r="E408" s="2114"/>
      <c r="F408" s="2114"/>
    </row>
    <row r="409" spans="1:6">
      <c r="A409" s="647" t="s">
        <v>1769</v>
      </c>
      <c r="B409" s="454"/>
      <c r="C409" s="1344"/>
      <c r="D409" s="1344"/>
      <c r="E409" s="1313"/>
      <c r="F409" s="1314"/>
    </row>
    <row r="410" spans="1:6">
      <c r="A410" s="647"/>
      <c r="B410" s="454"/>
      <c r="C410" s="1344"/>
      <c r="D410" s="1344"/>
      <c r="E410" s="1313"/>
      <c r="F410" s="1314"/>
    </row>
    <row r="411" spans="1:6">
      <c r="A411" s="647" t="s">
        <v>1612</v>
      </c>
      <c r="B411" s="454"/>
      <c r="C411" s="1344"/>
      <c r="D411" s="1344"/>
      <c r="E411" s="1313"/>
      <c r="F411" s="1314"/>
    </row>
    <row r="412" spans="1:6" ht="13" thickBot="1">
      <c r="A412" s="454"/>
      <c r="B412" s="454"/>
      <c r="C412" s="1344"/>
      <c r="D412" s="1344"/>
      <c r="E412" s="1313"/>
      <c r="F412" s="1314"/>
    </row>
    <row r="413" spans="1:6">
      <c r="A413" s="1346" t="s">
        <v>320</v>
      </c>
      <c r="B413" s="1347" t="s">
        <v>161</v>
      </c>
      <c r="C413" s="1347" t="s">
        <v>319</v>
      </c>
      <c r="D413" s="1347" t="s">
        <v>318</v>
      </c>
      <c r="E413" s="1347" t="s">
        <v>317</v>
      </c>
      <c r="F413" s="1348" t="s">
        <v>316</v>
      </c>
    </row>
    <row r="414" spans="1:6">
      <c r="A414" s="1349"/>
      <c r="B414" s="1351"/>
      <c r="C414" s="522"/>
      <c r="D414" s="522"/>
      <c r="E414" s="142"/>
      <c r="F414" s="1304"/>
    </row>
    <row r="415" spans="1:6">
      <c r="A415" s="1349"/>
      <c r="B415" s="1385" t="s">
        <v>315</v>
      </c>
      <c r="C415" s="522"/>
      <c r="D415" s="522"/>
      <c r="E415" s="142"/>
      <c r="F415" s="1304"/>
    </row>
    <row r="416" spans="1:6">
      <c r="A416" s="1349"/>
      <c r="B416" s="1393"/>
      <c r="C416" s="522"/>
      <c r="D416" s="522"/>
      <c r="E416" s="142"/>
      <c r="F416" s="1304"/>
    </row>
    <row r="417" spans="1:6">
      <c r="A417" s="1349"/>
      <c r="B417" s="1386" t="s">
        <v>1611</v>
      </c>
      <c r="C417" s="522"/>
      <c r="D417" s="522"/>
      <c r="E417" s="142"/>
      <c r="F417" s="1304" t="e">
        <f>#REF!</f>
        <v>#REF!</v>
      </c>
    </row>
    <row r="418" spans="1:6">
      <c r="A418" s="1349"/>
      <c r="B418" s="521"/>
      <c r="C418" s="522"/>
      <c r="D418" s="522"/>
      <c r="E418" s="142"/>
      <c r="F418" s="1304"/>
    </row>
    <row r="419" spans="1:6">
      <c r="A419" s="1349"/>
      <c r="B419" s="1386" t="s">
        <v>1610</v>
      </c>
      <c r="C419" s="522"/>
      <c r="D419" s="522"/>
      <c r="E419" s="142"/>
      <c r="F419" s="1304">
        <f>F85</f>
        <v>0</v>
      </c>
    </row>
    <row r="420" spans="1:6">
      <c r="A420" s="1349"/>
      <c r="B420" s="521"/>
      <c r="C420" s="522"/>
      <c r="D420" s="522"/>
      <c r="E420" s="142"/>
      <c r="F420" s="1304"/>
    </row>
    <row r="421" spans="1:6">
      <c r="A421" s="1349"/>
      <c r="B421" s="1386" t="s">
        <v>1609</v>
      </c>
      <c r="C421" s="522"/>
      <c r="D421" s="522"/>
      <c r="E421" s="142"/>
      <c r="F421" s="1304">
        <f>F128</f>
        <v>0</v>
      </c>
    </row>
    <row r="422" spans="1:6">
      <c r="A422" s="1349"/>
      <c r="B422" s="521"/>
      <c r="C422" s="522"/>
      <c r="D422" s="522"/>
      <c r="E422" s="142"/>
      <c r="F422" s="1304"/>
    </row>
    <row r="423" spans="1:6">
      <c r="A423" s="1349"/>
      <c r="B423" s="1386" t="s">
        <v>1608</v>
      </c>
      <c r="C423" s="522"/>
      <c r="D423" s="522"/>
      <c r="E423" s="142"/>
      <c r="F423" s="1304" t="e">
        <f>#REF!</f>
        <v>#REF!</v>
      </c>
    </row>
    <row r="424" spans="1:6">
      <c r="A424" s="1349"/>
      <c r="B424" s="521"/>
      <c r="C424" s="522"/>
      <c r="D424" s="522"/>
      <c r="E424" s="142"/>
      <c r="F424" s="1304"/>
    </row>
    <row r="425" spans="1:6">
      <c r="A425" s="1349"/>
      <c r="B425" s="1386" t="s">
        <v>1607</v>
      </c>
      <c r="C425" s="522"/>
      <c r="D425" s="522"/>
      <c r="E425" s="142"/>
      <c r="F425" s="1304" t="e">
        <f>#REF!</f>
        <v>#REF!</v>
      </c>
    </row>
    <row r="426" spans="1:6">
      <c r="A426" s="1349"/>
      <c r="B426" s="1386"/>
      <c r="C426" s="522"/>
      <c r="D426" s="522"/>
      <c r="E426" s="142"/>
      <c r="F426" s="1304"/>
    </row>
    <row r="427" spans="1:6">
      <c r="A427" s="1349"/>
      <c r="B427" s="1386" t="s">
        <v>1606</v>
      </c>
      <c r="C427" s="522"/>
      <c r="D427" s="522"/>
      <c r="E427" s="142"/>
      <c r="F427" s="1304" t="e">
        <f>#REF!</f>
        <v>#REF!</v>
      </c>
    </row>
    <row r="428" spans="1:6">
      <c r="A428" s="1349"/>
      <c r="B428" s="521"/>
      <c r="C428" s="522"/>
      <c r="D428" s="522"/>
      <c r="E428" s="142"/>
      <c r="F428" s="1304"/>
    </row>
    <row r="429" spans="1:6">
      <c r="A429" s="1349"/>
      <c r="B429" s="1386" t="s">
        <v>1605</v>
      </c>
      <c r="C429" s="522"/>
      <c r="D429" s="522"/>
      <c r="E429" s="142"/>
      <c r="F429" s="1304">
        <f>F309</f>
        <v>0</v>
      </c>
    </row>
    <row r="430" spans="1:6">
      <c r="A430" s="1349"/>
      <c r="B430" s="1351"/>
      <c r="C430" s="522"/>
      <c r="D430" s="522"/>
      <c r="E430" s="142"/>
      <c r="F430" s="1304"/>
    </row>
    <row r="431" spans="1:6">
      <c r="A431" s="1349"/>
      <c r="B431" s="1386" t="s">
        <v>1604</v>
      </c>
      <c r="C431" s="522"/>
      <c r="D431" s="522"/>
      <c r="E431" s="142"/>
      <c r="F431" s="1304">
        <f>F356</f>
        <v>0</v>
      </c>
    </row>
    <row r="432" spans="1:6">
      <c r="A432" s="1349"/>
      <c r="B432" s="1351"/>
      <c r="C432" s="522"/>
      <c r="D432" s="522"/>
      <c r="E432" s="142"/>
      <c r="F432" s="1304"/>
    </row>
    <row r="433" spans="1:6">
      <c r="A433" s="1349"/>
      <c r="B433" s="1386" t="s">
        <v>1603</v>
      </c>
      <c r="C433" s="522"/>
      <c r="D433" s="522"/>
      <c r="E433" s="142"/>
      <c r="F433" s="1304">
        <f>F404</f>
        <v>0</v>
      </c>
    </row>
    <row r="434" spans="1:6">
      <c r="A434" s="1349"/>
      <c r="B434" s="521"/>
      <c r="C434" s="522"/>
      <c r="D434" s="522"/>
      <c r="E434" s="142"/>
      <c r="F434" s="1304"/>
    </row>
    <row r="435" spans="1:6">
      <c r="A435" s="1349"/>
      <c r="B435" s="521"/>
      <c r="C435" s="522"/>
      <c r="D435" s="522"/>
      <c r="E435" s="142"/>
      <c r="F435" s="1304"/>
    </row>
    <row r="436" spans="1:6">
      <c r="A436" s="1349"/>
      <c r="B436" s="1351"/>
      <c r="C436" s="522"/>
      <c r="D436" s="522"/>
      <c r="E436" s="142"/>
      <c r="F436" s="1304"/>
    </row>
    <row r="437" spans="1:6">
      <c r="A437" s="1349"/>
      <c r="B437" s="1351"/>
      <c r="C437" s="522"/>
      <c r="D437" s="522"/>
      <c r="E437" s="142"/>
      <c r="F437" s="1304"/>
    </row>
    <row r="438" spans="1:6">
      <c r="A438" s="1349"/>
      <c r="B438" s="521"/>
      <c r="C438" s="522"/>
      <c r="D438" s="522"/>
      <c r="E438" s="142"/>
      <c r="F438" s="1304"/>
    </row>
    <row r="439" spans="1:6">
      <c r="A439" s="1349"/>
      <c r="B439" s="53"/>
      <c r="C439" s="522"/>
      <c r="D439" s="522"/>
      <c r="E439" s="142"/>
      <c r="F439" s="1304"/>
    </row>
    <row r="440" spans="1:6">
      <c r="A440" s="1349"/>
      <c r="B440" s="521"/>
      <c r="C440" s="522"/>
      <c r="D440" s="522"/>
      <c r="E440" s="142"/>
      <c r="F440" s="1304"/>
    </row>
    <row r="441" spans="1:6">
      <c r="A441" s="1349"/>
      <c r="B441" s="521"/>
      <c r="C441" s="522"/>
      <c r="D441" s="522"/>
      <c r="E441" s="142"/>
      <c r="F441" s="1304"/>
    </row>
    <row r="442" spans="1:6">
      <c r="A442" s="1349"/>
      <c r="B442" s="521"/>
      <c r="C442" s="522"/>
      <c r="D442" s="522"/>
      <c r="E442" s="142"/>
      <c r="F442" s="1304"/>
    </row>
    <row r="443" spans="1:6">
      <c r="A443" s="1349"/>
      <c r="B443" s="521"/>
      <c r="C443" s="522"/>
      <c r="D443" s="522"/>
      <c r="E443" s="142"/>
      <c r="F443" s="1304"/>
    </row>
    <row r="444" spans="1:6">
      <c r="A444" s="1349"/>
      <c r="B444" s="521"/>
      <c r="C444" s="522"/>
      <c r="D444" s="522"/>
      <c r="E444" s="142"/>
      <c r="F444" s="1304"/>
    </row>
    <row r="445" spans="1:6">
      <c r="A445" s="1349"/>
      <c r="B445" s="521"/>
      <c r="C445" s="522"/>
      <c r="D445" s="522"/>
      <c r="E445" s="142"/>
      <c r="F445" s="1304"/>
    </row>
    <row r="446" spans="1:6">
      <c r="A446" s="1349"/>
      <c r="B446" s="521"/>
      <c r="C446" s="522"/>
      <c r="D446" s="522"/>
      <c r="E446" s="142"/>
      <c r="F446" s="1304"/>
    </row>
    <row r="447" spans="1:6">
      <c r="A447" s="1349"/>
      <c r="B447" s="521"/>
      <c r="C447" s="522"/>
      <c r="D447" s="522"/>
      <c r="E447" s="142"/>
      <c r="F447" s="1304"/>
    </row>
    <row r="448" spans="1:6">
      <c r="A448" s="1349"/>
      <c r="B448" s="521"/>
      <c r="C448" s="522"/>
      <c r="D448" s="522"/>
      <c r="E448" s="142"/>
      <c r="F448" s="1304"/>
    </row>
    <row r="449" spans="1:6">
      <c r="A449" s="1349"/>
      <c r="B449" s="521"/>
      <c r="C449" s="522"/>
      <c r="D449" s="522"/>
      <c r="E449" s="142"/>
      <c r="F449" s="1304"/>
    </row>
    <row r="450" spans="1:6">
      <c r="A450" s="1349"/>
      <c r="B450" s="521"/>
      <c r="C450" s="522"/>
      <c r="D450" s="522"/>
      <c r="E450" s="142"/>
      <c r="F450" s="1304"/>
    </row>
    <row r="451" spans="1:6">
      <c r="A451" s="1349"/>
      <c r="B451" s="521"/>
      <c r="C451" s="522"/>
      <c r="D451" s="522"/>
      <c r="E451" s="142"/>
      <c r="F451" s="1304"/>
    </row>
    <row r="452" spans="1:6">
      <c r="A452" s="1349"/>
      <c r="B452" s="521"/>
      <c r="C452" s="522"/>
      <c r="D452" s="522"/>
      <c r="E452" s="142"/>
      <c r="F452" s="1304"/>
    </row>
    <row r="453" spans="1:6">
      <c r="A453" s="1349"/>
      <c r="B453" s="521"/>
      <c r="C453" s="522"/>
      <c r="D453" s="522"/>
      <c r="E453" s="142"/>
      <c r="F453" s="1304"/>
    </row>
    <row r="454" spans="1:6">
      <c r="A454" s="1349"/>
      <c r="B454" s="1351"/>
      <c r="C454" s="522"/>
      <c r="D454" s="522"/>
      <c r="E454" s="142"/>
      <c r="F454" s="1304"/>
    </row>
    <row r="455" spans="1:6">
      <c r="A455" s="1349"/>
      <c r="B455" s="521"/>
      <c r="C455" s="522"/>
      <c r="D455" s="522"/>
      <c r="E455" s="142"/>
      <c r="F455" s="1304"/>
    </row>
    <row r="456" spans="1:6">
      <c r="A456" s="1349"/>
      <c r="B456" s="521"/>
      <c r="C456" s="522"/>
      <c r="D456" s="522"/>
      <c r="E456" s="142"/>
      <c r="F456" s="1304"/>
    </row>
    <row r="457" spans="1:6">
      <c r="A457" s="1349"/>
      <c r="B457" s="521"/>
      <c r="C457" s="522"/>
      <c r="D457" s="522"/>
      <c r="E457" s="142"/>
      <c r="F457" s="1304"/>
    </row>
    <row r="458" spans="1:6">
      <c r="A458" s="1349"/>
      <c r="B458" s="521"/>
      <c r="C458" s="522"/>
      <c r="D458" s="522"/>
      <c r="E458" s="142"/>
      <c r="F458" s="1304"/>
    </row>
    <row r="459" spans="1:6">
      <c r="A459" s="1349"/>
      <c r="B459" s="521"/>
      <c r="C459" s="522"/>
      <c r="D459" s="522"/>
      <c r="E459" s="142"/>
      <c r="F459" s="1304"/>
    </row>
    <row r="460" spans="1:6" ht="13" thickBot="1">
      <c r="A460" s="1357"/>
      <c r="B460" s="1358"/>
      <c r="C460" s="1359"/>
      <c r="D460" s="1359" t="s">
        <v>973</v>
      </c>
      <c r="E460" s="144"/>
      <c r="F460" s="143" t="e">
        <f>SUM(F414:F459)</f>
        <v>#REF!</v>
      </c>
    </row>
    <row r="461" spans="1:6" ht="13">
      <c r="A461" s="1345"/>
      <c r="C461" s="1387"/>
      <c r="D461" s="1387"/>
      <c r="E461" s="1373"/>
      <c r="F461" s="1374"/>
    </row>
  </sheetData>
  <mergeCells count="16">
    <mergeCell ref="A98:F98"/>
    <mergeCell ref="A1:F1"/>
    <mergeCell ref="A2:F2"/>
    <mergeCell ref="A49:F49"/>
    <mergeCell ref="A50:F50"/>
    <mergeCell ref="A97:F97"/>
    <mergeCell ref="A285:F285"/>
    <mergeCell ref="A286:F286"/>
    <mergeCell ref="A407:F407"/>
    <mergeCell ref="A408:F408"/>
    <mergeCell ref="A148:F148"/>
    <mergeCell ref="A149:F149"/>
    <mergeCell ref="A196:F196"/>
    <mergeCell ref="A197:F197"/>
    <mergeCell ref="A242:F242"/>
    <mergeCell ref="A243:F243"/>
  </mergeCells>
  <pageMargins left="0.75" right="0.75" top="1" bottom="1" header="0.5" footer="0.5"/>
  <pageSetup paperSize="9" scale="99" orientation="portrait" r:id="rId1"/>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6"/>
  <sheetViews>
    <sheetView tabSelected="1" view="pageBreakPreview" topLeftCell="A67" zoomScaleNormal="100" zoomScaleSheetLayoutView="100" workbookViewId="0">
      <selection activeCell="A92" sqref="A92"/>
    </sheetView>
  </sheetViews>
  <sheetFormatPr defaultRowHeight="12.5"/>
  <cols>
    <col min="1" max="1" width="8.08984375" style="269" customWidth="1"/>
    <col min="2" max="2" width="40.6328125" style="174" customWidth="1"/>
    <col min="3" max="3" width="6.6328125" style="174" customWidth="1"/>
    <col min="4" max="4" width="8.6328125" style="174" customWidth="1"/>
    <col min="5" max="5" width="12.6328125" style="7" customWidth="1"/>
    <col min="6" max="6" width="16.6328125" style="7" customWidth="1"/>
    <col min="7" max="7" width="22.1796875" style="174" customWidth="1"/>
    <col min="8" max="8" width="15.08984375" style="174" bestFit="1" customWidth="1"/>
    <col min="9" max="9" width="18.453125" style="174" customWidth="1"/>
    <col min="10" max="10" width="8.90625" style="174"/>
    <col min="11" max="11" width="15.08984375" style="174" bestFit="1" customWidth="1"/>
    <col min="12" max="12" width="17.81640625" style="174" bestFit="1" customWidth="1"/>
    <col min="13" max="13" width="16.6328125" style="174" bestFit="1" customWidth="1"/>
    <col min="14" max="15" width="10" style="174" bestFit="1" customWidth="1"/>
    <col min="16" max="256" width="8.9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9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9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9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9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9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9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9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9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9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9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9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9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9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9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9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9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9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9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9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9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9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9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9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9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9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9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9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9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9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9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9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9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9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9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9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9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9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9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9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9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9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9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9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9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9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9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9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9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9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9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9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9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9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9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9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9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9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9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9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9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9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9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90625" style="174"/>
  </cols>
  <sheetData>
    <row r="1" spans="1:13">
      <c r="A1" s="209"/>
      <c r="B1" s="210"/>
      <c r="C1" s="210"/>
      <c r="D1" s="210"/>
      <c r="E1" s="12"/>
      <c r="F1" s="11"/>
    </row>
    <row r="2" spans="1:13">
      <c r="A2" s="2013" t="s">
        <v>324</v>
      </c>
      <c r="B2" s="2014"/>
      <c r="C2" s="2014"/>
      <c r="D2" s="2014"/>
      <c r="E2" s="2014"/>
      <c r="F2" s="2015"/>
    </row>
    <row r="3" spans="1:13">
      <c r="A3" s="2013" t="s">
        <v>323</v>
      </c>
      <c r="B3" s="2014"/>
      <c r="C3" s="2014"/>
      <c r="D3" s="2014"/>
      <c r="E3" s="2014"/>
      <c r="F3" s="2015"/>
    </row>
    <row r="4" spans="1:13">
      <c r="A4" s="211" t="s">
        <v>322</v>
      </c>
      <c r="B4" s="212"/>
      <c r="C4" s="213"/>
      <c r="D4" s="213"/>
      <c r="F4" s="214"/>
    </row>
    <row r="5" spans="1:13">
      <c r="A5" s="215"/>
      <c r="B5" s="212"/>
      <c r="C5" s="213"/>
      <c r="D5" s="213"/>
      <c r="F5" s="214"/>
      <c r="L5" s="216"/>
      <c r="M5" s="217"/>
    </row>
    <row r="6" spans="1:13">
      <c r="A6" s="211" t="s">
        <v>376</v>
      </c>
      <c r="B6" s="212"/>
      <c r="C6" s="213"/>
      <c r="D6" s="213"/>
      <c r="F6" s="214"/>
      <c r="L6" s="217"/>
      <c r="M6" s="217"/>
    </row>
    <row r="7" spans="1:13" ht="13.5" thickBot="1">
      <c r="A7" s="218"/>
      <c r="B7" s="212"/>
      <c r="C7" s="213"/>
      <c r="D7" s="213"/>
      <c r="E7" s="219"/>
      <c r="F7" s="220"/>
      <c r="G7" s="221"/>
      <c r="L7" s="217"/>
    </row>
    <row r="8" spans="1:13" s="227" customFormat="1" ht="13.5" thickBot="1">
      <c r="A8" s="222" t="s">
        <v>320</v>
      </c>
      <c r="B8" s="223" t="s">
        <v>161</v>
      </c>
      <c r="C8" s="223" t="s">
        <v>319</v>
      </c>
      <c r="D8" s="223" t="s">
        <v>318</v>
      </c>
      <c r="E8" s="224" t="s">
        <v>317</v>
      </c>
      <c r="F8" s="225" t="s">
        <v>316</v>
      </c>
      <c r="G8" s="226"/>
      <c r="H8" s="174"/>
      <c r="L8" s="228"/>
    </row>
    <row r="9" spans="1:13">
      <c r="A9" s="218"/>
      <c r="B9" s="229"/>
      <c r="C9" s="230"/>
      <c r="D9" s="181"/>
      <c r="E9" s="231"/>
      <c r="F9" s="220"/>
      <c r="L9" s="228"/>
    </row>
    <row r="10" spans="1:13" ht="13">
      <c r="A10" s="218"/>
      <c r="B10" s="232" t="s">
        <v>375</v>
      </c>
      <c r="C10" s="181"/>
      <c r="D10" s="181"/>
      <c r="E10" s="231"/>
      <c r="F10" s="220"/>
      <c r="G10" s="226"/>
      <c r="L10" s="228"/>
    </row>
    <row r="11" spans="1:13" ht="13">
      <c r="A11" s="218"/>
      <c r="B11" s="233"/>
      <c r="C11" s="181"/>
      <c r="D11" s="181"/>
      <c r="E11" s="231"/>
      <c r="F11" s="220"/>
      <c r="G11" s="221"/>
      <c r="H11" s="221"/>
      <c r="L11" s="216"/>
    </row>
    <row r="12" spans="1:13" ht="20">
      <c r="A12" s="233" t="s">
        <v>374</v>
      </c>
      <c r="B12" s="233" t="s">
        <v>373</v>
      </c>
      <c r="C12" s="234" t="s">
        <v>362</v>
      </c>
      <c r="D12" s="234">
        <v>1</v>
      </c>
      <c r="E12" s="9"/>
      <c r="F12" s="10">
        <f t="shared" ref="F12:F27" si="0">D12*E12</f>
        <v>0</v>
      </c>
      <c r="G12" s="236"/>
      <c r="H12" s="237"/>
      <c r="I12" s="236"/>
    </row>
    <row r="13" spans="1:13">
      <c r="A13" s="238"/>
      <c r="B13" s="239"/>
      <c r="C13" s="234"/>
      <c r="D13" s="234"/>
      <c r="E13" s="9"/>
      <c r="F13" s="10">
        <f t="shared" si="0"/>
        <v>0</v>
      </c>
      <c r="G13" s="236"/>
      <c r="H13" s="237"/>
      <c r="I13" s="236"/>
    </row>
    <row r="14" spans="1:13">
      <c r="A14" s="233" t="s">
        <v>372</v>
      </c>
      <c r="B14" s="233" t="s">
        <v>371</v>
      </c>
      <c r="C14" s="234" t="s">
        <v>362</v>
      </c>
      <c r="D14" s="234">
        <v>1</v>
      </c>
      <c r="E14" s="9"/>
      <c r="F14" s="10">
        <f t="shared" si="0"/>
        <v>0</v>
      </c>
      <c r="G14" s="236"/>
      <c r="H14" s="237"/>
      <c r="I14" s="236"/>
    </row>
    <row r="15" spans="1:13">
      <c r="A15" s="238"/>
      <c r="B15" s="239"/>
      <c r="C15" s="234"/>
      <c r="D15" s="234"/>
      <c r="E15" s="9"/>
      <c r="F15" s="10">
        <f t="shared" si="0"/>
        <v>0</v>
      </c>
      <c r="G15" s="236"/>
      <c r="H15" s="237"/>
      <c r="I15" s="236"/>
    </row>
    <row r="16" spans="1:13" ht="20">
      <c r="A16" s="233" t="s">
        <v>370</v>
      </c>
      <c r="B16" s="233" t="s">
        <v>369</v>
      </c>
      <c r="C16" s="181" t="s">
        <v>362</v>
      </c>
      <c r="D16" s="240">
        <v>1</v>
      </c>
      <c r="E16" s="9"/>
      <c r="F16" s="10">
        <f t="shared" si="0"/>
        <v>0</v>
      </c>
      <c r="G16" s="236"/>
      <c r="H16" s="237"/>
      <c r="I16" s="236"/>
    </row>
    <row r="17" spans="1:13">
      <c r="A17" s="238"/>
      <c r="B17" s="239"/>
      <c r="C17" s="181"/>
      <c r="D17" s="234"/>
      <c r="E17" s="9"/>
      <c r="F17" s="10">
        <f t="shared" si="0"/>
        <v>0</v>
      </c>
      <c r="G17" s="236"/>
      <c r="H17" s="237"/>
      <c r="I17" s="236"/>
    </row>
    <row r="18" spans="1:13">
      <c r="A18" s="233" t="s">
        <v>368</v>
      </c>
      <c r="B18" s="233" t="s">
        <v>367</v>
      </c>
      <c r="C18" s="181" t="s">
        <v>362</v>
      </c>
      <c r="D18" s="234">
        <v>1</v>
      </c>
      <c r="E18" s="9"/>
      <c r="F18" s="10">
        <f t="shared" si="0"/>
        <v>0</v>
      </c>
      <c r="G18" s="236"/>
      <c r="H18" s="237"/>
      <c r="I18" s="236"/>
    </row>
    <row r="19" spans="1:13">
      <c r="A19" s="238"/>
      <c r="B19" s="239"/>
      <c r="C19" s="181"/>
      <c r="D19" s="234"/>
      <c r="E19" s="9"/>
      <c r="F19" s="10">
        <f t="shared" si="0"/>
        <v>0</v>
      </c>
      <c r="G19" s="236"/>
      <c r="H19" s="237"/>
      <c r="I19" s="236"/>
    </row>
    <row r="20" spans="1:13">
      <c r="A20" s="233" t="s">
        <v>366</v>
      </c>
      <c r="B20" s="233" t="s">
        <v>365</v>
      </c>
      <c r="C20" s="181" t="s">
        <v>362</v>
      </c>
      <c r="D20" s="234">
        <v>1</v>
      </c>
      <c r="E20" s="9"/>
      <c r="F20" s="10">
        <f t="shared" si="0"/>
        <v>0</v>
      </c>
      <c r="G20" s="236"/>
      <c r="H20" s="237"/>
      <c r="I20" s="236"/>
    </row>
    <row r="21" spans="1:13">
      <c r="A21" s="238"/>
      <c r="B21" s="239"/>
      <c r="C21" s="181"/>
      <c r="D21" s="234"/>
      <c r="E21" s="9"/>
      <c r="F21" s="10">
        <f t="shared" si="0"/>
        <v>0</v>
      </c>
      <c r="G21" s="236"/>
      <c r="H21" s="237"/>
      <c r="I21" s="236"/>
    </row>
    <row r="22" spans="1:13" ht="20">
      <c r="A22" s="233" t="s">
        <v>364</v>
      </c>
      <c r="B22" s="233" t="s">
        <v>363</v>
      </c>
      <c r="C22" s="234" t="s">
        <v>362</v>
      </c>
      <c r="D22" s="234">
        <v>1</v>
      </c>
      <c r="E22" s="9"/>
      <c r="F22" s="10">
        <f t="shared" si="0"/>
        <v>0</v>
      </c>
      <c r="G22" s="236"/>
      <c r="H22" s="237"/>
      <c r="I22" s="236"/>
    </row>
    <row r="23" spans="1:13" ht="13">
      <c r="A23" s="241"/>
      <c r="B23" s="233"/>
      <c r="C23" s="234"/>
      <c r="D23" s="181"/>
      <c r="E23" s="51"/>
      <c r="F23" s="10">
        <f t="shared" si="0"/>
        <v>0</v>
      </c>
      <c r="H23" s="242"/>
      <c r="I23" s="242"/>
    </row>
    <row r="24" spans="1:13">
      <c r="A24" s="218"/>
      <c r="B24" s="232" t="s">
        <v>361</v>
      </c>
      <c r="C24" s="234"/>
      <c r="D24" s="181"/>
      <c r="E24" s="51"/>
      <c r="F24" s="10">
        <f t="shared" si="0"/>
        <v>0</v>
      </c>
    </row>
    <row r="25" spans="1:13">
      <c r="A25" s="218"/>
      <c r="B25" s="232"/>
      <c r="C25" s="234"/>
      <c r="D25" s="181"/>
      <c r="E25" s="51"/>
      <c r="F25" s="10">
        <f t="shared" si="0"/>
        <v>0</v>
      </c>
    </row>
    <row r="26" spans="1:13">
      <c r="A26" s="218"/>
      <c r="B26" s="243" t="s">
        <v>360</v>
      </c>
      <c r="C26" s="234"/>
      <c r="D26" s="181"/>
      <c r="E26" s="51"/>
      <c r="F26" s="10">
        <f t="shared" si="0"/>
        <v>0</v>
      </c>
    </row>
    <row r="27" spans="1:13" ht="13.5" customHeight="1">
      <c r="A27" s="218"/>
      <c r="B27" s="243"/>
      <c r="C27" s="234"/>
      <c r="D27" s="181"/>
      <c r="E27" s="51"/>
      <c r="F27" s="10">
        <f t="shared" si="0"/>
        <v>0</v>
      </c>
    </row>
    <row r="28" spans="1:13" ht="60">
      <c r="A28" s="218" t="s">
        <v>359</v>
      </c>
      <c r="B28" s="233" t="s">
        <v>358</v>
      </c>
      <c r="C28" s="173" t="s">
        <v>341</v>
      </c>
      <c r="D28" s="173">
        <v>1</v>
      </c>
      <c r="E28" s="10"/>
      <c r="F28" s="10">
        <f>D28*E28</f>
        <v>0</v>
      </c>
    </row>
    <row r="29" spans="1:13">
      <c r="A29" s="218"/>
      <c r="B29" s="232"/>
      <c r="C29" s="234"/>
      <c r="D29" s="181"/>
      <c r="E29" s="10"/>
      <c r="F29" s="10">
        <f t="shared" ref="F29:F32" si="1">D29*E29</f>
        <v>0</v>
      </c>
    </row>
    <row r="30" spans="1:13">
      <c r="A30" s="218" t="s">
        <v>357</v>
      </c>
      <c r="B30" s="233" t="s">
        <v>356</v>
      </c>
      <c r="C30" s="173" t="s">
        <v>353</v>
      </c>
      <c r="D30" s="173">
        <v>16</v>
      </c>
      <c r="E30" s="10"/>
      <c r="F30" s="10">
        <f t="shared" si="1"/>
        <v>0</v>
      </c>
    </row>
    <row r="31" spans="1:13">
      <c r="A31" s="218"/>
      <c r="B31" s="232"/>
      <c r="C31" s="234"/>
      <c r="D31" s="181"/>
      <c r="E31" s="10"/>
      <c r="F31" s="10">
        <f t="shared" si="1"/>
        <v>0</v>
      </c>
    </row>
    <row r="32" spans="1:13" ht="130">
      <c r="A32" s="218" t="s">
        <v>355</v>
      </c>
      <c r="B32" s="233" t="s">
        <v>354</v>
      </c>
      <c r="C32" s="240" t="s">
        <v>353</v>
      </c>
      <c r="D32" s="240">
        <v>16</v>
      </c>
      <c r="E32" s="10"/>
      <c r="F32" s="10">
        <f t="shared" si="1"/>
        <v>0</v>
      </c>
      <c r="M32" s="244">
        <v>47504101.289999999</v>
      </c>
    </row>
    <row r="33" spans="1:14">
      <c r="A33" s="218"/>
      <c r="B33" s="233"/>
      <c r="C33" s="181"/>
      <c r="D33" s="181"/>
      <c r="E33" s="51"/>
      <c r="F33" s="8"/>
    </row>
    <row r="34" spans="1:14">
      <c r="A34" s="218"/>
      <c r="B34" s="233"/>
      <c r="C34" s="181"/>
      <c r="D34" s="181"/>
      <c r="E34" s="51"/>
      <c r="F34" s="8"/>
    </row>
    <row r="35" spans="1:14">
      <c r="A35" s="218"/>
      <c r="B35" s="233"/>
      <c r="C35" s="181"/>
      <c r="D35" s="181"/>
      <c r="E35" s="51"/>
      <c r="F35" s="8"/>
      <c r="M35" s="245">
        <v>176000000</v>
      </c>
      <c r="N35" s="174">
        <f>M35*G8</f>
        <v>0</v>
      </c>
    </row>
    <row r="36" spans="1:14">
      <c r="A36" s="218"/>
      <c r="B36" s="232"/>
      <c r="C36" s="234"/>
      <c r="D36" s="181"/>
      <c r="E36" s="51"/>
      <c r="F36" s="8"/>
    </row>
    <row r="37" spans="1:14">
      <c r="A37" s="218"/>
      <c r="B37" s="232"/>
      <c r="C37" s="234"/>
      <c r="D37" s="181"/>
      <c r="E37" s="51"/>
      <c r="F37" s="8"/>
    </row>
    <row r="38" spans="1:14">
      <c r="A38" s="218"/>
      <c r="B38" s="233"/>
      <c r="C38" s="234"/>
      <c r="D38" s="181"/>
      <c r="E38" s="51"/>
      <c r="F38" s="8"/>
    </row>
    <row r="39" spans="1:14" ht="13" thickBot="1">
      <c r="A39" s="218"/>
      <c r="B39" s="246"/>
      <c r="C39" s="247"/>
      <c r="D39" s="248"/>
      <c r="E39" s="249"/>
      <c r="F39" s="8"/>
    </row>
    <row r="40" spans="1:14" ht="13" thickBot="1">
      <c r="A40" s="2019" t="s">
        <v>325</v>
      </c>
      <c r="B40" s="2020"/>
      <c r="C40" s="2020"/>
      <c r="D40" s="2020"/>
      <c r="E40" s="2020"/>
      <c r="F40" s="250">
        <f>SUM(F12:F39)</f>
        <v>0</v>
      </c>
    </row>
    <row r="41" spans="1:14">
      <c r="A41" s="218"/>
      <c r="B41" s="212"/>
      <c r="C41" s="213"/>
      <c r="D41" s="213"/>
      <c r="E41" s="219"/>
      <c r="F41" s="220"/>
    </row>
    <row r="42" spans="1:14">
      <c r="A42" s="218"/>
      <c r="B42" s="212"/>
      <c r="C42" s="213"/>
      <c r="D42" s="213"/>
      <c r="E42" s="219"/>
      <c r="F42" s="220"/>
    </row>
    <row r="43" spans="1:14">
      <c r="A43" s="2013" t="s">
        <v>324</v>
      </c>
      <c r="B43" s="2014"/>
      <c r="C43" s="2014"/>
      <c r="D43" s="2014"/>
      <c r="E43" s="2014"/>
      <c r="F43" s="2015"/>
    </row>
    <row r="44" spans="1:14">
      <c r="A44" s="2013" t="s">
        <v>323</v>
      </c>
      <c r="B44" s="2014"/>
      <c r="C44" s="2014"/>
      <c r="D44" s="2014"/>
      <c r="E44" s="2014"/>
      <c r="F44" s="2015"/>
    </row>
    <row r="45" spans="1:14">
      <c r="A45" s="211" t="s">
        <v>322</v>
      </c>
      <c r="B45" s="212"/>
      <c r="C45" s="213"/>
      <c r="D45" s="213"/>
      <c r="F45" s="214"/>
    </row>
    <row r="46" spans="1:14">
      <c r="A46" s="211"/>
      <c r="B46" s="212"/>
      <c r="C46" s="213"/>
      <c r="D46" s="213"/>
      <c r="F46" s="214"/>
    </row>
    <row r="47" spans="1:14">
      <c r="A47" s="211" t="s">
        <v>321</v>
      </c>
      <c r="B47" s="212"/>
      <c r="C47" s="213"/>
      <c r="D47" s="213"/>
      <c r="F47" s="214"/>
    </row>
    <row r="48" spans="1:14" ht="13" thickBot="1">
      <c r="A48" s="218"/>
      <c r="B48" s="212"/>
      <c r="C48" s="213"/>
      <c r="D48" s="213"/>
      <c r="E48" s="219"/>
      <c r="F48" s="220"/>
    </row>
    <row r="49" spans="1:11" ht="13" thickBot="1">
      <c r="A49" s="222" t="s">
        <v>320</v>
      </c>
      <c r="B49" s="251" t="s">
        <v>161</v>
      </c>
      <c r="C49" s="251" t="s">
        <v>319</v>
      </c>
      <c r="D49" s="251" t="s">
        <v>318</v>
      </c>
      <c r="E49" s="252" t="s">
        <v>317</v>
      </c>
      <c r="F49" s="253" t="s">
        <v>316</v>
      </c>
    </row>
    <row r="50" spans="1:11">
      <c r="A50" s="218"/>
      <c r="B50" s="229"/>
      <c r="C50" s="230"/>
      <c r="D50" s="181"/>
      <c r="E50" s="231"/>
      <c r="F50" s="220"/>
    </row>
    <row r="51" spans="1:11">
      <c r="A51" s="1776"/>
      <c r="B51" s="1777"/>
      <c r="C51" s="1778"/>
      <c r="D51" s="1778"/>
      <c r="E51" s="1779"/>
      <c r="F51" s="1779">
        <f t="shared" ref="F51:F68" si="2">D51*E51</f>
        <v>0</v>
      </c>
    </row>
    <row r="52" spans="1:11" ht="26.4" customHeight="1">
      <c r="A52" s="218" t="s">
        <v>352</v>
      </c>
      <c r="B52" s="233" t="s">
        <v>351</v>
      </c>
      <c r="C52" s="181" t="s">
        <v>350</v>
      </c>
      <c r="D52" s="181">
        <v>6</v>
      </c>
      <c r="E52" s="10"/>
      <c r="F52" s="10">
        <f t="shared" si="2"/>
        <v>0</v>
      </c>
    </row>
    <row r="53" spans="1:11">
      <c r="A53" s="254"/>
      <c r="B53" s="233"/>
      <c r="C53" s="181"/>
      <c r="D53" s="181"/>
      <c r="E53" s="10"/>
      <c r="F53" s="10">
        <f t="shared" si="2"/>
        <v>0</v>
      </c>
    </row>
    <row r="54" spans="1:11">
      <c r="A54" s="218"/>
      <c r="B54" s="232"/>
      <c r="C54" s="234"/>
      <c r="D54" s="181"/>
      <c r="E54" s="10"/>
      <c r="F54" s="10">
        <f t="shared" si="2"/>
        <v>0</v>
      </c>
      <c r="K54" s="216"/>
    </row>
    <row r="55" spans="1:11">
      <c r="A55" s="218"/>
      <c r="B55" s="232" t="s">
        <v>349</v>
      </c>
      <c r="C55" s="234"/>
      <c r="D55" s="181"/>
      <c r="E55" s="10"/>
      <c r="F55" s="10">
        <f t="shared" si="2"/>
        <v>0</v>
      </c>
    </row>
    <row r="56" spans="1:11">
      <c r="A56" s="218"/>
      <c r="B56" s="232"/>
      <c r="C56" s="234"/>
      <c r="D56" s="181"/>
      <c r="E56" s="10"/>
      <c r="F56" s="10">
        <f t="shared" si="2"/>
        <v>0</v>
      </c>
      <c r="K56" s="216"/>
    </row>
    <row r="57" spans="1:11">
      <c r="A57" s="218" t="s">
        <v>348</v>
      </c>
      <c r="B57" s="233" t="s">
        <v>347</v>
      </c>
      <c r="C57" s="173" t="s">
        <v>337</v>
      </c>
      <c r="D57" s="173">
        <v>150</v>
      </c>
      <c r="E57" s="10"/>
      <c r="F57" s="10">
        <f t="shared" si="2"/>
        <v>0</v>
      </c>
    </row>
    <row r="58" spans="1:11">
      <c r="A58" s="218"/>
      <c r="B58" s="232"/>
      <c r="C58" s="234"/>
      <c r="D58" s="181"/>
      <c r="E58" s="10"/>
      <c r="F58" s="10">
        <f t="shared" si="2"/>
        <v>0</v>
      </c>
    </row>
    <row r="59" spans="1:11">
      <c r="A59" s="218"/>
      <c r="B59" s="232"/>
      <c r="C59" s="234"/>
      <c r="D59" s="181"/>
      <c r="E59" s="10"/>
      <c r="F59" s="10">
        <f t="shared" si="2"/>
        <v>0</v>
      </c>
    </row>
    <row r="60" spans="1:11">
      <c r="A60" s="218" t="s">
        <v>346</v>
      </c>
      <c r="B60" s="233" t="s">
        <v>345</v>
      </c>
      <c r="C60" s="173" t="s">
        <v>344</v>
      </c>
      <c r="D60" s="173">
        <v>51</v>
      </c>
      <c r="E60" s="10"/>
      <c r="F60" s="10">
        <f t="shared" si="2"/>
        <v>0</v>
      </c>
    </row>
    <row r="61" spans="1:11">
      <c r="A61" s="218"/>
      <c r="B61" s="233"/>
      <c r="C61" s="255"/>
      <c r="D61" s="255"/>
      <c r="E61" s="10"/>
      <c r="F61" s="10">
        <f t="shared" si="2"/>
        <v>0</v>
      </c>
    </row>
    <row r="62" spans="1:11">
      <c r="A62" s="218" t="s">
        <v>343</v>
      </c>
      <c r="B62" s="233" t="s">
        <v>342</v>
      </c>
      <c r="C62" s="173" t="s">
        <v>341</v>
      </c>
      <c r="D62" s="173">
        <v>1</v>
      </c>
      <c r="E62" s="10"/>
      <c r="F62" s="10">
        <f t="shared" si="2"/>
        <v>0</v>
      </c>
    </row>
    <row r="63" spans="1:11">
      <c r="A63" s="218"/>
      <c r="B63" s="233"/>
      <c r="C63" s="255"/>
      <c r="D63" s="255"/>
      <c r="E63" s="10"/>
      <c r="F63" s="10">
        <f t="shared" si="2"/>
        <v>0</v>
      </c>
    </row>
    <row r="64" spans="1:11">
      <c r="A64" s="218"/>
      <c r="B64" s="232" t="s">
        <v>340</v>
      </c>
      <c r="C64" s="181"/>
      <c r="D64" s="181"/>
      <c r="E64" s="10"/>
      <c r="F64" s="10">
        <f t="shared" si="2"/>
        <v>0</v>
      </c>
    </row>
    <row r="65" spans="1:6">
      <c r="A65" s="218"/>
      <c r="B65" s="243"/>
      <c r="C65" s="181"/>
      <c r="D65" s="181"/>
      <c r="E65" s="10"/>
      <c r="F65" s="10">
        <f t="shared" si="2"/>
        <v>0</v>
      </c>
    </row>
    <row r="66" spans="1:6">
      <c r="A66" s="218" t="s">
        <v>339</v>
      </c>
      <c r="B66" s="175" t="s">
        <v>338</v>
      </c>
      <c r="C66" s="181" t="s">
        <v>337</v>
      </c>
      <c r="D66" s="181">
        <v>3</v>
      </c>
      <c r="E66" s="10"/>
      <c r="F66" s="10">
        <f t="shared" si="2"/>
        <v>0</v>
      </c>
    </row>
    <row r="67" spans="1:6">
      <c r="A67" s="218"/>
      <c r="B67" s="175"/>
      <c r="C67" s="181"/>
      <c r="D67" s="181"/>
      <c r="E67" s="10"/>
      <c r="F67" s="10">
        <f t="shared" si="2"/>
        <v>0</v>
      </c>
    </row>
    <row r="68" spans="1:6" ht="20">
      <c r="A68" s="218" t="s">
        <v>336</v>
      </c>
      <c r="B68" s="175" t="s">
        <v>335</v>
      </c>
      <c r="C68" s="181" t="s">
        <v>334</v>
      </c>
      <c r="D68" s="181">
        <v>30</v>
      </c>
      <c r="E68" s="10"/>
      <c r="F68" s="10">
        <f t="shared" si="2"/>
        <v>0</v>
      </c>
    </row>
    <row r="69" spans="1:6" ht="13" thickBot="1">
      <c r="A69" s="218"/>
      <c r="B69" s="233"/>
      <c r="C69" s="255"/>
      <c r="D69" s="255"/>
      <c r="E69" s="51"/>
      <c r="F69" s="8"/>
    </row>
    <row r="70" spans="1:6" ht="13" thickBot="1">
      <c r="A70" s="2019" t="s">
        <v>325</v>
      </c>
      <c r="B70" s="2020"/>
      <c r="C70" s="2020"/>
      <c r="D70" s="2020"/>
      <c r="E70" s="2020"/>
      <c r="F70" s="250">
        <f>SUM(F51:F69)</f>
        <v>0</v>
      </c>
    </row>
    <row r="71" spans="1:6">
      <c r="A71" s="256"/>
      <c r="F71" s="214"/>
    </row>
    <row r="72" spans="1:6">
      <c r="A72" s="256"/>
      <c r="F72" s="214"/>
    </row>
    <row r="73" spans="1:6">
      <c r="A73" s="2013" t="s">
        <v>324</v>
      </c>
      <c r="B73" s="2014"/>
      <c r="C73" s="2014"/>
      <c r="D73" s="2014"/>
      <c r="E73" s="2014"/>
      <c r="F73" s="2015"/>
    </row>
    <row r="74" spans="1:6">
      <c r="A74" s="2013" t="s">
        <v>323</v>
      </c>
      <c r="B74" s="2014"/>
      <c r="C74" s="2014"/>
      <c r="D74" s="2014"/>
      <c r="E74" s="2014"/>
      <c r="F74" s="2015"/>
    </row>
    <row r="75" spans="1:6">
      <c r="A75" s="211" t="s">
        <v>322</v>
      </c>
      <c r="B75" s="212"/>
      <c r="C75" s="213"/>
      <c r="D75" s="213"/>
      <c r="F75" s="214"/>
    </row>
    <row r="76" spans="1:6">
      <c r="A76" s="211"/>
      <c r="B76" s="212"/>
      <c r="C76" s="213"/>
      <c r="D76" s="213"/>
      <c r="F76" s="214"/>
    </row>
    <row r="77" spans="1:6">
      <c r="A77" s="211" t="s">
        <v>321</v>
      </c>
      <c r="B77" s="212"/>
      <c r="C77" s="213"/>
      <c r="D77" s="213"/>
      <c r="F77" s="214"/>
    </row>
    <row r="78" spans="1:6" ht="13" thickBot="1">
      <c r="A78" s="218"/>
      <c r="B78" s="212"/>
      <c r="C78" s="213"/>
      <c r="D78" s="213"/>
      <c r="E78" s="219"/>
      <c r="F78" s="220"/>
    </row>
    <row r="79" spans="1:6" ht="13" thickBot="1">
      <c r="A79" s="222" t="s">
        <v>320</v>
      </c>
      <c r="B79" s="251" t="s">
        <v>161</v>
      </c>
      <c r="C79" s="251" t="s">
        <v>319</v>
      </c>
      <c r="D79" s="251" t="s">
        <v>318</v>
      </c>
      <c r="E79" s="252" t="s">
        <v>317</v>
      </c>
      <c r="F79" s="253" t="s">
        <v>316</v>
      </c>
    </row>
    <row r="80" spans="1:6">
      <c r="A80" s="218"/>
      <c r="B80" s="229"/>
      <c r="C80" s="230"/>
      <c r="D80" s="181"/>
      <c r="E80" s="231"/>
      <c r="F80" s="220"/>
    </row>
    <row r="81" spans="1:12" ht="21">
      <c r="A81" s="218"/>
      <c r="B81" s="232" t="s">
        <v>2609</v>
      </c>
      <c r="C81" s="181"/>
      <c r="D81" s="181"/>
      <c r="E81" s="231"/>
      <c r="F81" s="220"/>
    </row>
    <row r="82" spans="1:12">
      <c r="A82" s="218"/>
      <c r="B82" s="232"/>
      <c r="C82" s="181"/>
      <c r="D82" s="181"/>
      <c r="E82" s="231"/>
      <c r="F82" s="220"/>
    </row>
    <row r="83" spans="1:12" ht="20.5">
      <c r="A83" s="218" t="s">
        <v>2611</v>
      </c>
      <c r="B83" s="176" t="s">
        <v>2610</v>
      </c>
      <c r="C83" s="181" t="s">
        <v>2581</v>
      </c>
      <c r="D83" s="181">
        <v>1</v>
      </c>
      <c r="E83" s="231"/>
      <c r="F83" s="220"/>
    </row>
    <row r="84" spans="1:12">
      <c r="A84" s="218"/>
      <c r="B84" s="267"/>
      <c r="C84" s="181"/>
      <c r="D84" s="181"/>
      <c r="E84" s="231"/>
      <c r="F84" s="220"/>
    </row>
    <row r="85" spans="1:12">
      <c r="A85" s="218"/>
      <c r="B85" s="267"/>
      <c r="C85" s="181"/>
      <c r="D85" s="181"/>
      <c r="E85" s="231"/>
      <c r="F85" s="220"/>
    </row>
    <row r="86" spans="1:12">
      <c r="A86" s="218"/>
      <c r="B86" s="232" t="s">
        <v>333</v>
      </c>
      <c r="C86" s="181"/>
      <c r="D86" s="181"/>
      <c r="E86" s="51"/>
      <c r="F86" s="8"/>
    </row>
    <row r="87" spans="1:12">
      <c r="A87" s="218"/>
      <c r="B87" s="243"/>
      <c r="C87" s="181"/>
      <c r="D87" s="181"/>
      <c r="E87" s="51"/>
      <c r="F87" s="8"/>
    </row>
    <row r="88" spans="1:12" ht="50">
      <c r="A88" s="218" t="s">
        <v>332</v>
      </c>
      <c r="B88" s="233" t="s">
        <v>331</v>
      </c>
      <c r="C88" s="234" t="s">
        <v>328</v>
      </c>
      <c r="D88" s="240">
        <v>1</v>
      </c>
      <c r="E88" s="10">
        <v>411428570</v>
      </c>
      <c r="F88" s="10">
        <f t="shared" ref="F88:F91" si="3">D88*E88</f>
        <v>411428570</v>
      </c>
    </row>
    <row r="89" spans="1:12">
      <c r="A89" s="218"/>
      <c r="B89" s="233"/>
      <c r="C89" s="234"/>
      <c r="D89" s="234"/>
      <c r="E89" s="10"/>
      <c r="F89" s="10">
        <f t="shared" si="3"/>
        <v>0</v>
      </c>
    </row>
    <row r="90" spans="1:12">
      <c r="A90" s="218" t="s">
        <v>330</v>
      </c>
      <c r="B90" s="233" t="s">
        <v>329</v>
      </c>
      <c r="C90" s="234" t="s">
        <v>328</v>
      </c>
      <c r="D90" s="234">
        <v>1</v>
      </c>
      <c r="E90" s="10">
        <v>30857143</v>
      </c>
      <c r="F90" s="10">
        <f t="shared" si="3"/>
        <v>30857143</v>
      </c>
    </row>
    <row r="91" spans="1:12">
      <c r="A91" s="218"/>
      <c r="B91" s="233"/>
      <c r="C91" s="234"/>
      <c r="D91" s="234"/>
      <c r="E91" s="10"/>
      <c r="F91" s="10">
        <f t="shared" si="3"/>
        <v>0</v>
      </c>
    </row>
    <row r="92" spans="1:12" ht="21" customHeight="1">
      <c r="A92" s="218" t="s">
        <v>2612</v>
      </c>
      <c r="B92" s="233" t="s">
        <v>327</v>
      </c>
      <c r="C92" s="181" t="s">
        <v>326</v>
      </c>
      <c r="D92" s="181"/>
      <c r="E92" s="1887"/>
      <c r="F92" s="235">
        <f>(SUM(F88:F91))*E92%</f>
        <v>0</v>
      </c>
    </row>
    <row r="93" spans="1:12">
      <c r="A93" s="218"/>
      <c r="B93" s="233"/>
      <c r="C93" s="255"/>
      <c r="D93" s="255"/>
      <c r="E93" s="10"/>
      <c r="F93" s="8"/>
      <c r="K93" s="257"/>
      <c r="L93" s="217"/>
    </row>
    <row r="94" spans="1:12">
      <c r="A94" s="218"/>
      <c r="B94" s="233"/>
      <c r="C94" s="181"/>
      <c r="D94" s="181"/>
      <c r="E94" s="51"/>
      <c r="F94" s="8"/>
    </row>
    <row r="95" spans="1:12">
      <c r="A95" s="218"/>
      <c r="B95" s="233"/>
      <c r="C95" s="255"/>
      <c r="D95" s="255"/>
      <c r="E95" s="51"/>
      <c r="F95" s="8"/>
    </row>
    <row r="96" spans="1:12" ht="24.65" customHeight="1">
      <c r="A96" s="218"/>
      <c r="B96" s="233"/>
      <c r="C96" s="255"/>
      <c r="D96" s="255"/>
      <c r="E96" s="51"/>
      <c r="F96" s="8"/>
    </row>
    <row r="97" spans="1:6">
      <c r="A97" s="218"/>
      <c r="B97" s="233"/>
      <c r="C97" s="255"/>
      <c r="D97" s="255"/>
      <c r="E97" s="51"/>
      <c r="F97" s="8"/>
    </row>
    <row r="98" spans="1:6">
      <c r="A98" s="218"/>
      <c r="B98" s="233"/>
      <c r="C98" s="255"/>
      <c r="D98" s="255"/>
      <c r="E98" s="51"/>
      <c r="F98" s="8"/>
    </row>
    <row r="99" spans="1:6">
      <c r="A99" s="218"/>
      <c r="B99" s="233"/>
      <c r="C99" s="255"/>
      <c r="D99" s="255"/>
      <c r="E99" s="51"/>
      <c r="F99" s="8"/>
    </row>
    <row r="100" spans="1:6">
      <c r="A100" s="218"/>
      <c r="B100" s="233"/>
      <c r="C100" s="255"/>
      <c r="D100" s="255"/>
      <c r="E100" s="51"/>
      <c r="F100" s="8"/>
    </row>
    <row r="101" spans="1:6">
      <c r="A101" s="218"/>
      <c r="B101" s="233"/>
      <c r="C101" s="255"/>
      <c r="D101" s="255"/>
      <c r="E101" s="51"/>
      <c r="F101" s="8"/>
    </row>
    <row r="102" spans="1:6">
      <c r="A102" s="218"/>
      <c r="B102" s="233"/>
      <c r="C102" s="255"/>
      <c r="D102" s="255"/>
      <c r="E102" s="51"/>
      <c r="F102" s="8"/>
    </row>
    <row r="103" spans="1:6">
      <c r="A103" s="218"/>
      <c r="B103" s="233"/>
      <c r="C103" s="255"/>
      <c r="D103" s="255"/>
      <c r="E103" s="51"/>
      <c r="F103" s="8"/>
    </row>
    <row r="104" spans="1:6" ht="29" customHeight="1">
      <c r="A104" s="218"/>
      <c r="B104" s="233"/>
      <c r="C104" s="255"/>
      <c r="D104" s="255"/>
      <c r="E104" s="51"/>
      <c r="F104" s="8"/>
    </row>
    <row r="105" spans="1:6">
      <c r="A105" s="218"/>
      <c r="B105" s="233"/>
      <c r="C105" s="255"/>
      <c r="D105" s="255"/>
      <c r="E105" s="51"/>
      <c r="F105" s="8"/>
    </row>
    <row r="106" spans="1:6">
      <c r="A106" s="218"/>
      <c r="B106" s="233"/>
      <c r="C106" s="255"/>
      <c r="D106" s="255"/>
      <c r="E106" s="51"/>
      <c r="F106" s="8"/>
    </row>
    <row r="107" spans="1:6">
      <c r="A107" s="218"/>
      <c r="B107" s="233"/>
      <c r="C107" s="255"/>
      <c r="D107" s="255"/>
      <c r="E107" s="51"/>
      <c r="F107" s="8"/>
    </row>
    <row r="108" spans="1:6" ht="25.25" customHeight="1">
      <c r="A108" s="218"/>
      <c r="B108" s="233"/>
      <c r="C108" s="255"/>
      <c r="D108" s="255"/>
      <c r="E108" s="51"/>
      <c r="F108" s="8"/>
    </row>
    <row r="109" spans="1:6">
      <c r="A109" s="218"/>
      <c r="B109" s="233"/>
      <c r="C109" s="255"/>
      <c r="D109" s="255"/>
      <c r="E109" s="51"/>
      <c r="F109" s="8"/>
    </row>
    <row r="110" spans="1:6">
      <c r="A110" s="218"/>
      <c r="B110" s="233"/>
      <c r="C110" s="255"/>
      <c r="D110" s="255"/>
      <c r="E110" s="51"/>
      <c r="F110" s="8"/>
    </row>
    <row r="111" spans="1:6">
      <c r="A111" s="218"/>
      <c r="B111" s="233"/>
      <c r="C111" s="255"/>
      <c r="D111" s="255"/>
      <c r="E111" s="51"/>
      <c r="F111" s="8"/>
    </row>
    <row r="112" spans="1:6">
      <c r="A112" s="218"/>
      <c r="B112" s="233"/>
      <c r="C112" s="255"/>
      <c r="D112" s="255"/>
      <c r="E112" s="51"/>
      <c r="F112" s="8"/>
    </row>
    <row r="113" spans="1:6">
      <c r="A113" s="218"/>
      <c r="B113" s="233"/>
      <c r="C113" s="255"/>
      <c r="D113" s="255"/>
      <c r="E113" s="51"/>
      <c r="F113" s="8"/>
    </row>
    <row r="114" spans="1:6">
      <c r="A114" s="218"/>
      <c r="B114" s="233"/>
      <c r="C114" s="255"/>
      <c r="D114" s="255"/>
      <c r="E114" s="51"/>
      <c r="F114" s="8"/>
    </row>
    <row r="115" spans="1:6">
      <c r="A115" s="218"/>
      <c r="B115" s="233"/>
      <c r="C115" s="255"/>
      <c r="D115" s="255"/>
      <c r="E115" s="51"/>
      <c r="F115" s="8"/>
    </row>
    <row r="116" spans="1:6">
      <c r="A116" s="218"/>
      <c r="B116" s="233"/>
      <c r="C116" s="255"/>
      <c r="D116" s="255"/>
      <c r="E116" s="51"/>
      <c r="F116" s="8"/>
    </row>
    <row r="117" spans="1:6" ht="13" thickBot="1">
      <c r="A117" s="218"/>
      <c r="B117" s="246"/>
      <c r="C117" s="247"/>
      <c r="D117" s="248"/>
      <c r="E117" s="249"/>
      <c r="F117" s="8"/>
    </row>
    <row r="118" spans="1:6" ht="13" thickBot="1">
      <c r="A118" s="2019" t="s">
        <v>325</v>
      </c>
      <c r="B118" s="2020"/>
      <c r="C118" s="2020"/>
      <c r="D118" s="2020"/>
      <c r="E118" s="2020"/>
      <c r="F118" s="250">
        <f>SUM(F82:F117)</f>
        <v>442285713</v>
      </c>
    </row>
    <row r="119" spans="1:6">
      <c r="A119" s="256"/>
      <c r="F119" s="214"/>
    </row>
    <row r="120" spans="1:6">
      <c r="A120" s="256"/>
      <c r="F120" s="214"/>
    </row>
    <row r="121" spans="1:6">
      <c r="A121" s="2013" t="s">
        <v>324</v>
      </c>
      <c r="B121" s="2014"/>
      <c r="C121" s="2014"/>
      <c r="D121" s="2014"/>
      <c r="E121" s="2014"/>
      <c r="F121" s="2015"/>
    </row>
    <row r="122" spans="1:6">
      <c r="A122" s="2013" t="s">
        <v>323</v>
      </c>
      <c r="B122" s="2014"/>
      <c r="C122" s="2014"/>
      <c r="D122" s="2014"/>
      <c r="E122" s="2014"/>
      <c r="F122" s="2015"/>
    </row>
    <row r="123" spans="1:6">
      <c r="A123" s="211" t="s">
        <v>322</v>
      </c>
      <c r="B123" s="212"/>
      <c r="C123" s="213"/>
      <c r="D123" s="213"/>
      <c r="F123" s="214"/>
    </row>
    <row r="124" spans="1:6">
      <c r="A124" s="211"/>
      <c r="B124" s="212"/>
      <c r="C124" s="213"/>
      <c r="D124" s="213"/>
      <c r="F124" s="214"/>
    </row>
    <row r="125" spans="1:6">
      <c r="A125" s="211" t="s">
        <v>321</v>
      </c>
      <c r="B125" s="212"/>
      <c r="C125" s="213"/>
      <c r="D125" s="213"/>
      <c r="F125" s="214"/>
    </row>
    <row r="126" spans="1:6" ht="13" thickBot="1">
      <c r="A126" s="218"/>
      <c r="B126" s="212"/>
      <c r="C126" s="213"/>
      <c r="D126" s="213"/>
      <c r="E126" s="219"/>
      <c r="F126" s="220"/>
    </row>
    <row r="127" spans="1:6">
      <c r="A127" s="258" t="s">
        <v>320</v>
      </c>
      <c r="B127" s="259" t="s">
        <v>161</v>
      </c>
      <c r="C127" s="259" t="s">
        <v>319</v>
      </c>
      <c r="D127" s="259" t="s">
        <v>318</v>
      </c>
      <c r="E127" s="260" t="s">
        <v>317</v>
      </c>
      <c r="F127" s="261" t="s">
        <v>316</v>
      </c>
    </row>
    <row r="128" spans="1:6">
      <c r="A128" s="262"/>
      <c r="B128" s="263"/>
      <c r="C128" s="181"/>
      <c r="D128" s="181"/>
      <c r="E128" s="231"/>
      <c r="F128" s="264"/>
    </row>
    <row r="129" spans="1:6">
      <c r="A129" s="262"/>
      <c r="B129" s="232" t="s">
        <v>315</v>
      </c>
      <c r="C129" s="181"/>
      <c r="D129" s="181"/>
      <c r="E129" s="231"/>
      <c r="F129" s="264"/>
    </row>
    <row r="130" spans="1:6">
      <c r="A130" s="262"/>
      <c r="B130" s="265"/>
      <c r="C130" s="181"/>
      <c r="D130" s="181"/>
      <c r="E130" s="231"/>
      <c r="F130" s="264"/>
    </row>
    <row r="131" spans="1:6">
      <c r="A131" s="262"/>
      <c r="B131" s="266" t="s">
        <v>314</v>
      </c>
      <c r="C131" s="181"/>
      <c r="D131" s="181"/>
      <c r="E131" s="231"/>
      <c r="F131" s="264">
        <f>F40</f>
        <v>0</v>
      </c>
    </row>
    <row r="132" spans="1:6">
      <c r="A132" s="262"/>
      <c r="B132" s="267"/>
      <c r="C132" s="181"/>
      <c r="D132" s="181"/>
      <c r="E132" s="231"/>
      <c r="F132" s="264"/>
    </row>
    <row r="133" spans="1:6">
      <c r="A133" s="262"/>
      <c r="B133" s="266" t="s">
        <v>313</v>
      </c>
      <c r="C133" s="181"/>
      <c r="D133" s="181"/>
      <c r="E133" s="231"/>
      <c r="F133" s="264">
        <f>F70</f>
        <v>0</v>
      </c>
    </row>
    <row r="134" spans="1:6">
      <c r="A134" s="262"/>
      <c r="B134" s="267"/>
      <c r="C134" s="181"/>
      <c r="D134" s="181"/>
      <c r="E134" s="231"/>
      <c r="F134" s="264"/>
    </row>
    <row r="135" spans="1:6">
      <c r="A135" s="262"/>
      <c r="B135" s="266" t="s">
        <v>312</v>
      </c>
      <c r="C135" s="181"/>
      <c r="D135" s="181"/>
      <c r="E135" s="231"/>
      <c r="F135" s="264">
        <f>F118</f>
        <v>442285713</v>
      </c>
    </row>
    <row r="136" spans="1:6">
      <c r="A136" s="262"/>
      <c r="B136" s="267"/>
      <c r="C136" s="181"/>
      <c r="D136" s="181"/>
      <c r="E136" s="231"/>
      <c r="F136" s="264"/>
    </row>
    <row r="137" spans="1:6">
      <c r="A137" s="262"/>
      <c r="B137" s="233"/>
      <c r="C137" s="181"/>
      <c r="D137" s="181"/>
      <c r="E137" s="231"/>
      <c r="F137" s="264"/>
    </row>
    <row r="138" spans="1:6">
      <c r="A138" s="262"/>
      <c r="B138" s="267"/>
      <c r="C138" s="181"/>
      <c r="D138" s="181"/>
      <c r="E138" s="231"/>
      <c r="F138" s="264"/>
    </row>
    <row r="139" spans="1:6">
      <c r="A139" s="262"/>
      <c r="B139" s="233"/>
      <c r="C139" s="181"/>
      <c r="D139" s="181"/>
      <c r="E139" s="231"/>
      <c r="F139" s="264"/>
    </row>
    <row r="140" spans="1:6">
      <c r="A140" s="262"/>
      <c r="B140" s="233"/>
      <c r="C140" s="181"/>
      <c r="D140" s="181"/>
      <c r="E140" s="231"/>
      <c r="F140" s="264"/>
    </row>
    <row r="141" spans="1:6">
      <c r="A141" s="262"/>
      <c r="B141" s="233"/>
      <c r="C141" s="181"/>
      <c r="D141" s="181"/>
      <c r="E141" s="231"/>
      <c r="F141" s="264"/>
    </row>
    <row r="142" spans="1:6">
      <c r="A142" s="262"/>
      <c r="B142" s="267"/>
      <c r="C142" s="181"/>
      <c r="D142" s="181"/>
      <c r="E142" s="231"/>
      <c r="F142" s="264"/>
    </row>
    <row r="143" spans="1:6">
      <c r="A143" s="262"/>
      <c r="B143" s="233"/>
      <c r="C143" s="181"/>
      <c r="D143" s="181"/>
      <c r="E143" s="231"/>
      <c r="F143" s="264"/>
    </row>
    <row r="144" spans="1:6">
      <c r="A144" s="262"/>
      <c r="B144" s="263"/>
      <c r="C144" s="181"/>
      <c r="D144" s="181"/>
      <c r="E144" s="231"/>
      <c r="F144" s="264"/>
    </row>
    <row r="145" spans="1:6">
      <c r="A145" s="262"/>
      <c r="B145" s="233"/>
      <c r="C145" s="181"/>
      <c r="D145" s="181"/>
      <c r="E145" s="231"/>
      <c r="F145" s="264"/>
    </row>
    <row r="146" spans="1:6">
      <c r="A146" s="262"/>
      <c r="B146" s="263"/>
      <c r="C146" s="181"/>
      <c r="D146" s="181"/>
      <c r="E146" s="231"/>
      <c r="F146" s="264"/>
    </row>
    <row r="147" spans="1:6">
      <c r="A147" s="262"/>
      <c r="B147" s="233"/>
      <c r="C147" s="181"/>
      <c r="D147" s="181"/>
      <c r="E147" s="231"/>
      <c r="F147" s="264"/>
    </row>
    <row r="148" spans="1:6">
      <c r="A148" s="262"/>
      <c r="B148" s="267"/>
      <c r="C148" s="181"/>
      <c r="D148" s="181"/>
      <c r="E148" s="231"/>
      <c r="F148" s="264"/>
    </row>
    <row r="149" spans="1:6">
      <c r="A149" s="262"/>
      <c r="B149" s="267"/>
      <c r="C149" s="181"/>
      <c r="D149" s="181"/>
      <c r="E149" s="231"/>
      <c r="F149" s="264"/>
    </row>
    <row r="150" spans="1:6">
      <c r="A150" s="262"/>
      <c r="B150" s="263"/>
      <c r="C150" s="181"/>
      <c r="D150" s="181"/>
      <c r="E150" s="231"/>
      <c r="F150" s="264"/>
    </row>
    <row r="151" spans="1:6">
      <c r="A151" s="262"/>
      <c r="B151" s="263"/>
      <c r="C151" s="181"/>
      <c r="D151" s="181"/>
      <c r="E151" s="231"/>
      <c r="F151" s="264"/>
    </row>
    <row r="152" spans="1:6">
      <c r="A152" s="262"/>
      <c r="B152" s="267"/>
      <c r="C152" s="181"/>
      <c r="D152" s="181"/>
      <c r="E152" s="231"/>
      <c r="F152" s="264"/>
    </row>
    <row r="153" spans="1:6">
      <c r="A153" s="262"/>
      <c r="B153" s="176"/>
      <c r="C153" s="181"/>
      <c r="D153" s="181"/>
      <c r="E153" s="231"/>
      <c r="F153" s="264"/>
    </row>
    <row r="154" spans="1:6">
      <c r="A154" s="262"/>
      <c r="B154" s="267"/>
      <c r="C154" s="181"/>
      <c r="D154" s="181"/>
      <c r="E154" s="231"/>
      <c r="F154" s="264"/>
    </row>
    <row r="155" spans="1:6">
      <c r="A155" s="262"/>
      <c r="B155" s="267"/>
      <c r="C155" s="181"/>
      <c r="D155" s="181"/>
      <c r="E155" s="231"/>
      <c r="F155" s="264"/>
    </row>
    <row r="156" spans="1:6">
      <c r="A156" s="262"/>
      <c r="B156" s="267"/>
      <c r="C156" s="181"/>
      <c r="D156" s="181"/>
      <c r="E156" s="231"/>
      <c r="F156" s="264"/>
    </row>
    <row r="157" spans="1:6">
      <c r="A157" s="262"/>
      <c r="B157" s="267"/>
      <c r="C157" s="181"/>
      <c r="D157" s="181"/>
      <c r="E157" s="231"/>
      <c r="F157" s="264"/>
    </row>
    <row r="158" spans="1:6">
      <c r="A158" s="262"/>
      <c r="B158" s="267"/>
      <c r="C158" s="181"/>
      <c r="D158" s="181"/>
      <c r="E158" s="231"/>
      <c r="F158" s="264"/>
    </row>
    <row r="159" spans="1:6">
      <c r="A159" s="262"/>
      <c r="B159" s="267"/>
      <c r="C159" s="181"/>
      <c r="D159" s="181"/>
      <c r="E159" s="231"/>
      <c r="F159" s="264"/>
    </row>
    <row r="160" spans="1:6">
      <c r="A160" s="262"/>
      <c r="B160" s="267"/>
      <c r="C160" s="181"/>
      <c r="D160" s="181"/>
      <c r="E160" s="231"/>
      <c r="F160" s="264"/>
    </row>
    <row r="161" spans="1:6">
      <c r="A161" s="262"/>
      <c r="B161" s="267"/>
      <c r="C161" s="181"/>
      <c r="D161" s="181"/>
      <c r="E161" s="231"/>
      <c r="F161" s="264"/>
    </row>
    <row r="162" spans="1:6">
      <c r="A162" s="262"/>
      <c r="B162" s="267"/>
      <c r="C162" s="181"/>
      <c r="D162" s="181"/>
      <c r="E162" s="231"/>
      <c r="F162" s="264"/>
    </row>
    <row r="163" spans="1:6">
      <c r="A163" s="262"/>
      <c r="B163" s="267"/>
      <c r="C163" s="181"/>
      <c r="D163" s="181"/>
      <c r="E163" s="231"/>
      <c r="F163" s="264"/>
    </row>
    <row r="164" spans="1:6">
      <c r="A164" s="262"/>
      <c r="B164" s="267"/>
      <c r="C164" s="181"/>
      <c r="D164" s="181"/>
      <c r="E164" s="231"/>
      <c r="F164" s="264"/>
    </row>
    <row r="165" spans="1:6">
      <c r="A165" s="262"/>
      <c r="B165" s="267"/>
      <c r="C165" s="181"/>
      <c r="D165" s="181"/>
      <c r="E165" s="231"/>
      <c r="F165" s="264"/>
    </row>
    <row r="166" spans="1:6">
      <c r="A166" s="262"/>
      <c r="B166" s="263"/>
      <c r="C166" s="181"/>
      <c r="D166" s="181"/>
      <c r="E166" s="231"/>
      <c r="F166" s="264"/>
    </row>
    <row r="167" spans="1:6">
      <c r="A167" s="262"/>
      <c r="B167" s="267"/>
      <c r="C167" s="181"/>
      <c r="D167" s="181"/>
      <c r="E167" s="231"/>
      <c r="F167" s="264"/>
    </row>
    <row r="168" spans="1:6">
      <c r="A168" s="262"/>
      <c r="B168" s="267"/>
      <c r="C168" s="181"/>
      <c r="D168" s="181"/>
      <c r="E168" s="231"/>
      <c r="F168" s="264"/>
    </row>
    <row r="169" spans="1:6">
      <c r="A169" s="262"/>
      <c r="B169" s="267"/>
      <c r="C169" s="181"/>
      <c r="D169" s="181"/>
      <c r="E169" s="231"/>
      <c r="F169" s="264"/>
    </row>
    <row r="170" spans="1:6">
      <c r="A170" s="262"/>
      <c r="B170" s="267"/>
      <c r="C170" s="181"/>
      <c r="D170" s="181"/>
      <c r="E170" s="231"/>
      <c r="F170" s="264"/>
    </row>
    <row r="171" spans="1:6" ht="13" thickBot="1">
      <c r="A171" s="262"/>
      <c r="B171" s="267"/>
      <c r="C171" s="181"/>
      <c r="D171" s="181"/>
      <c r="E171" s="231"/>
      <c r="F171" s="264"/>
    </row>
    <row r="172" spans="1:6" ht="13" thickBot="1">
      <c r="A172" s="2016" t="s">
        <v>311</v>
      </c>
      <c r="B172" s="2017"/>
      <c r="C172" s="2017"/>
      <c r="D172" s="2017"/>
      <c r="E172" s="2018"/>
      <c r="F172" s="268">
        <f>SUM(F131:F135)</f>
        <v>442285713</v>
      </c>
    </row>
    <row r="186" ht="15" customHeight="1"/>
  </sheetData>
  <mergeCells count="12">
    <mergeCell ref="A121:F121"/>
    <mergeCell ref="A122:F122"/>
    <mergeCell ref="A172:E172"/>
    <mergeCell ref="A2:F2"/>
    <mergeCell ref="A3:F3"/>
    <mergeCell ref="A40:E40"/>
    <mergeCell ref="A43:F43"/>
    <mergeCell ref="A44:F44"/>
    <mergeCell ref="A70:E70"/>
    <mergeCell ref="A73:F73"/>
    <mergeCell ref="A74:F74"/>
    <mergeCell ref="A118:E118"/>
  </mergeCells>
  <pageMargins left="0.75" right="0.75" top="1" bottom="1" header="0.5" footer="0.5"/>
  <pageSetup paperSize="9" scale="81" orientation="portrait" r:id="rId1"/>
  <headerFooter alignWithMargins="0">
    <oddFooter>Page &amp;P of &amp;N</oddFooter>
  </headerFooter>
  <rowBreaks count="3" manualBreakCount="3">
    <brk id="40" max="5" man="1"/>
    <brk id="70" max="5" man="1"/>
    <brk id="118" max="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6"/>
  <sheetViews>
    <sheetView view="pageBreakPreview" topLeftCell="A301" zoomScaleNormal="100" zoomScaleSheetLayoutView="100" workbookViewId="0">
      <selection activeCell="B309" sqref="B30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7" width="8.81640625" style="174"/>
    <col min="8" max="8" width="12" style="174" bestFit="1" customWidth="1"/>
    <col min="9" max="9" width="9.81640625" style="174" bestFit="1" customWidth="1"/>
    <col min="10"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10">
      <c r="A1" s="2028" t="s">
        <v>324</v>
      </c>
      <c r="B1" s="2014"/>
      <c r="C1" s="2014"/>
      <c r="D1" s="2014"/>
      <c r="E1" s="2014"/>
      <c r="F1" s="2014"/>
    </row>
    <row r="2" spans="1:10">
      <c r="A2" s="2028" t="s">
        <v>1852</v>
      </c>
      <c r="B2" s="2028"/>
      <c r="C2" s="2028"/>
      <c r="D2" s="2028"/>
      <c r="E2" s="2028"/>
      <c r="F2" s="2028"/>
    </row>
    <row r="3" spans="1:10">
      <c r="A3" s="1287" t="s">
        <v>2482</v>
      </c>
      <c r="B3" s="212"/>
      <c r="C3" s="213"/>
      <c r="D3" s="213"/>
      <c r="E3" s="174"/>
      <c r="F3" s="174"/>
    </row>
    <row r="4" spans="1:10">
      <c r="A4" s="1287"/>
      <c r="B4" s="212"/>
      <c r="C4" s="213"/>
      <c r="D4" s="213"/>
      <c r="E4" s="174"/>
      <c r="F4" s="174"/>
    </row>
    <row r="5" spans="1:10">
      <c r="A5" s="1287" t="s">
        <v>2483</v>
      </c>
      <c r="B5" s="212"/>
      <c r="C5" s="213"/>
      <c r="D5" s="213"/>
      <c r="E5" s="174"/>
      <c r="F5" s="174"/>
    </row>
    <row r="6" spans="1:10" ht="13.5" thickBot="1">
      <c r="A6" s="221"/>
      <c r="C6" s="347"/>
      <c r="D6" s="347"/>
      <c r="E6" s="174"/>
      <c r="F6" s="174"/>
    </row>
    <row r="7" spans="1:10">
      <c r="A7" s="1288" t="s">
        <v>320</v>
      </c>
      <c r="B7" s="259" t="s">
        <v>161</v>
      </c>
      <c r="C7" s="259" t="s">
        <v>319</v>
      </c>
      <c r="D7" s="259" t="s">
        <v>318</v>
      </c>
      <c r="E7" s="259" t="s">
        <v>552</v>
      </c>
      <c r="F7" s="1289" t="s">
        <v>551</v>
      </c>
    </row>
    <row r="8" spans="1:10">
      <c r="A8" s="171"/>
      <c r="B8" s="322" t="s">
        <v>596</v>
      </c>
      <c r="C8" s="349"/>
      <c r="D8" s="349"/>
      <c r="E8" s="267"/>
      <c r="F8" s="1290"/>
    </row>
    <row r="9" spans="1:10" ht="31">
      <c r="A9" s="171"/>
      <c r="B9" s="176" t="s">
        <v>2484</v>
      </c>
      <c r="C9" s="349"/>
      <c r="D9" s="349"/>
      <c r="E9" s="267"/>
      <c r="F9" s="1290"/>
      <c r="H9" s="1389"/>
      <c r="I9" s="237"/>
      <c r="J9" s="1315"/>
    </row>
    <row r="10" spans="1:10" ht="14.5">
      <c r="A10" s="171"/>
      <c r="B10" s="267"/>
      <c r="C10" s="349"/>
      <c r="D10" s="349"/>
      <c r="E10" s="267"/>
      <c r="F10" s="1290"/>
      <c r="H10" s="1390"/>
      <c r="I10" s="237"/>
      <c r="J10" s="1315"/>
    </row>
    <row r="11" spans="1:10" ht="14.5">
      <c r="A11" s="171"/>
      <c r="B11" s="263" t="s">
        <v>651</v>
      </c>
      <c r="C11" s="181"/>
      <c r="D11" s="181"/>
      <c r="E11" s="142"/>
      <c r="F11" s="1304"/>
      <c r="H11" s="1390"/>
      <c r="I11" s="237"/>
      <c r="J11" s="1315"/>
    </row>
    <row r="12" spans="1:10" ht="14.5">
      <c r="A12" s="171" t="s">
        <v>593</v>
      </c>
      <c r="B12" s="267"/>
      <c r="C12" s="181" t="s">
        <v>650</v>
      </c>
      <c r="D12" s="1504">
        <v>2.8</v>
      </c>
      <c r="E12" s="142"/>
      <c r="F12" s="1304">
        <f>D12*E12</f>
        <v>0</v>
      </c>
      <c r="H12" s="1390"/>
      <c r="I12" s="237"/>
      <c r="J12" s="1315"/>
    </row>
    <row r="13" spans="1:10" ht="14.5">
      <c r="A13" s="171"/>
      <c r="B13" s="263" t="s">
        <v>649</v>
      </c>
      <c r="C13" s="181"/>
      <c r="D13" s="181"/>
      <c r="E13" s="142"/>
      <c r="F13" s="1304">
        <f t="shared" ref="F13:F40" si="0">D13*E13</f>
        <v>0</v>
      </c>
      <c r="H13" s="1390"/>
      <c r="I13" s="237"/>
      <c r="J13" s="1315"/>
    </row>
    <row r="14" spans="1:10" ht="14.5">
      <c r="A14" s="171"/>
      <c r="B14" s="267"/>
      <c r="C14" s="181"/>
      <c r="D14" s="181"/>
      <c r="E14" s="142"/>
      <c r="F14" s="1304">
        <f t="shared" si="0"/>
        <v>0</v>
      </c>
      <c r="H14" s="1390"/>
      <c r="I14" s="237"/>
      <c r="J14" s="1315"/>
    </row>
    <row r="15" spans="1:10" ht="31.5">
      <c r="A15" s="171"/>
      <c r="B15" s="176" t="s">
        <v>648</v>
      </c>
      <c r="C15" s="181"/>
      <c r="D15" s="181"/>
      <c r="E15" s="142"/>
      <c r="F15" s="1304">
        <f t="shared" si="0"/>
        <v>0</v>
      </c>
      <c r="H15" s="1390"/>
      <c r="I15" s="237"/>
      <c r="J15" s="1315"/>
    </row>
    <row r="16" spans="1:10" ht="14.5">
      <c r="A16" s="171"/>
      <c r="B16" s="267"/>
      <c r="C16" s="181"/>
      <c r="D16" s="181"/>
      <c r="E16" s="142"/>
      <c r="F16" s="1304">
        <f t="shared" si="0"/>
        <v>0</v>
      </c>
      <c r="H16" s="1390"/>
      <c r="I16" s="237"/>
      <c r="J16" s="1315"/>
    </row>
    <row r="17" spans="1:10" ht="14.5">
      <c r="A17" s="171" t="s">
        <v>647</v>
      </c>
      <c r="B17" s="267" t="s">
        <v>646</v>
      </c>
      <c r="C17" s="181" t="s">
        <v>337</v>
      </c>
      <c r="D17" s="170">
        <v>3</v>
      </c>
      <c r="E17" s="170"/>
      <c r="F17" s="1304">
        <f t="shared" si="0"/>
        <v>0</v>
      </c>
      <c r="H17" s="1390"/>
      <c r="I17" s="237"/>
      <c r="J17" s="1315"/>
    </row>
    <row r="18" spans="1:10" ht="14.5">
      <c r="A18" s="171"/>
      <c r="B18" s="267"/>
      <c r="C18" s="181"/>
      <c r="D18" s="170"/>
      <c r="E18" s="170"/>
      <c r="F18" s="1304">
        <f t="shared" si="0"/>
        <v>0</v>
      </c>
      <c r="H18" s="1390"/>
      <c r="I18" s="226"/>
      <c r="J18" s="1315"/>
    </row>
    <row r="19" spans="1:10" ht="14.5">
      <c r="A19" s="171"/>
      <c r="B19" s="263" t="s">
        <v>645</v>
      </c>
      <c r="C19" s="181"/>
      <c r="D19" s="170"/>
      <c r="E19" s="170"/>
      <c r="F19" s="1304">
        <f t="shared" si="0"/>
        <v>0</v>
      </c>
      <c r="H19" s="1390"/>
      <c r="I19" s="237"/>
      <c r="J19" s="1315"/>
    </row>
    <row r="20" spans="1:10" ht="14.5">
      <c r="A20" s="171"/>
      <c r="B20" s="267"/>
      <c r="C20" s="181"/>
      <c r="D20" s="170"/>
      <c r="E20" s="170"/>
      <c r="F20" s="1304">
        <f t="shared" si="0"/>
        <v>0</v>
      </c>
      <c r="H20" s="1390"/>
      <c r="I20" s="237"/>
      <c r="J20" s="1315"/>
    </row>
    <row r="21" spans="1:10" ht="31.5">
      <c r="A21" s="171"/>
      <c r="B21" s="352" t="s">
        <v>644</v>
      </c>
      <c r="C21" s="181"/>
      <c r="D21" s="170"/>
      <c r="E21" s="170"/>
      <c r="F21" s="1304">
        <f t="shared" si="0"/>
        <v>0</v>
      </c>
      <c r="H21" s="1390"/>
      <c r="I21" s="237"/>
      <c r="J21" s="1315"/>
    </row>
    <row r="22" spans="1:10" ht="14.5">
      <c r="A22" s="171"/>
      <c r="B22" s="267"/>
      <c r="C22" s="181"/>
      <c r="D22" s="170"/>
      <c r="E22" s="170"/>
      <c r="F22" s="1304">
        <f t="shared" si="0"/>
        <v>0</v>
      </c>
      <c r="H22" s="1391"/>
      <c r="I22" s="237"/>
      <c r="J22" s="1315"/>
    </row>
    <row r="23" spans="1:10">
      <c r="A23" s="171" t="s">
        <v>643</v>
      </c>
      <c r="B23" s="267" t="s">
        <v>642</v>
      </c>
      <c r="C23" s="181" t="s">
        <v>337</v>
      </c>
      <c r="D23" s="170">
        <v>2</v>
      </c>
      <c r="E23" s="170"/>
      <c r="F23" s="1304">
        <f t="shared" si="0"/>
        <v>0</v>
      </c>
    </row>
    <row r="24" spans="1:10">
      <c r="A24" s="171" t="s">
        <v>641</v>
      </c>
      <c r="B24" s="267" t="s">
        <v>640</v>
      </c>
      <c r="C24" s="181" t="s">
        <v>337</v>
      </c>
      <c r="D24" s="170">
        <v>3</v>
      </c>
      <c r="E24" s="170"/>
      <c r="F24" s="1304">
        <f t="shared" si="0"/>
        <v>0</v>
      </c>
    </row>
    <row r="25" spans="1:10">
      <c r="A25" s="171"/>
      <c r="B25" s="267"/>
      <c r="C25" s="181"/>
      <c r="D25" s="170"/>
      <c r="E25" s="170"/>
      <c r="F25" s="1304">
        <f t="shared" si="0"/>
        <v>0</v>
      </c>
    </row>
    <row r="26" spans="1:10">
      <c r="A26" s="171"/>
      <c r="B26" s="178" t="s">
        <v>1761</v>
      </c>
      <c r="C26" s="181"/>
      <c r="D26" s="170"/>
      <c r="E26" s="170"/>
      <c r="F26" s="1304">
        <f t="shared" si="0"/>
        <v>0</v>
      </c>
    </row>
    <row r="27" spans="1:10">
      <c r="A27" s="171"/>
      <c r="B27" s="267"/>
      <c r="C27" s="181"/>
      <c r="D27" s="170"/>
      <c r="E27" s="170"/>
      <c r="F27" s="1304">
        <f t="shared" si="0"/>
        <v>0</v>
      </c>
    </row>
    <row r="28" spans="1:10" ht="20.5">
      <c r="A28" s="171"/>
      <c r="B28" s="352" t="s">
        <v>1760</v>
      </c>
      <c r="C28" s="181"/>
      <c r="D28" s="170"/>
      <c r="E28" s="170"/>
      <c r="F28" s="1304">
        <f t="shared" si="0"/>
        <v>0</v>
      </c>
    </row>
    <row r="29" spans="1:10">
      <c r="A29" s="171"/>
      <c r="B29" s="267"/>
      <c r="C29" s="181"/>
      <c r="D29" s="170"/>
      <c r="E29" s="170"/>
      <c r="F29" s="1304">
        <f t="shared" si="0"/>
        <v>0</v>
      </c>
    </row>
    <row r="30" spans="1:10">
      <c r="A30" s="171" t="s">
        <v>1759</v>
      </c>
      <c r="B30" s="176" t="s">
        <v>615</v>
      </c>
      <c r="C30" s="181" t="s">
        <v>513</v>
      </c>
      <c r="D30" s="170">
        <v>30</v>
      </c>
      <c r="E30" s="170"/>
      <c r="F30" s="1304">
        <f t="shared" si="0"/>
        <v>0</v>
      </c>
    </row>
    <row r="31" spans="1:10">
      <c r="A31" s="171"/>
      <c r="B31" s="267"/>
      <c r="C31" s="181"/>
      <c r="D31" s="170"/>
      <c r="E31" s="170"/>
      <c r="F31" s="1304">
        <f t="shared" si="0"/>
        <v>0</v>
      </c>
    </row>
    <row r="32" spans="1:10">
      <c r="A32" s="171"/>
      <c r="B32" s="178" t="s">
        <v>1970</v>
      </c>
      <c r="C32" s="173"/>
      <c r="D32" s="170"/>
      <c r="E32" s="170"/>
      <c r="F32" s="1304">
        <f t="shared" si="0"/>
        <v>0</v>
      </c>
    </row>
    <row r="33" spans="1:6">
      <c r="A33" s="171"/>
      <c r="B33" s="352"/>
      <c r="C33" s="173"/>
      <c r="D33" s="170"/>
      <c r="E33" s="170"/>
      <c r="F33" s="1304">
        <f t="shared" si="0"/>
        <v>0</v>
      </c>
    </row>
    <row r="34" spans="1:6">
      <c r="A34" s="171"/>
      <c r="B34" s="178" t="s">
        <v>1969</v>
      </c>
      <c r="C34" s="173"/>
      <c r="D34" s="170"/>
      <c r="E34" s="170"/>
      <c r="F34" s="1304">
        <f t="shared" si="0"/>
        <v>0</v>
      </c>
    </row>
    <row r="35" spans="1:6">
      <c r="A35" s="171"/>
      <c r="B35" s="175"/>
      <c r="C35" s="173"/>
      <c r="D35" s="170"/>
      <c r="E35" s="170"/>
      <c r="F35" s="1304">
        <f t="shared" si="0"/>
        <v>0</v>
      </c>
    </row>
    <row r="36" spans="1:6" ht="30.5">
      <c r="A36" s="171"/>
      <c r="B36" s="352" t="s">
        <v>1968</v>
      </c>
      <c r="C36" s="181"/>
      <c r="D36" s="170"/>
      <c r="E36" s="170"/>
      <c r="F36" s="1304">
        <f t="shared" si="0"/>
        <v>0</v>
      </c>
    </row>
    <row r="37" spans="1:6">
      <c r="A37" s="171"/>
      <c r="B37" s="352"/>
      <c r="C37" s="181"/>
      <c r="D37" s="170"/>
      <c r="E37" s="170"/>
      <c r="F37" s="1304">
        <f t="shared" si="0"/>
        <v>0</v>
      </c>
    </row>
    <row r="38" spans="1:6">
      <c r="A38" s="171" t="s">
        <v>1967</v>
      </c>
      <c r="B38" s="176" t="s">
        <v>634</v>
      </c>
      <c r="C38" s="181" t="s">
        <v>513</v>
      </c>
      <c r="D38" s="170">
        <v>2645</v>
      </c>
      <c r="E38" s="170"/>
      <c r="F38" s="1304">
        <f t="shared" si="0"/>
        <v>0</v>
      </c>
    </row>
    <row r="39" spans="1:6">
      <c r="A39" s="171" t="s">
        <v>1966</v>
      </c>
      <c r="B39" s="176" t="s">
        <v>615</v>
      </c>
      <c r="C39" s="181" t="s">
        <v>513</v>
      </c>
      <c r="D39" s="170">
        <v>336</v>
      </c>
      <c r="E39" s="170"/>
      <c r="F39" s="1304">
        <f t="shared" si="0"/>
        <v>0</v>
      </c>
    </row>
    <row r="40" spans="1:6">
      <c r="A40" s="171" t="s">
        <v>1965</v>
      </c>
      <c r="B40" s="176" t="s">
        <v>1960</v>
      </c>
      <c r="C40" s="181" t="s">
        <v>513</v>
      </c>
      <c r="D40" s="170">
        <v>168</v>
      </c>
      <c r="E40" s="170"/>
      <c r="F40" s="1304">
        <f t="shared" si="0"/>
        <v>0</v>
      </c>
    </row>
    <row r="41" spans="1:6">
      <c r="A41" s="171"/>
      <c r="B41" s="176"/>
      <c r="C41" s="173"/>
      <c r="D41" s="170"/>
      <c r="E41" s="170"/>
      <c r="F41" s="115"/>
    </row>
    <row r="42" spans="1:6">
      <c r="A42" s="171"/>
      <c r="B42" s="176"/>
      <c r="C42" s="173"/>
      <c r="D42" s="170"/>
      <c r="E42" s="170"/>
      <c r="F42" s="115"/>
    </row>
    <row r="43" spans="1:6">
      <c r="A43" s="171"/>
      <c r="B43" s="176"/>
      <c r="C43" s="173"/>
      <c r="D43" s="170"/>
      <c r="E43" s="170"/>
      <c r="F43" s="115"/>
    </row>
    <row r="44" spans="1:6">
      <c r="A44" s="171"/>
      <c r="B44" s="176"/>
      <c r="C44" s="173"/>
      <c r="D44" s="170"/>
      <c r="E44" s="170"/>
      <c r="F44" s="115"/>
    </row>
    <row r="45" spans="1:6">
      <c r="A45" s="171"/>
      <c r="B45" s="352"/>
      <c r="C45" s="181"/>
      <c r="D45" s="170"/>
      <c r="E45" s="170"/>
      <c r="F45" s="115"/>
    </row>
    <row r="46" spans="1:6">
      <c r="A46" s="171"/>
      <c r="B46" s="352"/>
      <c r="C46" s="181"/>
      <c r="D46" s="1312"/>
      <c r="E46" s="142"/>
      <c r="F46" s="1304"/>
    </row>
    <row r="47" spans="1:6" ht="13" thickBot="1">
      <c r="A47" s="1291"/>
      <c r="B47" s="1292"/>
      <c r="C47" s="1293"/>
      <c r="D47" s="1293" t="s">
        <v>1613</v>
      </c>
      <c r="E47" s="144"/>
      <c r="F47" s="143">
        <f>SUM(F8:F46)</f>
        <v>0</v>
      </c>
    </row>
    <row r="48" spans="1:6">
      <c r="A48" s="1294"/>
      <c r="B48" s="212"/>
      <c r="C48" s="213"/>
      <c r="D48" s="213"/>
      <c r="E48" s="148"/>
      <c r="F48" s="148"/>
    </row>
    <row r="49" spans="1:6">
      <c r="A49" s="1294"/>
      <c r="B49" s="212"/>
      <c r="C49" s="213"/>
      <c r="D49" s="213"/>
      <c r="E49" s="148"/>
      <c r="F49" s="148"/>
    </row>
    <row r="50" spans="1:6">
      <c r="A50" s="2028" t="s">
        <v>324</v>
      </c>
      <c r="B50" s="2014"/>
      <c r="C50" s="2014"/>
      <c r="D50" s="2014"/>
      <c r="E50" s="2014"/>
      <c r="F50" s="2014"/>
    </row>
    <row r="51" spans="1:6">
      <c r="A51" s="2028" t="s">
        <v>1852</v>
      </c>
      <c r="B51" s="2014"/>
      <c r="C51" s="2014"/>
      <c r="D51" s="2014"/>
      <c r="E51" s="2014"/>
      <c r="F51" s="2014"/>
    </row>
    <row r="52" spans="1:6">
      <c r="A52" s="1287" t="s">
        <v>2482</v>
      </c>
      <c r="B52" s="212"/>
      <c r="C52" s="213"/>
      <c r="D52" s="213"/>
      <c r="E52" s="174"/>
      <c r="F52" s="174"/>
    </row>
    <row r="53" spans="1:6">
      <c r="A53" s="1287"/>
      <c r="B53" s="212"/>
      <c r="C53" s="213"/>
      <c r="D53" s="213"/>
      <c r="E53" s="174"/>
      <c r="F53" s="174"/>
    </row>
    <row r="54" spans="1:6">
      <c r="A54" s="1287" t="s">
        <v>2483</v>
      </c>
      <c r="B54" s="212"/>
      <c r="C54" s="213"/>
      <c r="D54" s="213"/>
      <c r="E54" s="174"/>
      <c r="F54" s="174"/>
    </row>
    <row r="55" spans="1:6" ht="13.5" thickBot="1">
      <c r="A55" s="221"/>
      <c r="C55" s="347"/>
      <c r="D55" s="347"/>
      <c r="E55" s="174"/>
      <c r="F55" s="174"/>
    </row>
    <row r="56" spans="1:6">
      <c r="A56" s="1288" t="s">
        <v>320</v>
      </c>
      <c r="B56" s="259" t="s">
        <v>161</v>
      </c>
      <c r="C56" s="259" t="s">
        <v>319</v>
      </c>
      <c r="D56" s="259" t="s">
        <v>318</v>
      </c>
      <c r="E56" s="259" t="s">
        <v>552</v>
      </c>
      <c r="F56" s="1289" t="s">
        <v>551</v>
      </c>
    </row>
    <row r="57" spans="1:6">
      <c r="A57" s="354"/>
      <c r="B57" s="179"/>
      <c r="C57" s="179"/>
      <c r="D57" s="179"/>
      <c r="E57" s="179"/>
      <c r="F57" s="1295"/>
    </row>
    <row r="58" spans="1:6">
      <c r="A58" s="171"/>
      <c r="B58" s="178" t="s">
        <v>1959</v>
      </c>
      <c r="C58" s="181"/>
      <c r="D58" s="1312"/>
      <c r="E58" s="142"/>
      <c r="F58" s="1304"/>
    </row>
    <row r="59" spans="1:6">
      <c r="A59" s="171"/>
      <c r="B59" s="176"/>
      <c r="C59" s="181"/>
      <c r="D59" s="1312"/>
      <c r="E59" s="142"/>
      <c r="F59" s="1304"/>
    </row>
    <row r="60" spans="1:6" ht="30.5">
      <c r="A60" s="171"/>
      <c r="B60" s="352" t="s">
        <v>1958</v>
      </c>
      <c r="C60" s="181"/>
      <c r="D60" s="181"/>
      <c r="E60" s="142"/>
      <c r="F60" s="1304"/>
    </row>
    <row r="61" spans="1:6">
      <c r="A61" s="171"/>
      <c r="B61" s="267"/>
      <c r="C61" s="181"/>
      <c r="D61" s="181"/>
      <c r="E61" s="142"/>
      <c r="F61" s="1304"/>
    </row>
    <row r="62" spans="1:6">
      <c r="A62" s="171" t="s">
        <v>1957</v>
      </c>
      <c r="B62" s="176" t="s">
        <v>634</v>
      </c>
      <c r="C62" s="181" t="s">
        <v>513</v>
      </c>
      <c r="D62" s="170">
        <v>12000</v>
      </c>
      <c r="E62" s="170"/>
      <c r="F62" s="1304">
        <f t="shared" ref="F62:F85" si="1">D62*E62</f>
        <v>0</v>
      </c>
    </row>
    <row r="63" spans="1:6">
      <c r="A63" s="171" t="s">
        <v>1956</v>
      </c>
      <c r="B63" s="176" t="s">
        <v>615</v>
      </c>
      <c r="C63" s="181" t="s">
        <v>513</v>
      </c>
      <c r="D63" s="170">
        <v>3000</v>
      </c>
      <c r="E63" s="170"/>
      <c r="F63" s="1304">
        <f t="shared" si="1"/>
        <v>0</v>
      </c>
    </row>
    <row r="64" spans="1:6">
      <c r="A64" s="171"/>
      <c r="B64" s="352"/>
      <c r="C64" s="181"/>
      <c r="D64" s="170"/>
      <c r="E64" s="170"/>
      <c r="F64" s="1304">
        <f t="shared" si="1"/>
        <v>0</v>
      </c>
    </row>
    <row r="65" spans="1:6" ht="30.5">
      <c r="A65" s="171"/>
      <c r="B65" s="352" t="s">
        <v>1955</v>
      </c>
      <c r="C65" s="181"/>
      <c r="D65" s="170"/>
      <c r="E65" s="170"/>
      <c r="F65" s="1304">
        <f t="shared" si="1"/>
        <v>0</v>
      </c>
    </row>
    <row r="66" spans="1:6">
      <c r="A66" s="171"/>
      <c r="B66" s="267"/>
      <c r="C66" s="181"/>
      <c r="D66" s="170"/>
      <c r="E66" s="170"/>
      <c r="F66" s="1304">
        <f t="shared" si="1"/>
        <v>0</v>
      </c>
    </row>
    <row r="67" spans="1:6">
      <c r="A67" s="171" t="s">
        <v>1954</v>
      </c>
      <c r="B67" s="176" t="s">
        <v>634</v>
      </c>
      <c r="C67" s="181" t="s">
        <v>513</v>
      </c>
      <c r="D67" s="170">
        <v>1400</v>
      </c>
      <c r="E67" s="170"/>
      <c r="F67" s="1304">
        <f t="shared" si="1"/>
        <v>0</v>
      </c>
    </row>
    <row r="68" spans="1:6">
      <c r="A68" s="171" t="s">
        <v>1953</v>
      </c>
      <c r="B68" s="176" t="s">
        <v>615</v>
      </c>
      <c r="C68" s="181" t="s">
        <v>513</v>
      </c>
      <c r="D68" s="170">
        <v>600</v>
      </c>
      <c r="E68" s="170"/>
      <c r="F68" s="1304">
        <f t="shared" si="1"/>
        <v>0</v>
      </c>
    </row>
    <row r="69" spans="1:6">
      <c r="A69" s="171"/>
      <c r="B69" s="352"/>
      <c r="C69" s="181"/>
      <c r="D69" s="170"/>
      <c r="E69" s="170"/>
      <c r="F69" s="1304">
        <f t="shared" si="1"/>
        <v>0</v>
      </c>
    </row>
    <row r="70" spans="1:6" ht="30.5">
      <c r="A70" s="171"/>
      <c r="B70" s="352" t="s">
        <v>1952</v>
      </c>
      <c r="C70" s="181"/>
      <c r="D70" s="170"/>
      <c r="E70" s="170"/>
      <c r="F70" s="1304">
        <f t="shared" si="1"/>
        <v>0</v>
      </c>
    </row>
    <row r="71" spans="1:6">
      <c r="A71" s="171"/>
      <c r="B71" s="267"/>
      <c r="C71" s="181"/>
      <c r="D71" s="170"/>
      <c r="E71" s="170"/>
      <c r="F71" s="1304">
        <f t="shared" si="1"/>
        <v>0</v>
      </c>
    </row>
    <row r="72" spans="1:6">
      <c r="A72" s="171" t="s">
        <v>1951</v>
      </c>
      <c r="B72" s="176" t="s">
        <v>634</v>
      </c>
      <c r="C72" s="181" t="s">
        <v>513</v>
      </c>
      <c r="D72" s="170">
        <v>375</v>
      </c>
      <c r="E72" s="170"/>
      <c r="F72" s="1304">
        <f t="shared" si="1"/>
        <v>0</v>
      </c>
    </row>
    <row r="73" spans="1:6">
      <c r="A73" s="171" t="s">
        <v>1950</v>
      </c>
      <c r="B73" s="176" t="s">
        <v>615</v>
      </c>
      <c r="C73" s="181" t="s">
        <v>513</v>
      </c>
      <c r="D73" s="170">
        <v>125</v>
      </c>
      <c r="E73" s="170"/>
      <c r="F73" s="1304">
        <f t="shared" si="1"/>
        <v>0</v>
      </c>
    </row>
    <row r="74" spans="1:6">
      <c r="A74" s="171"/>
      <c r="B74" s="352"/>
      <c r="C74" s="181"/>
      <c r="D74" s="170"/>
      <c r="E74" s="170"/>
      <c r="F74" s="1304">
        <f t="shared" si="1"/>
        <v>0</v>
      </c>
    </row>
    <row r="75" spans="1:6" ht="30.5">
      <c r="A75" s="171"/>
      <c r="B75" s="352" t="s">
        <v>1946</v>
      </c>
      <c r="C75" s="181"/>
      <c r="D75" s="181"/>
      <c r="E75" s="142"/>
      <c r="F75" s="1304">
        <f t="shared" si="1"/>
        <v>0</v>
      </c>
    </row>
    <row r="76" spans="1:6">
      <c r="A76" s="171"/>
      <c r="B76" s="352"/>
      <c r="C76" s="181"/>
      <c r="D76" s="181"/>
      <c r="E76" s="142"/>
      <c r="F76" s="1304">
        <f t="shared" si="1"/>
        <v>0</v>
      </c>
    </row>
    <row r="77" spans="1:6">
      <c r="A77" s="171" t="s">
        <v>1948</v>
      </c>
      <c r="B77" s="176" t="s">
        <v>634</v>
      </c>
      <c r="C77" s="181" t="s">
        <v>513</v>
      </c>
      <c r="D77" s="170">
        <v>2674</v>
      </c>
      <c r="E77" s="170"/>
      <c r="F77" s="1304">
        <f t="shared" si="1"/>
        <v>0</v>
      </c>
    </row>
    <row r="78" spans="1:6">
      <c r="A78" s="171" t="s">
        <v>1947</v>
      </c>
      <c r="B78" s="176" t="s">
        <v>615</v>
      </c>
      <c r="C78" s="181" t="s">
        <v>513</v>
      </c>
      <c r="D78" s="170">
        <v>764</v>
      </c>
      <c r="E78" s="170"/>
      <c r="F78" s="1304">
        <f t="shared" si="1"/>
        <v>0</v>
      </c>
    </row>
    <row r="79" spans="1:6">
      <c r="A79" s="171" t="s">
        <v>1947</v>
      </c>
      <c r="B79" s="176" t="s">
        <v>615</v>
      </c>
      <c r="C79" s="181" t="s">
        <v>513</v>
      </c>
      <c r="D79" s="170">
        <v>382</v>
      </c>
      <c r="E79" s="170"/>
      <c r="F79" s="1304">
        <f t="shared" si="1"/>
        <v>0</v>
      </c>
    </row>
    <row r="80" spans="1:6">
      <c r="A80" s="171"/>
      <c r="B80" s="352"/>
      <c r="C80" s="181"/>
      <c r="D80" s="170"/>
      <c r="E80" s="170"/>
      <c r="F80" s="1304">
        <f t="shared" si="1"/>
        <v>0</v>
      </c>
    </row>
    <row r="81" spans="1:6" ht="30.5">
      <c r="A81" s="171"/>
      <c r="B81" s="352" t="s">
        <v>1943</v>
      </c>
      <c r="C81" s="181"/>
      <c r="D81" s="181"/>
      <c r="E81" s="142"/>
      <c r="F81" s="1304">
        <f t="shared" si="1"/>
        <v>0</v>
      </c>
    </row>
    <row r="82" spans="1:6">
      <c r="A82" s="171"/>
      <c r="B82" s="352"/>
      <c r="C82" s="181"/>
      <c r="D82" s="181"/>
      <c r="E82" s="142"/>
      <c r="F82" s="1304">
        <f t="shared" si="1"/>
        <v>0</v>
      </c>
    </row>
    <row r="83" spans="1:6">
      <c r="A83" s="171" t="s">
        <v>1945</v>
      </c>
      <c r="B83" s="176" t="s">
        <v>634</v>
      </c>
      <c r="C83" s="181" t="s">
        <v>513</v>
      </c>
      <c r="D83" s="170">
        <v>1848</v>
      </c>
      <c r="E83" s="170"/>
      <c r="F83" s="1304">
        <f t="shared" si="1"/>
        <v>0</v>
      </c>
    </row>
    <row r="84" spans="1:6">
      <c r="A84" s="171" t="s">
        <v>1944</v>
      </c>
      <c r="B84" s="176" t="s">
        <v>615</v>
      </c>
      <c r="C84" s="181" t="s">
        <v>513</v>
      </c>
      <c r="D84" s="170">
        <v>528</v>
      </c>
      <c r="E84" s="170"/>
      <c r="F84" s="1304">
        <f t="shared" si="1"/>
        <v>0</v>
      </c>
    </row>
    <row r="85" spans="1:6">
      <c r="A85" s="171" t="s">
        <v>1944</v>
      </c>
      <c r="B85" s="176" t="s">
        <v>615</v>
      </c>
      <c r="C85" s="181" t="s">
        <v>513</v>
      </c>
      <c r="D85" s="170">
        <v>264</v>
      </c>
      <c r="E85" s="170"/>
      <c r="F85" s="1304">
        <f t="shared" si="1"/>
        <v>0</v>
      </c>
    </row>
    <row r="86" spans="1:6">
      <c r="A86" s="171"/>
      <c r="B86" s="176"/>
      <c r="C86" s="181"/>
      <c r="D86" s="170"/>
      <c r="E86" s="170"/>
      <c r="F86" s="115"/>
    </row>
    <row r="87" spans="1:6">
      <c r="A87" s="171"/>
      <c r="B87" s="176"/>
      <c r="C87" s="181"/>
      <c r="D87" s="170"/>
      <c r="E87" s="170"/>
      <c r="F87" s="115"/>
    </row>
    <row r="88" spans="1:6">
      <c r="A88" s="171"/>
      <c r="B88" s="176"/>
      <c r="C88" s="181"/>
      <c r="D88" s="170"/>
      <c r="E88" s="170"/>
      <c r="F88" s="115"/>
    </row>
    <row r="89" spans="1:6">
      <c r="A89" s="171"/>
      <c r="B89" s="176"/>
      <c r="C89" s="181"/>
      <c r="D89" s="170"/>
      <c r="E89" s="170"/>
      <c r="F89" s="115"/>
    </row>
    <row r="90" spans="1:6">
      <c r="A90" s="171"/>
      <c r="B90" s="176"/>
      <c r="C90" s="181"/>
      <c r="D90" s="170"/>
      <c r="E90" s="170"/>
      <c r="F90" s="115"/>
    </row>
    <row r="91" spans="1:6">
      <c r="A91" s="171"/>
      <c r="B91" s="176"/>
      <c r="C91" s="181"/>
      <c r="D91" s="170"/>
      <c r="E91" s="170"/>
      <c r="F91" s="115"/>
    </row>
    <row r="92" spans="1:6">
      <c r="A92" s="171"/>
      <c r="B92" s="176"/>
      <c r="C92" s="181"/>
      <c r="D92" s="170"/>
      <c r="E92" s="170"/>
      <c r="F92" s="115"/>
    </row>
    <row r="93" spans="1:6">
      <c r="A93" s="171"/>
      <c r="B93" s="176"/>
      <c r="C93" s="181"/>
      <c r="D93" s="170"/>
      <c r="E93" s="170"/>
      <c r="F93" s="115"/>
    </row>
    <row r="94" spans="1:6">
      <c r="A94" s="171"/>
      <c r="B94" s="176"/>
      <c r="C94" s="181"/>
      <c r="D94" s="1312"/>
      <c r="E94" s="142"/>
      <c r="F94" s="1304"/>
    </row>
    <row r="95" spans="1:6" ht="13" thickBot="1">
      <c r="A95" s="1291"/>
      <c r="B95" s="1292"/>
      <c r="C95" s="1293"/>
      <c r="D95" s="1293" t="s">
        <v>1613</v>
      </c>
      <c r="E95" s="144"/>
      <c r="F95" s="143">
        <f>SUM(F57:F94)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1852</v>
      </c>
      <c r="B99" s="2014"/>
      <c r="C99" s="2014"/>
      <c r="D99" s="2014"/>
      <c r="E99" s="2014"/>
      <c r="F99" s="2014"/>
    </row>
    <row r="100" spans="1:6">
      <c r="A100" s="1287" t="s">
        <v>2482</v>
      </c>
      <c r="B100" s="212"/>
      <c r="C100" s="213"/>
      <c r="D100" s="213"/>
      <c r="E100" s="174"/>
      <c r="F100" s="174"/>
    </row>
    <row r="101" spans="1:6">
      <c r="A101" s="1287"/>
      <c r="B101" s="212"/>
      <c r="C101" s="213"/>
      <c r="D101" s="213"/>
      <c r="E101" s="174"/>
      <c r="F101" s="174"/>
    </row>
    <row r="102" spans="1:6">
      <c r="A102" s="1287" t="s">
        <v>2483</v>
      </c>
      <c r="B102" s="212"/>
      <c r="C102" s="213"/>
      <c r="D102" s="213"/>
      <c r="E102" s="174"/>
      <c r="F102" s="174"/>
    </row>
    <row r="103" spans="1:6" ht="13.5" thickBot="1">
      <c r="A103" s="221"/>
      <c r="C103" s="347"/>
      <c r="D103" s="347"/>
      <c r="E103" s="174"/>
      <c r="F103" s="174"/>
    </row>
    <row r="104" spans="1:6">
      <c r="A104" s="1288" t="s">
        <v>320</v>
      </c>
      <c r="B104" s="259" t="s">
        <v>161</v>
      </c>
      <c r="C104" s="259" t="s">
        <v>319</v>
      </c>
      <c r="D104" s="259" t="s">
        <v>318</v>
      </c>
      <c r="E104" s="259" t="s">
        <v>552</v>
      </c>
      <c r="F104" s="1289" t="s">
        <v>551</v>
      </c>
    </row>
    <row r="105" spans="1:6">
      <c r="A105" s="354"/>
      <c r="B105" s="179"/>
      <c r="C105" s="179"/>
      <c r="D105" s="179"/>
      <c r="E105" s="179"/>
      <c r="F105" s="1295"/>
    </row>
    <row r="106" spans="1:6">
      <c r="A106" s="354"/>
      <c r="B106" s="353" t="s">
        <v>633</v>
      </c>
      <c r="C106" s="179"/>
      <c r="D106" s="179"/>
      <c r="E106" s="179"/>
      <c r="F106" s="1304"/>
    </row>
    <row r="107" spans="1:6">
      <c r="A107" s="354"/>
      <c r="B107" s="267"/>
      <c r="C107" s="179"/>
      <c r="D107" s="179"/>
      <c r="E107" s="179"/>
      <c r="F107" s="1304"/>
    </row>
    <row r="108" spans="1:6">
      <c r="A108" s="354"/>
      <c r="B108" s="1300" t="s">
        <v>1736</v>
      </c>
      <c r="C108" s="179"/>
      <c r="D108" s="179"/>
      <c r="E108" s="179"/>
      <c r="F108" s="1304"/>
    </row>
    <row r="109" spans="1:6">
      <c r="A109" s="354"/>
      <c r="B109" s="179"/>
      <c r="C109" s="179"/>
      <c r="D109" s="179"/>
      <c r="E109" s="179"/>
      <c r="F109" s="1304"/>
    </row>
    <row r="110" spans="1:6">
      <c r="A110" s="171"/>
      <c r="B110" s="322" t="s">
        <v>1703</v>
      </c>
      <c r="C110" s="181"/>
      <c r="D110" s="181"/>
      <c r="E110" s="142"/>
      <c r="F110" s="1304"/>
    </row>
    <row r="111" spans="1:6" ht="20.5">
      <c r="A111" s="171"/>
      <c r="B111" s="352" t="s">
        <v>1940</v>
      </c>
      <c r="C111" s="181"/>
      <c r="D111" s="181"/>
      <c r="E111" s="142"/>
      <c r="F111" s="1304"/>
    </row>
    <row r="112" spans="1:6">
      <c r="A112" s="171"/>
      <c r="B112" s="267"/>
      <c r="C112" s="181"/>
      <c r="D112" s="181"/>
      <c r="E112" s="142"/>
      <c r="F112" s="1304"/>
    </row>
    <row r="113" spans="1:6">
      <c r="A113" s="1297" t="s">
        <v>1701</v>
      </c>
      <c r="B113" s="267" t="s">
        <v>1939</v>
      </c>
      <c r="C113" s="181" t="s">
        <v>337</v>
      </c>
      <c r="D113" s="170">
        <v>3</v>
      </c>
      <c r="E113" s="170"/>
      <c r="F113" s="1304">
        <f t="shared" ref="F113:F140" si="2">D113*E113</f>
        <v>0</v>
      </c>
    </row>
    <row r="114" spans="1:6">
      <c r="A114" s="1297" t="s">
        <v>1699</v>
      </c>
      <c r="B114" s="267" t="s">
        <v>1697</v>
      </c>
      <c r="C114" s="181" t="s">
        <v>337</v>
      </c>
      <c r="D114" s="170">
        <v>5</v>
      </c>
      <c r="E114" s="170"/>
      <c r="F114" s="1304">
        <f t="shared" si="2"/>
        <v>0</v>
      </c>
    </row>
    <row r="115" spans="1:6">
      <c r="A115" s="1297" t="s">
        <v>1698</v>
      </c>
      <c r="B115" s="1331" t="s">
        <v>2071</v>
      </c>
      <c r="C115" s="173" t="s">
        <v>337</v>
      </c>
      <c r="D115" s="173">
        <v>2</v>
      </c>
      <c r="E115" s="170"/>
      <c r="F115" s="1304">
        <f t="shared" si="2"/>
        <v>0</v>
      </c>
    </row>
    <row r="116" spans="1:6">
      <c r="A116" s="1297" t="s">
        <v>1696</v>
      </c>
      <c r="B116" s="1331" t="s">
        <v>2037</v>
      </c>
      <c r="C116" s="173" t="s">
        <v>337</v>
      </c>
      <c r="D116" s="173">
        <v>2</v>
      </c>
      <c r="E116" s="170"/>
      <c r="F116" s="1304">
        <f t="shared" si="2"/>
        <v>0</v>
      </c>
    </row>
    <row r="117" spans="1:6">
      <c r="A117" s="1297"/>
      <c r="B117" s="1331"/>
      <c r="C117" s="173"/>
      <c r="D117" s="173"/>
      <c r="E117" s="170"/>
      <c r="F117" s="1304">
        <f t="shared" si="2"/>
        <v>0</v>
      </c>
    </row>
    <row r="118" spans="1:6">
      <c r="A118" s="1297"/>
      <c r="B118" s="1298" t="s">
        <v>1688</v>
      </c>
      <c r="C118" s="173"/>
      <c r="D118" s="173"/>
      <c r="E118" s="170"/>
      <c r="F118" s="1304">
        <f t="shared" si="2"/>
        <v>0</v>
      </c>
    </row>
    <row r="119" spans="1:6">
      <c r="A119" s="1297"/>
      <c r="B119" s="175"/>
      <c r="C119" s="173"/>
      <c r="D119" s="173"/>
      <c r="E119" s="170"/>
      <c r="F119" s="1304">
        <f t="shared" si="2"/>
        <v>0</v>
      </c>
    </row>
    <row r="120" spans="1:6" ht="30">
      <c r="A120" s="1297"/>
      <c r="B120" s="172" t="s">
        <v>2485</v>
      </c>
      <c r="C120" s="173"/>
      <c r="D120" s="173"/>
      <c r="E120" s="170"/>
      <c r="F120" s="1304">
        <f t="shared" si="2"/>
        <v>0</v>
      </c>
    </row>
    <row r="121" spans="1:6">
      <c r="A121" s="1297"/>
      <c r="B121" s="175"/>
      <c r="C121" s="173"/>
      <c r="D121" s="173"/>
      <c r="E121" s="170"/>
      <c r="F121" s="1304">
        <f t="shared" si="2"/>
        <v>0</v>
      </c>
    </row>
    <row r="122" spans="1:6">
      <c r="A122" s="1297" t="s">
        <v>1686</v>
      </c>
      <c r="B122" s="175" t="s">
        <v>2486</v>
      </c>
      <c r="C122" s="173" t="s">
        <v>337</v>
      </c>
      <c r="D122" s="173">
        <v>2</v>
      </c>
      <c r="E122" s="170"/>
      <c r="F122" s="1304">
        <f t="shared" si="2"/>
        <v>0</v>
      </c>
    </row>
    <row r="123" spans="1:6">
      <c r="A123" s="1297"/>
      <c r="B123" s="1331"/>
      <c r="C123" s="173"/>
      <c r="D123" s="173"/>
      <c r="E123" s="170"/>
      <c r="F123" s="1304">
        <f t="shared" si="2"/>
        <v>0</v>
      </c>
    </row>
    <row r="124" spans="1:6">
      <c r="A124" s="171"/>
      <c r="B124" s="279" t="s">
        <v>626</v>
      </c>
      <c r="C124" s="181"/>
      <c r="D124" s="181"/>
      <c r="E124" s="142"/>
      <c r="F124" s="1304">
        <f t="shared" si="2"/>
        <v>0</v>
      </c>
    </row>
    <row r="125" spans="1:6">
      <c r="A125" s="171"/>
      <c r="B125" s="267"/>
      <c r="C125" s="181"/>
      <c r="D125" s="181"/>
      <c r="E125" s="142"/>
      <c r="F125" s="1304">
        <f t="shared" si="2"/>
        <v>0</v>
      </c>
    </row>
    <row r="126" spans="1:6" ht="30.5">
      <c r="A126" s="171"/>
      <c r="B126" s="352" t="s">
        <v>1804</v>
      </c>
      <c r="C126" s="181"/>
      <c r="D126" s="181"/>
      <c r="E126" s="142"/>
      <c r="F126" s="1304">
        <f t="shared" si="2"/>
        <v>0</v>
      </c>
    </row>
    <row r="127" spans="1:6">
      <c r="A127" s="171"/>
      <c r="B127" s="352"/>
      <c r="C127" s="181"/>
      <c r="D127" s="181"/>
      <c r="E127" s="142"/>
      <c r="F127" s="1304">
        <f t="shared" si="2"/>
        <v>0</v>
      </c>
    </row>
    <row r="128" spans="1:6">
      <c r="A128" s="171" t="s">
        <v>1319</v>
      </c>
      <c r="B128" s="267" t="s">
        <v>1657</v>
      </c>
      <c r="C128" s="181" t="s">
        <v>337</v>
      </c>
      <c r="D128" s="170">
        <v>6</v>
      </c>
      <c r="E128" s="170"/>
      <c r="F128" s="1304">
        <f t="shared" si="2"/>
        <v>0</v>
      </c>
    </row>
    <row r="129" spans="1:6">
      <c r="A129" s="171" t="s">
        <v>1680</v>
      </c>
      <c r="B129" s="267" t="s">
        <v>1652</v>
      </c>
      <c r="C129" s="181" t="s">
        <v>337</v>
      </c>
      <c r="D129" s="170">
        <v>22</v>
      </c>
      <c r="E129" s="170"/>
      <c r="F129" s="1304">
        <f t="shared" si="2"/>
        <v>0</v>
      </c>
    </row>
    <row r="130" spans="1:6">
      <c r="A130" s="171" t="s">
        <v>1679</v>
      </c>
      <c r="B130" s="267" t="s">
        <v>1666</v>
      </c>
      <c r="C130" s="181" t="s">
        <v>337</v>
      </c>
      <c r="D130" s="170">
        <v>2</v>
      </c>
      <c r="E130" s="170"/>
      <c r="F130" s="1304">
        <f t="shared" si="2"/>
        <v>0</v>
      </c>
    </row>
    <row r="131" spans="1:6">
      <c r="A131" s="171"/>
      <c r="B131" s="267"/>
      <c r="C131" s="181"/>
      <c r="D131" s="170"/>
      <c r="E131" s="170"/>
      <c r="F131" s="1304">
        <f t="shared" si="2"/>
        <v>0</v>
      </c>
    </row>
    <row r="132" spans="1:6">
      <c r="A132" s="1303"/>
      <c r="B132" s="322" t="s">
        <v>1673</v>
      </c>
      <c r="C132" s="181"/>
      <c r="D132" s="181"/>
      <c r="E132" s="142"/>
      <c r="F132" s="1304">
        <f t="shared" si="2"/>
        <v>0</v>
      </c>
    </row>
    <row r="133" spans="1:6">
      <c r="A133" s="1303"/>
      <c r="B133" s="279"/>
      <c r="C133" s="181"/>
      <c r="D133" s="181"/>
      <c r="E133" s="142"/>
      <c r="F133" s="1304">
        <f t="shared" si="2"/>
        <v>0</v>
      </c>
    </row>
    <row r="134" spans="1:6">
      <c r="A134" s="354"/>
      <c r="B134" s="322" t="s">
        <v>1672</v>
      </c>
      <c r="C134" s="181"/>
      <c r="D134" s="181"/>
      <c r="E134" s="142"/>
      <c r="F134" s="1304">
        <f t="shared" si="2"/>
        <v>0</v>
      </c>
    </row>
    <row r="135" spans="1:6">
      <c r="A135" s="354"/>
      <c r="B135" s="322"/>
      <c r="C135" s="181"/>
      <c r="D135" s="181"/>
      <c r="E135" s="142"/>
      <c r="F135" s="1304">
        <f t="shared" si="2"/>
        <v>0</v>
      </c>
    </row>
    <row r="136" spans="1:6" ht="30.5">
      <c r="A136" s="354"/>
      <c r="B136" s="352" t="s">
        <v>1932</v>
      </c>
      <c r="C136" s="181"/>
      <c r="D136" s="181"/>
      <c r="E136" s="142"/>
      <c r="F136" s="1304">
        <f t="shared" si="2"/>
        <v>0</v>
      </c>
    </row>
    <row r="137" spans="1:6">
      <c r="A137" s="354"/>
      <c r="B137" s="179"/>
      <c r="C137" s="179"/>
      <c r="D137" s="179"/>
      <c r="E137" s="179"/>
      <c r="F137" s="1304">
        <f t="shared" si="2"/>
        <v>0</v>
      </c>
    </row>
    <row r="138" spans="1:6">
      <c r="A138" s="1297" t="s">
        <v>1670</v>
      </c>
      <c r="B138" s="267" t="s">
        <v>1657</v>
      </c>
      <c r="C138" s="181" t="s">
        <v>337</v>
      </c>
      <c r="D138" s="170">
        <v>3</v>
      </c>
      <c r="E138" s="170"/>
      <c r="F138" s="1304">
        <f t="shared" si="2"/>
        <v>0</v>
      </c>
    </row>
    <row r="139" spans="1:6">
      <c r="A139" s="1297" t="s">
        <v>1668</v>
      </c>
      <c r="B139" s="267" t="s">
        <v>1652</v>
      </c>
      <c r="C139" s="181" t="s">
        <v>337</v>
      </c>
      <c r="D139" s="170">
        <v>9</v>
      </c>
      <c r="E139" s="170"/>
      <c r="F139" s="1304">
        <f t="shared" si="2"/>
        <v>0</v>
      </c>
    </row>
    <row r="140" spans="1:6">
      <c r="A140" s="1297" t="s">
        <v>1667</v>
      </c>
      <c r="B140" s="267" t="s">
        <v>1666</v>
      </c>
      <c r="C140" s="181" t="s">
        <v>337</v>
      </c>
      <c r="D140" s="170">
        <v>2</v>
      </c>
      <c r="E140" s="170"/>
      <c r="F140" s="1304">
        <f t="shared" si="2"/>
        <v>0</v>
      </c>
    </row>
    <row r="141" spans="1:6">
      <c r="A141" s="1297"/>
      <c r="B141" s="267"/>
      <c r="C141" s="181"/>
      <c r="D141" s="170"/>
      <c r="E141" s="170"/>
      <c r="F141" s="115"/>
    </row>
    <row r="142" spans="1:6" ht="13" thickBot="1">
      <c r="A142" s="1291"/>
      <c r="B142" s="1292"/>
      <c r="C142" s="1293"/>
      <c r="D142" s="1293" t="s">
        <v>1613</v>
      </c>
      <c r="E142" s="144"/>
      <c r="F142" s="143">
        <f>SUM(F105:F141)</f>
        <v>0</v>
      </c>
    </row>
    <row r="143" spans="1:6">
      <c r="A143" s="1294"/>
      <c r="B143" s="212"/>
      <c r="C143" s="213"/>
      <c r="D143" s="213"/>
      <c r="E143" s="148"/>
      <c r="F143" s="148"/>
    </row>
    <row r="144" spans="1:6">
      <c r="A144" s="1294"/>
      <c r="B144" s="212"/>
      <c r="C144" s="213"/>
      <c r="D144" s="213"/>
      <c r="E144" s="148"/>
      <c r="F144" s="148"/>
    </row>
    <row r="145" spans="1:6">
      <c r="A145" s="2028" t="s">
        <v>324</v>
      </c>
      <c r="B145" s="2014"/>
      <c r="C145" s="2014"/>
      <c r="D145" s="2014"/>
      <c r="E145" s="2014"/>
      <c r="F145" s="2014"/>
    </row>
    <row r="146" spans="1:6">
      <c r="A146" s="2028" t="s">
        <v>1852</v>
      </c>
      <c r="B146" s="2014"/>
      <c r="C146" s="2014"/>
      <c r="D146" s="2014"/>
      <c r="E146" s="2014"/>
      <c r="F146" s="2014"/>
    </row>
    <row r="147" spans="1:6">
      <c r="A147" s="1287" t="s">
        <v>2482</v>
      </c>
      <c r="B147" s="212"/>
      <c r="C147" s="213"/>
      <c r="D147" s="213"/>
      <c r="E147" s="174"/>
      <c r="F147" s="174"/>
    </row>
    <row r="148" spans="1:6">
      <c r="A148" s="1287"/>
      <c r="B148" s="212"/>
      <c r="C148" s="213"/>
      <c r="D148" s="213"/>
      <c r="E148" s="174"/>
      <c r="F148" s="174"/>
    </row>
    <row r="149" spans="1:6">
      <c r="A149" s="1287" t="s">
        <v>2483</v>
      </c>
      <c r="B149" s="212"/>
      <c r="C149" s="213"/>
      <c r="D149" s="213"/>
      <c r="E149" s="174"/>
      <c r="F149" s="174"/>
    </row>
    <row r="150" spans="1:6" ht="13.5" thickBot="1">
      <c r="A150" s="221"/>
      <c r="C150" s="347"/>
      <c r="D150" s="347"/>
      <c r="E150" s="174"/>
      <c r="F150" s="174"/>
    </row>
    <row r="151" spans="1:6">
      <c r="A151" s="1288" t="s">
        <v>320</v>
      </c>
      <c r="B151" s="259" t="s">
        <v>161</v>
      </c>
      <c r="C151" s="259" t="s">
        <v>319</v>
      </c>
      <c r="D151" s="259" t="s">
        <v>318</v>
      </c>
      <c r="E151" s="259" t="s">
        <v>552</v>
      </c>
      <c r="F151" s="1289" t="s">
        <v>551</v>
      </c>
    </row>
    <row r="152" spans="1:6">
      <c r="A152" s="171"/>
      <c r="B152" s="322"/>
      <c r="C152" s="181"/>
      <c r="D152" s="181"/>
      <c r="E152" s="179"/>
      <c r="F152" s="1295"/>
    </row>
    <row r="153" spans="1:6">
      <c r="A153" s="171"/>
      <c r="B153" s="322" t="s">
        <v>1655</v>
      </c>
      <c r="C153" s="181"/>
      <c r="D153" s="181"/>
      <c r="E153" s="142"/>
      <c r="F153" s="1304"/>
    </row>
    <row r="154" spans="1:6">
      <c r="A154" s="1305"/>
      <c r="B154" s="175"/>
      <c r="C154" s="181"/>
      <c r="D154" s="170"/>
      <c r="E154" s="170"/>
      <c r="F154" s="115"/>
    </row>
    <row r="155" spans="1:6" ht="20.5">
      <c r="A155" s="1305"/>
      <c r="B155" s="352" t="s">
        <v>1931</v>
      </c>
      <c r="C155" s="181"/>
      <c r="D155" s="170"/>
      <c r="E155" s="170"/>
      <c r="F155" s="115"/>
    </row>
    <row r="156" spans="1:6">
      <c r="A156" s="171"/>
      <c r="B156" s="267"/>
      <c r="C156" s="181"/>
      <c r="D156" s="170"/>
      <c r="E156" s="170"/>
      <c r="F156" s="115"/>
    </row>
    <row r="157" spans="1:6">
      <c r="A157" s="171" t="s">
        <v>1653</v>
      </c>
      <c r="B157" s="267" t="s">
        <v>1652</v>
      </c>
      <c r="C157" s="173" t="s">
        <v>337</v>
      </c>
      <c r="D157" s="170">
        <v>9</v>
      </c>
      <c r="E157" s="170"/>
      <c r="F157" s="1304">
        <f t="shared" ref="F157:F181" si="3">D157*E157</f>
        <v>0</v>
      </c>
    </row>
    <row r="158" spans="1:6">
      <c r="A158" s="171"/>
      <c r="B158" s="322"/>
      <c r="C158" s="181"/>
      <c r="D158" s="181"/>
      <c r="E158" s="179"/>
      <c r="F158" s="1304">
        <f t="shared" si="3"/>
        <v>0</v>
      </c>
    </row>
    <row r="159" spans="1:6">
      <c r="A159" s="171"/>
      <c r="B159" s="322" t="s">
        <v>623</v>
      </c>
      <c r="C159" s="181"/>
      <c r="D159" s="170"/>
      <c r="E159" s="170"/>
      <c r="F159" s="1304">
        <f t="shared" si="3"/>
        <v>0</v>
      </c>
    </row>
    <row r="160" spans="1:6">
      <c r="A160" s="171"/>
      <c r="B160" s="267"/>
      <c r="C160" s="181"/>
      <c r="D160" s="170"/>
      <c r="E160" s="170"/>
      <c r="F160" s="1304">
        <f t="shared" si="3"/>
        <v>0</v>
      </c>
    </row>
    <row r="161" spans="1:6" ht="40.5">
      <c r="A161" s="171"/>
      <c r="B161" s="352" t="s">
        <v>1930</v>
      </c>
      <c r="C161" s="181"/>
      <c r="D161" s="170"/>
      <c r="E161" s="170"/>
      <c r="F161" s="1304">
        <f t="shared" si="3"/>
        <v>0</v>
      </c>
    </row>
    <row r="162" spans="1:6">
      <c r="A162" s="171"/>
      <c r="B162" s="267"/>
      <c r="C162" s="181"/>
      <c r="D162" s="170"/>
      <c r="E162" s="170"/>
      <c r="F162" s="1304">
        <f t="shared" si="3"/>
        <v>0</v>
      </c>
    </row>
    <row r="163" spans="1:6">
      <c r="A163" s="171" t="s">
        <v>1929</v>
      </c>
      <c r="B163" s="267" t="s">
        <v>2107</v>
      </c>
      <c r="C163" s="173" t="s">
        <v>337</v>
      </c>
      <c r="D163" s="170">
        <v>2</v>
      </c>
      <c r="E163" s="170"/>
      <c r="F163" s="1304">
        <f t="shared" si="3"/>
        <v>0</v>
      </c>
    </row>
    <row r="164" spans="1:6">
      <c r="A164" s="171"/>
      <c r="B164" s="322"/>
      <c r="C164" s="181"/>
      <c r="D164" s="181"/>
      <c r="E164" s="179"/>
      <c r="F164" s="1304">
        <f t="shared" si="3"/>
        <v>0</v>
      </c>
    </row>
    <row r="165" spans="1:6">
      <c r="A165" s="171"/>
      <c r="B165" s="178" t="s">
        <v>1928</v>
      </c>
      <c r="C165" s="181"/>
      <c r="D165" s="181"/>
      <c r="E165" s="142"/>
      <c r="F165" s="1304">
        <f t="shared" si="3"/>
        <v>0</v>
      </c>
    </row>
    <row r="166" spans="1:6">
      <c r="A166" s="171"/>
      <c r="B166" s="267"/>
      <c r="C166" s="181"/>
      <c r="D166" s="181"/>
      <c r="E166" s="142"/>
      <c r="F166" s="1304">
        <f t="shared" si="3"/>
        <v>0</v>
      </c>
    </row>
    <row r="167" spans="1:6" ht="30.5">
      <c r="A167" s="171"/>
      <c r="B167" s="352" t="s">
        <v>1927</v>
      </c>
      <c r="C167" s="181"/>
      <c r="D167" s="1312"/>
      <c r="E167" s="142"/>
      <c r="F167" s="1304">
        <f t="shared" si="3"/>
        <v>0</v>
      </c>
    </row>
    <row r="168" spans="1:6">
      <c r="A168" s="171"/>
      <c r="B168" s="352"/>
      <c r="C168" s="181"/>
      <c r="D168" s="1312"/>
      <c r="E168" s="142"/>
      <c r="F168" s="1304">
        <f t="shared" si="3"/>
        <v>0</v>
      </c>
    </row>
    <row r="169" spans="1:6">
      <c r="A169" s="171" t="s">
        <v>1926</v>
      </c>
      <c r="B169" s="267" t="s">
        <v>1919</v>
      </c>
      <c r="C169" s="181" t="s">
        <v>337</v>
      </c>
      <c r="D169" s="170">
        <v>8</v>
      </c>
      <c r="E169" s="170"/>
      <c r="F169" s="1304">
        <f t="shared" si="3"/>
        <v>0</v>
      </c>
    </row>
    <row r="170" spans="1:6">
      <c r="A170" s="171"/>
      <c r="B170" s="267"/>
      <c r="C170" s="181"/>
      <c r="D170" s="170"/>
      <c r="E170" s="170"/>
      <c r="F170" s="1304">
        <f t="shared" si="3"/>
        <v>0</v>
      </c>
    </row>
    <row r="171" spans="1:6" ht="30.5">
      <c r="A171" s="171"/>
      <c r="B171" s="352" t="s">
        <v>1924</v>
      </c>
      <c r="C171" s="181"/>
      <c r="D171" s="170"/>
      <c r="E171" s="170"/>
      <c r="F171" s="1304">
        <f t="shared" si="3"/>
        <v>0</v>
      </c>
    </row>
    <row r="172" spans="1:6">
      <c r="A172" s="171"/>
      <c r="B172" s="352"/>
      <c r="C172" s="181"/>
      <c r="D172" s="170"/>
      <c r="E172" s="170"/>
      <c r="F172" s="1304">
        <f t="shared" si="3"/>
        <v>0</v>
      </c>
    </row>
    <row r="173" spans="1:6">
      <c r="A173" s="171" t="s">
        <v>1925</v>
      </c>
      <c r="B173" s="267" t="s">
        <v>1919</v>
      </c>
      <c r="C173" s="181" t="s">
        <v>337</v>
      </c>
      <c r="D173" s="170">
        <v>7</v>
      </c>
      <c r="E173" s="170"/>
      <c r="F173" s="1304">
        <f t="shared" si="3"/>
        <v>0</v>
      </c>
    </row>
    <row r="174" spans="1:6">
      <c r="A174" s="171"/>
      <c r="B174" s="267"/>
      <c r="C174" s="181"/>
      <c r="D174" s="170"/>
      <c r="E174" s="170"/>
      <c r="F174" s="1304">
        <f t="shared" si="3"/>
        <v>0</v>
      </c>
    </row>
    <row r="175" spans="1:6" ht="30.5">
      <c r="A175" s="171"/>
      <c r="B175" s="352" t="s">
        <v>1921</v>
      </c>
      <c r="C175" s="181"/>
      <c r="D175" s="170"/>
      <c r="E175" s="170"/>
      <c r="F175" s="1304">
        <f t="shared" si="3"/>
        <v>0</v>
      </c>
    </row>
    <row r="176" spans="1:6">
      <c r="A176" s="171"/>
      <c r="B176" s="322"/>
      <c r="C176" s="181"/>
      <c r="D176" s="181"/>
      <c r="E176" s="179"/>
      <c r="F176" s="1304">
        <f t="shared" si="3"/>
        <v>0</v>
      </c>
    </row>
    <row r="177" spans="1:6">
      <c r="A177" s="171" t="s">
        <v>1923</v>
      </c>
      <c r="B177" s="267" t="s">
        <v>1919</v>
      </c>
      <c r="C177" s="181" t="s">
        <v>337</v>
      </c>
      <c r="D177" s="170">
        <v>10</v>
      </c>
      <c r="E177" s="170"/>
      <c r="F177" s="1304">
        <f t="shared" si="3"/>
        <v>0</v>
      </c>
    </row>
    <row r="178" spans="1:6">
      <c r="A178" s="354"/>
      <c r="B178" s="179"/>
      <c r="C178" s="179"/>
      <c r="D178" s="179"/>
      <c r="E178" s="179"/>
      <c r="F178" s="1304">
        <f t="shared" si="3"/>
        <v>0</v>
      </c>
    </row>
    <row r="179" spans="1:6" ht="30.5">
      <c r="A179" s="171"/>
      <c r="B179" s="352" t="s">
        <v>1917</v>
      </c>
      <c r="C179" s="181"/>
      <c r="D179" s="170"/>
      <c r="E179" s="170"/>
      <c r="F179" s="1304">
        <f t="shared" si="3"/>
        <v>0</v>
      </c>
    </row>
    <row r="180" spans="1:6">
      <c r="A180" s="171"/>
      <c r="B180" s="176"/>
      <c r="C180" s="181"/>
      <c r="D180" s="170"/>
      <c r="E180" s="170"/>
      <c r="F180" s="1304">
        <f t="shared" si="3"/>
        <v>0</v>
      </c>
    </row>
    <row r="181" spans="1:6">
      <c r="A181" s="171" t="s">
        <v>1922</v>
      </c>
      <c r="B181" s="267" t="s">
        <v>1919</v>
      </c>
      <c r="C181" s="181" t="s">
        <v>337</v>
      </c>
      <c r="D181" s="170">
        <v>1</v>
      </c>
      <c r="E181" s="170"/>
      <c r="F181" s="1304">
        <f t="shared" si="3"/>
        <v>0</v>
      </c>
    </row>
    <row r="182" spans="1:6">
      <c r="A182" s="171"/>
      <c r="B182" s="267"/>
      <c r="C182" s="181"/>
      <c r="D182" s="170"/>
      <c r="E182" s="170"/>
      <c r="F182" s="115"/>
    </row>
    <row r="183" spans="1:6">
      <c r="A183" s="171"/>
      <c r="B183" s="267"/>
      <c r="C183" s="181"/>
      <c r="D183" s="170"/>
      <c r="E183" s="170"/>
      <c r="F183" s="115"/>
    </row>
    <row r="184" spans="1:6">
      <c r="A184" s="171"/>
      <c r="B184" s="267"/>
      <c r="C184" s="181"/>
      <c r="D184" s="170"/>
      <c r="E184" s="170"/>
      <c r="F184" s="115"/>
    </row>
    <row r="185" spans="1:6">
      <c r="A185" s="171"/>
      <c r="B185" s="267"/>
      <c r="C185" s="181"/>
      <c r="D185" s="170"/>
      <c r="E185" s="170"/>
      <c r="F185" s="115"/>
    </row>
    <row r="186" spans="1:6" ht="13" thickBot="1">
      <c r="A186" s="1291"/>
      <c r="B186" s="1292"/>
      <c r="C186" s="1293"/>
      <c r="D186" s="1293" t="s">
        <v>1613</v>
      </c>
      <c r="E186" s="144"/>
      <c r="F186" s="143">
        <f>SUM(F152:F185)</f>
        <v>0</v>
      </c>
    </row>
    <row r="187" spans="1:6">
      <c r="A187" s="212"/>
      <c r="B187" s="212"/>
      <c r="C187" s="213"/>
      <c r="D187" s="213"/>
      <c r="E187" s="1372"/>
      <c r="F187" s="1314"/>
    </row>
    <row r="188" spans="1:6">
      <c r="A188" s="174"/>
      <c r="C188" s="347"/>
      <c r="D188" s="347"/>
      <c r="E188" s="1373"/>
      <c r="F188" s="1374"/>
    </row>
    <row r="189" spans="1:6">
      <c r="A189" s="2028" t="s">
        <v>324</v>
      </c>
      <c r="B189" s="2014"/>
      <c r="C189" s="2014"/>
      <c r="D189" s="2014"/>
      <c r="E189" s="2014"/>
      <c r="F189" s="2014"/>
    </row>
    <row r="190" spans="1:6">
      <c r="A190" s="2028" t="s">
        <v>1852</v>
      </c>
      <c r="B190" s="2014"/>
      <c r="C190" s="2014"/>
      <c r="D190" s="2014"/>
      <c r="E190" s="2014"/>
      <c r="F190" s="2014"/>
    </row>
    <row r="191" spans="1:6">
      <c r="A191" s="1287" t="s">
        <v>2482</v>
      </c>
      <c r="C191" s="347"/>
      <c r="D191" s="347"/>
      <c r="E191" s="1373"/>
      <c r="F191" s="1374"/>
    </row>
    <row r="192" spans="1:6">
      <c r="A192" s="1287"/>
      <c r="C192" s="347"/>
      <c r="D192" s="347"/>
      <c r="E192" s="1373"/>
      <c r="F192" s="1374"/>
    </row>
    <row r="193" spans="1:6">
      <c r="A193" s="1287" t="s">
        <v>2483</v>
      </c>
      <c r="C193" s="347"/>
      <c r="D193" s="347"/>
      <c r="E193" s="1373"/>
      <c r="F193" s="1374"/>
    </row>
    <row r="194" spans="1:6" ht="13.5" thickBot="1">
      <c r="A194" s="221"/>
      <c r="C194" s="347"/>
      <c r="D194" s="347"/>
      <c r="E194" s="1373"/>
      <c r="F194" s="1374"/>
    </row>
    <row r="195" spans="1:6">
      <c r="A195" s="1288" t="s">
        <v>320</v>
      </c>
      <c r="B195" s="259" t="s">
        <v>161</v>
      </c>
      <c r="C195" s="259" t="s">
        <v>319</v>
      </c>
      <c r="D195" s="259" t="s">
        <v>318</v>
      </c>
      <c r="E195" s="259" t="s">
        <v>552</v>
      </c>
      <c r="F195" s="1289" t="s">
        <v>551</v>
      </c>
    </row>
    <row r="196" spans="1:6">
      <c r="A196" s="354"/>
      <c r="B196" s="179"/>
      <c r="C196" s="179"/>
      <c r="D196" s="179"/>
      <c r="E196" s="179"/>
      <c r="F196" s="1295"/>
    </row>
    <row r="197" spans="1:6">
      <c r="A197" s="171"/>
      <c r="B197" s="322" t="s">
        <v>1914</v>
      </c>
      <c r="C197" s="181"/>
      <c r="D197" s="170"/>
      <c r="E197" s="170"/>
      <c r="F197" s="115"/>
    </row>
    <row r="198" spans="1:6">
      <c r="A198" s="171"/>
      <c r="B198" s="267"/>
      <c r="C198" s="181"/>
      <c r="D198" s="170"/>
      <c r="E198" s="170"/>
      <c r="F198" s="115"/>
    </row>
    <row r="199" spans="1:6" ht="20.5">
      <c r="A199" s="171"/>
      <c r="B199" s="352" t="s">
        <v>1913</v>
      </c>
      <c r="C199" s="181"/>
      <c r="D199" s="170"/>
      <c r="E199" s="170"/>
      <c r="F199" s="115"/>
    </row>
    <row r="200" spans="1:6">
      <c r="A200" s="171"/>
      <c r="B200" s="322"/>
      <c r="C200" s="181"/>
      <c r="D200" s="170"/>
      <c r="E200" s="170"/>
      <c r="F200" s="115"/>
    </row>
    <row r="201" spans="1:6">
      <c r="A201" s="171" t="s">
        <v>1912</v>
      </c>
      <c r="B201" s="267" t="s">
        <v>1911</v>
      </c>
      <c r="C201" s="181" t="s">
        <v>337</v>
      </c>
      <c r="D201" s="170">
        <v>1</v>
      </c>
      <c r="E201" s="170"/>
      <c r="F201" s="1304">
        <f t="shared" ref="F201:F234" si="4">D201*E201</f>
        <v>0</v>
      </c>
    </row>
    <row r="202" spans="1:6">
      <c r="A202" s="171" t="s">
        <v>1910</v>
      </c>
      <c r="B202" s="267" t="s">
        <v>2487</v>
      </c>
      <c r="C202" s="181" t="s">
        <v>337</v>
      </c>
      <c r="D202" s="170">
        <v>2</v>
      </c>
      <c r="E202" s="170"/>
      <c r="F202" s="1304">
        <f t="shared" si="4"/>
        <v>0</v>
      </c>
    </row>
    <row r="203" spans="1:6">
      <c r="A203" s="171"/>
      <c r="B203" s="267"/>
      <c r="C203" s="181"/>
      <c r="D203" s="170"/>
      <c r="E203" s="170"/>
      <c r="F203" s="1304">
        <f t="shared" si="4"/>
        <v>0</v>
      </c>
    </row>
    <row r="204" spans="1:6">
      <c r="A204" s="171"/>
      <c r="B204" s="322" t="s">
        <v>1908</v>
      </c>
      <c r="C204" s="181"/>
      <c r="D204" s="170"/>
      <c r="E204" s="170"/>
      <c r="F204" s="1304">
        <f t="shared" si="4"/>
        <v>0</v>
      </c>
    </row>
    <row r="205" spans="1:6">
      <c r="A205" s="1306"/>
      <c r="B205" s="322"/>
      <c r="C205" s="181"/>
      <c r="D205" s="170"/>
      <c r="E205" s="170"/>
      <c r="F205" s="1304">
        <f t="shared" si="4"/>
        <v>0</v>
      </c>
    </row>
    <row r="206" spans="1:6" ht="20.5">
      <c r="A206" s="1306"/>
      <c r="B206" s="352" t="s">
        <v>1907</v>
      </c>
      <c r="C206" s="181"/>
      <c r="D206" s="170"/>
      <c r="E206" s="170"/>
      <c r="F206" s="1304">
        <f t="shared" si="4"/>
        <v>0</v>
      </c>
    </row>
    <row r="207" spans="1:6">
      <c r="A207" s="1306"/>
      <c r="B207" s="352"/>
      <c r="C207" s="181"/>
      <c r="D207" s="170"/>
      <c r="E207" s="170"/>
      <c r="F207" s="1304">
        <f t="shared" si="4"/>
        <v>0</v>
      </c>
    </row>
    <row r="208" spans="1:6">
      <c r="A208" s="1306" t="s">
        <v>1906</v>
      </c>
      <c r="B208" s="176" t="s">
        <v>1905</v>
      </c>
      <c r="C208" s="181" t="s">
        <v>337</v>
      </c>
      <c r="D208" s="170">
        <v>1</v>
      </c>
      <c r="E208" s="170"/>
      <c r="F208" s="1304">
        <f t="shared" si="4"/>
        <v>0</v>
      </c>
    </row>
    <row r="209" spans="1:6">
      <c r="A209" s="171"/>
      <c r="B209" s="1505"/>
      <c r="C209" s="181"/>
      <c r="D209" s="181"/>
      <c r="E209" s="141"/>
      <c r="F209" s="1304">
        <f t="shared" si="4"/>
        <v>0</v>
      </c>
    </row>
    <row r="210" spans="1:6">
      <c r="A210" s="1302"/>
      <c r="B210" s="322" t="s">
        <v>1904</v>
      </c>
      <c r="C210" s="181"/>
      <c r="D210" s="170"/>
      <c r="E210" s="170"/>
      <c r="F210" s="1304">
        <f t="shared" si="4"/>
        <v>0</v>
      </c>
    </row>
    <row r="211" spans="1:6">
      <c r="A211" s="1302"/>
      <c r="B211" s="212"/>
      <c r="C211" s="181"/>
      <c r="D211" s="170"/>
      <c r="E211" s="170"/>
      <c r="F211" s="1304">
        <f t="shared" si="4"/>
        <v>0</v>
      </c>
    </row>
    <row r="212" spans="1:6" ht="20.5">
      <c r="A212" s="176"/>
      <c r="B212" s="1505" t="s">
        <v>1903</v>
      </c>
      <c r="C212" s="181"/>
      <c r="D212" s="170"/>
      <c r="E212" s="170"/>
      <c r="F212" s="1304">
        <f t="shared" si="4"/>
        <v>0</v>
      </c>
    </row>
    <row r="213" spans="1:6">
      <c r="A213" s="1306"/>
      <c r="B213" s="352"/>
      <c r="C213" s="181"/>
      <c r="D213" s="170"/>
      <c r="E213" s="170"/>
      <c r="F213" s="1304">
        <f t="shared" si="4"/>
        <v>0</v>
      </c>
    </row>
    <row r="214" spans="1:6">
      <c r="A214" s="1306" t="s">
        <v>1902</v>
      </c>
      <c r="B214" s="176" t="s">
        <v>1901</v>
      </c>
      <c r="C214" s="181" t="s">
        <v>337</v>
      </c>
      <c r="D214" s="170">
        <v>5</v>
      </c>
      <c r="E214" s="170"/>
      <c r="F214" s="1304">
        <f t="shared" si="4"/>
        <v>0</v>
      </c>
    </row>
    <row r="215" spans="1:6">
      <c r="A215" s="1306" t="s">
        <v>1900</v>
      </c>
      <c r="B215" s="176" t="s">
        <v>1899</v>
      </c>
      <c r="C215" s="181" t="s">
        <v>337</v>
      </c>
      <c r="D215" s="170">
        <v>3</v>
      </c>
      <c r="E215" s="170"/>
      <c r="F215" s="1304">
        <f t="shared" si="4"/>
        <v>0</v>
      </c>
    </row>
    <row r="216" spans="1:6">
      <c r="A216" s="1306" t="s">
        <v>1898</v>
      </c>
      <c r="B216" s="176" t="s">
        <v>1897</v>
      </c>
      <c r="C216" s="181" t="s">
        <v>337</v>
      </c>
      <c r="D216" s="170">
        <v>2</v>
      </c>
      <c r="E216" s="170"/>
      <c r="F216" s="1304">
        <f t="shared" si="4"/>
        <v>0</v>
      </c>
    </row>
    <row r="217" spans="1:6">
      <c r="A217" s="1306"/>
      <c r="B217" s="176"/>
      <c r="C217" s="181"/>
      <c r="D217" s="170"/>
      <c r="E217" s="170"/>
      <c r="F217" s="1304">
        <f t="shared" si="4"/>
        <v>0</v>
      </c>
    </row>
    <row r="218" spans="1:6">
      <c r="A218" s="171"/>
      <c r="B218" s="322" t="s">
        <v>1896</v>
      </c>
      <c r="C218" s="181"/>
      <c r="D218" s="170"/>
      <c r="E218" s="170"/>
      <c r="F218" s="1304">
        <f t="shared" si="4"/>
        <v>0</v>
      </c>
    </row>
    <row r="219" spans="1:6">
      <c r="A219" s="1306"/>
      <c r="B219" s="322"/>
      <c r="C219" s="181"/>
      <c r="D219" s="170"/>
      <c r="E219" s="170"/>
      <c r="F219" s="1304">
        <f t="shared" si="4"/>
        <v>0</v>
      </c>
    </row>
    <row r="220" spans="1:6" ht="20.5">
      <c r="A220" s="1306"/>
      <c r="B220" s="352" t="s">
        <v>1895</v>
      </c>
      <c r="C220" s="181"/>
      <c r="D220" s="170"/>
      <c r="E220" s="170"/>
      <c r="F220" s="1304">
        <f t="shared" si="4"/>
        <v>0</v>
      </c>
    </row>
    <row r="221" spans="1:6">
      <c r="A221" s="1306"/>
      <c r="B221" s="352"/>
      <c r="C221" s="181"/>
      <c r="D221" s="170"/>
      <c r="E221" s="170"/>
      <c r="F221" s="1304">
        <f t="shared" si="4"/>
        <v>0</v>
      </c>
    </row>
    <row r="222" spans="1:6">
      <c r="A222" s="1306" t="s">
        <v>1894</v>
      </c>
      <c r="B222" s="176" t="s">
        <v>1893</v>
      </c>
      <c r="C222" s="181" t="s">
        <v>337</v>
      </c>
      <c r="D222" s="170">
        <v>32</v>
      </c>
      <c r="E222" s="170"/>
      <c r="F222" s="1304">
        <f t="shared" si="4"/>
        <v>0</v>
      </c>
    </row>
    <row r="223" spans="1:6">
      <c r="A223" s="1306" t="s">
        <v>1892</v>
      </c>
      <c r="B223" s="176" t="s">
        <v>1891</v>
      </c>
      <c r="C223" s="181" t="s">
        <v>337</v>
      </c>
      <c r="D223" s="170">
        <v>5</v>
      </c>
      <c r="E223" s="170"/>
      <c r="F223" s="1304">
        <f t="shared" si="4"/>
        <v>0</v>
      </c>
    </row>
    <row r="224" spans="1:6">
      <c r="A224" s="1306" t="s">
        <v>1890</v>
      </c>
      <c r="B224" s="176" t="s">
        <v>1887</v>
      </c>
      <c r="C224" s="181" t="s">
        <v>337</v>
      </c>
      <c r="D224" s="170">
        <v>20</v>
      </c>
      <c r="E224" s="170"/>
      <c r="F224" s="1304">
        <f t="shared" si="4"/>
        <v>0</v>
      </c>
    </row>
    <row r="225" spans="1:6">
      <c r="A225" s="1306" t="s">
        <v>1888</v>
      </c>
      <c r="B225" s="176" t="s">
        <v>2064</v>
      </c>
      <c r="C225" s="181" t="s">
        <v>337</v>
      </c>
      <c r="D225" s="170">
        <v>14</v>
      </c>
      <c r="E225" s="170"/>
      <c r="F225" s="1304">
        <f t="shared" si="4"/>
        <v>0</v>
      </c>
    </row>
    <row r="226" spans="1:6">
      <c r="A226" s="1306"/>
      <c r="B226" s="176"/>
      <c r="C226" s="181"/>
      <c r="D226" s="170"/>
      <c r="E226" s="170"/>
      <c r="F226" s="1304">
        <f t="shared" si="4"/>
        <v>0</v>
      </c>
    </row>
    <row r="227" spans="1:6">
      <c r="A227" s="1306"/>
      <c r="B227" s="322" t="s">
        <v>1886</v>
      </c>
      <c r="C227" s="181"/>
      <c r="D227" s="170"/>
      <c r="E227" s="170"/>
      <c r="F227" s="1304">
        <f t="shared" si="4"/>
        <v>0</v>
      </c>
    </row>
    <row r="228" spans="1:6">
      <c r="A228" s="1306"/>
      <c r="B228" s="322"/>
      <c r="C228" s="181"/>
      <c r="D228" s="170"/>
      <c r="E228" s="170"/>
      <c r="F228" s="1304">
        <f t="shared" si="4"/>
        <v>0</v>
      </c>
    </row>
    <row r="229" spans="1:6" ht="20.5">
      <c r="A229" s="171"/>
      <c r="B229" s="352" t="s">
        <v>1885</v>
      </c>
      <c r="C229" s="181"/>
      <c r="D229" s="170"/>
      <c r="E229" s="170"/>
      <c r="F229" s="1304">
        <f t="shared" si="4"/>
        <v>0</v>
      </c>
    </row>
    <row r="230" spans="1:6">
      <c r="A230" s="171"/>
      <c r="B230" s="267"/>
      <c r="C230" s="181"/>
      <c r="D230" s="170"/>
      <c r="E230" s="170"/>
      <c r="F230" s="1304">
        <f t="shared" si="4"/>
        <v>0</v>
      </c>
    </row>
    <row r="231" spans="1:6">
      <c r="A231" s="171" t="s">
        <v>1884</v>
      </c>
      <c r="B231" s="267" t="s">
        <v>1883</v>
      </c>
      <c r="C231" s="181" t="s">
        <v>337</v>
      </c>
      <c r="D231" s="170">
        <v>3</v>
      </c>
      <c r="E231" s="170"/>
      <c r="F231" s="1304">
        <f t="shared" si="4"/>
        <v>0</v>
      </c>
    </row>
    <row r="232" spans="1:6">
      <c r="A232" s="171" t="s">
        <v>1882</v>
      </c>
      <c r="B232" s="267" t="s">
        <v>1881</v>
      </c>
      <c r="C232" s="181" t="s">
        <v>337</v>
      </c>
      <c r="D232" s="170">
        <v>2</v>
      </c>
      <c r="E232" s="170"/>
      <c r="F232" s="1304">
        <f t="shared" si="4"/>
        <v>0</v>
      </c>
    </row>
    <row r="233" spans="1:6">
      <c r="A233" s="171" t="s">
        <v>1880</v>
      </c>
      <c r="B233" s="267" t="s">
        <v>1879</v>
      </c>
      <c r="C233" s="181" t="s">
        <v>337</v>
      </c>
      <c r="D233" s="170">
        <v>4</v>
      </c>
      <c r="E233" s="170"/>
      <c r="F233" s="1304">
        <f t="shared" si="4"/>
        <v>0</v>
      </c>
    </row>
    <row r="234" spans="1:6">
      <c r="A234" s="171" t="s">
        <v>1878</v>
      </c>
      <c r="B234" s="267" t="s">
        <v>1877</v>
      </c>
      <c r="C234" s="181" t="s">
        <v>337</v>
      </c>
      <c r="D234" s="170">
        <v>7</v>
      </c>
      <c r="E234" s="170"/>
      <c r="F234" s="1304">
        <f t="shared" si="4"/>
        <v>0</v>
      </c>
    </row>
    <row r="235" spans="1:6">
      <c r="A235" s="1306"/>
      <c r="B235" s="267"/>
      <c r="C235" s="181"/>
      <c r="D235" s="170"/>
      <c r="E235" s="170"/>
      <c r="F235" s="115"/>
    </row>
    <row r="236" spans="1:6">
      <c r="A236" s="1306"/>
      <c r="B236" s="176"/>
      <c r="C236" s="181"/>
      <c r="D236" s="170"/>
      <c r="E236" s="170"/>
      <c r="F236" s="115"/>
    </row>
    <row r="237" spans="1:6">
      <c r="A237" s="1297"/>
      <c r="B237" s="175"/>
      <c r="C237" s="173"/>
      <c r="D237" s="173"/>
      <c r="E237" s="170"/>
      <c r="F237" s="115"/>
    </row>
    <row r="238" spans="1:6" ht="13" thickBot="1">
      <c r="A238" s="1291"/>
      <c r="B238" s="1292"/>
      <c r="C238" s="1293"/>
      <c r="D238" s="1293" t="s">
        <v>1613</v>
      </c>
      <c r="E238" s="144"/>
      <c r="F238" s="143">
        <f>SUM(F196:F237)</f>
        <v>0</v>
      </c>
    </row>
    <row r="239" spans="1:6">
      <c r="A239" s="1294"/>
      <c r="B239" s="212"/>
      <c r="C239" s="213"/>
      <c r="D239" s="213"/>
      <c r="E239" s="148"/>
      <c r="F239" s="148"/>
    </row>
    <row r="240" spans="1:6">
      <c r="A240" s="1294"/>
      <c r="B240" s="212"/>
      <c r="C240" s="213"/>
      <c r="D240" s="213"/>
      <c r="E240" s="148"/>
      <c r="F240" s="148"/>
    </row>
    <row r="241" spans="1:6">
      <c r="A241" s="2028" t="s">
        <v>324</v>
      </c>
      <c r="B241" s="2014"/>
      <c r="C241" s="2014"/>
      <c r="D241" s="2014"/>
      <c r="E241" s="2014"/>
      <c r="F241" s="2014"/>
    </row>
    <row r="242" spans="1:6">
      <c r="A242" s="2028" t="s">
        <v>1852</v>
      </c>
      <c r="B242" s="2014"/>
      <c r="C242" s="2014"/>
      <c r="D242" s="2014"/>
      <c r="E242" s="2014"/>
      <c r="F242" s="2014"/>
    </row>
    <row r="243" spans="1:6">
      <c r="A243" s="1287" t="s">
        <v>2482</v>
      </c>
      <c r="C243" s="347"/>
      <c r="D243" s="347"/>
      <c r="E243" s="1373"/>
      <c r="F243" s="1374"/>
    </row>
    <row r="244" spans="1:6">
      <c r="A244" s="1287"/>
      <c r="C244" s="347"/>
      <c r="D244" s="347"/>
      <c r="E244" s="1373"/>
      <c r="F244" s="1374"/>
    </row>
    <row r="245" spans="1:6">
      <c r="A245" s="1287" t="s">
        <v>2483</v>
      </c>
      <c r="C245" s="347"/>
      <c r="D245" s="347"/>
      <c r="E245" s="1373"/>
      <c r="F245" s="1374"/>
    </row>
    <row r="246" spans="1:6" ht="13.5" thickBot="1">
      <c r="A246" s="221"/>
      <c r="C246" s="347"/>
      <c r="D246" s="347"/>
      <c r="E246" s="1373"/>
      <c r="F246" s="1374"/>
    </row>
    <row r="247" spans="1:6">
      <c r="A247" s="1288" t="s">
        <v>320</v>
      </c>
      <c r="B247" s="259" t="s">
        <v>161</v>
      </c>
      <c r="C247" s="259" t="s">
        <v>319</v>
      </c>
      <c r="D247" s="259" t="s">
        <v>318</v>
      </c>
      <c r="E247" s="259" t="s">
        <v>552</v>
      </c>
      <c r="F247" s="1289" t="s">
        <v>551</v>
      </c>
    </row>
    <row r="248" spans="1:6">
      <c r="A248" s="354"/>
      <c r="B248" s="179"/>
      <c r="C248" s="179"/>
      <c r="D248" s="179"/>
      <c r="E248" s="179"/>
      <c r="F248" s="1295"/>
    </row>
    <row r="249" spans="1:6">
      <c r="A249" s="364"/>
      <c r="B249" s="322" t="s">
        <v>1876</v>
      </c>
      <c r="C249" s="179"/>
      <c r="D249" s="179"/>
      <c r="E249" s="179"/>
      <c r="F249" s="1295"/>
    </row>
    <row r="250" spans="1:6">
      <c r="A250" s="364"/>
      <c r="B250" s="322"/>
      <c r="C250" s="179"/>
      <c r="D250" s="179"/>
      <c r="E250" s="179"/>
      <c r="F250" s="1295"/>
    </row>
    <row r="251" spans="1:6" ht="20.5">
      <c r="A251" s="1306"/>
      <c r="B251" s="352" t="s">
        <v>1875</v>
      </c>
      <c r="C251" s="181"/>
      <c r="D251" s="170"/>
      <c r="E251" s="170"/>
      <c r="F251" s="115"/>
    </row>
    <row r="252" spans="1:6">
      <c r="A252" s="1306"/>
      <c r="B252" s="352"/>
      <c r="C252" s="181"/>
      <c r="D252" s="170"/>
      <c r="E252" s="170"/>
      <c r="F252" s="115"/>
    </row>
    <row r="253" spans="1:6">
      <c r="A253" s="1306" t="s">
        <v>1874</v>
      </c>
      <c r="B253" s="176" t="s">
        <v>1873</v>
      </c>
      <c r="C253" s="181" t="s">
        <v>337</v>
      </c>
      <c r="D253" s="170">
        <v>3</v>
      </c>
      <c r="E253" s="170"/>
      <c r="F253" s="1304">
        <f t="shared" ref="F253:F283" si="5">D253*E253</f>
        <v>0</v>
      </c>
    </row>
    <row r="254" spans="1:6">
      <c r="A254" s="1306" t="s">
        <v>1872</v>
      </c>
      <c r="B254" s="176" t="s">
        <v>2109</v>
      </c>
      <c r="C254" s="181" t="s">
        <v>337</v>
      </c>
      <c r="D254" s="170">
        <v>1</v>
      </c>
      <c r="E254" s="170"/>
      <c r="F254" s="1304">
        <f t="shared" si="5"/>
        <v>0</v>
      </c>
    </row>
    <row r="255" spans="1:6">
      <c r="A255" s="1306" t="s">
        <v>1870</v>
      </c>
      <c r="B255" s="176" t="s">
        <v>1869</v>
      </c>
      <c r="C255" s="181" t="s">
        <v>337</v>
      </c>
      <c r="D255" s="170">
        <v>1</v>
      </c>
      <c r="E255" s="170"/>
      <c r="F255" s="1304">
        <f t="shared" si="5"/>
        <v>0</v>
      </c>
    </row>
    <row r="256" spans="1:6">
      <c r="A256" s="354"/>
      <c r="B256" s="179"/>
      <c r="C256" s="179"/>
      <c r="D256" s="179"/>
      <c r="E256" s="179"/>
      <c r="F256" s="1304">
        <f t="shared" si="5"/>
        <v>0</v>
      </c>
    </row>
    <row r="257" spans="1:6" ht="21">
      <c r="A257" s="1297"/>
      <c r="B257" s="1300" t="s">
        <v>1643</v>
      </c>
      <c r="C257" s="173"/>
      <c r="D257" s="173"/>
      <c r="E257" s="170"/>
      <c r="F257" s="1304">
        <f t="shared" si="5"/>
        <v>0</v>
      </c>
    </row>
    <row r="258" spans="1:6">
      <c r="A258" s="1297"/>
      <c r="B258" s="175"/>
      <c r="C258" s="173"/>
      <c r="D258" s="173"/>
      <c r="E258" s="170"/>
      <c r="F258" s="1304">
        <f t="shared" si="5"/>
        <v>0</v>
      </c>
    </row>
    <row r="259" spans="1:6" ht="40">
      <c r="A259" s="1297"/>
      <c r="B259" s="362" t="s">
        <v>1642</v>
      </c>
      <c r="C259" s="173"/>
      <c r="D259" s="173"/>
      <c r="E259" s="170"/>
      <c r="F259" s="1304">
        <f t="shared" si="5"/>
        <v>0</v>
      </c>
    </row>
    <row r="260" spans="1:6">
      <c r="A260" s="1297"/>
      <c r="B260" s="175"/>
      <c r="C260" s="173"/>
      <c r="D260" s="173"/>
      <c r="E260" s="170"/>
      <c r="F260" s="1304">
        <f t="shared" si="5"/>
        <v>0</v>
      </c>
    </row>
    <row r="261" spans="1:6">
      <c r="A261" s="1297" t="s">
        <v>1641</v>
      </c>
      <c r="B261" s="175" t="s">
        <v>634</v>
      </c>
      <c r="C261" s="173" t="s">
        <v>337</v>
      </c>
      <c r="D261" s="173">
        <v>2</v>
      </c>
      <c r="E261" s="170"/>
      <c r="F261" s="1304">
        <f t="shared" si="5"/>
        <v>0</v>
      </c>
    </row>
    <row r="262" spans="1:6">
      <c r="A262" s="1297" t="s">
        <v>1640</v>
      </c>
      <c r="B262" s="175" t="s">
        <v>1639</v>
      </c>
      <c r="C262" s="173" t="s">
        <v>337</v>
      </c>
      <c r="D262" s="173">
        <v>2</v>
      </c>
      <c r="E262" s="170"/>
      <c r="F262" s="1304">
        <f t="shared" si="5"/>
        <v>0</v>
      </c>
    </row>
    <row r="263" spans="1:6">
      <c r="A263" s="1297" t="s">
        <v>1638</v>
      </c>
      <c r="B263" s="175" t="s">
        <v>1637</v>
      </c>
      <c r="C263" s="173" t="s">
        <v>337</v>
      </c>
      <c r="D263" s="173">
        <v>2</v>
      </c>
      <c r="E263" s="170"/>
      <c r="F263" s="1304">
        <f t="shared" si="5"/>
        <v>0</v>
      </c>
    </row>
    <row r="264" spans="1:6">
      <c r="A264" s="354"/>
      <c r="B264" s="179"/>
      <c r="C264" s="179"/>
      <c r="D264" s="179"/>
      <c r="E264" s="179"/>
      <c r="F264" s="1304">
        <f t="shared" si="5"/>
        <v>0</v>
      </c>
    </row>
    <row r="265" spans="1:6">
      <c r="A265" s="354"/>
      <c r="B265" s="1308" t="s">
        <v>1636</v>
      </c>
      <c r="C265" s="179"/>
      <c r="D265" s="179"/>
      <c r="E265" s="179"/>
      <c r="F265" s="1304">
        <f t="shared" si="5"/>
        <v>0</v>
      </c>
    </row>
    <row r="266" spans="1:6">
      <c r="A266" s="1297"/>
      <c r="B266" s="175"/>
      <c r="C266" s="173"/>
      <c r="D266" s="173"/>
      <c r="E266" s="1309"/>
      <c r="F266" s="1304">
        <f t="shared" si="5"/>
        <v>0</v>
      </c>
    </row>
    <row r="267" spans="1:6" ht="30.5">
      <c r="A267" s="171"/>
      <c r="B267" s="1310" t="s">
        <v>1635</v>
      </c>
      <c r="C267" s="181"/>
      <c r="D267" s="181"/>
      <c r="E267" s="142"/>
      <c r="F267" s="1304">
        <f t="shared" si="5"/>
        <v>0</v>
      </c>
    </row>
    <row r="268" spans="1:6">
      <c r="A268" s="171"/>
      <c r="B268" s="1311"/>
      <c r="C268" s="181"/>
      <c r="D268" s="181"/>
      <c r="E268" s="142"/>
      <c r="F268" s="1304">
        <f t="shared" si="5"/>
        <v>0</v>
      </c>
    </row>
    <row r="269" spans="1:6">
      <c r="A269" s="171" t="s">
        <v>1634</v>
      </c>
      <c r="B269" s="267" t="s">
        <v>1629</v>
      </c>
      <c r="C269" s="173" t="s">
        <v>337</v>
      </c>
      <c r="D269" s="173">
        <v>2</v>
      </c>
      <c r="E269" s="170"/>
      <c r="F269" s="1304">
        <f t="shared" si="5"/>
        <v>0</v>
      </c>
    </row>
    <row r="270" spans="1:6">
      <c r="A270" s="171" t="s">
        <v>1633</v>
      </c>
      <c r="B270" s="363" t="s">
        <v>615</v>
      </c>
      <c r="C270" s="173" t="s">
        <v>337</v>
      </c>
      <c r="D270" s="173">
        <v>1</v>
      </c>
      <c r="E270" s="170"/>
      <c r="F270" s="1304">
        <f t="shared" si="5"/>
        <v>0</v>
      </c>
    </row>
    <row r="271" spans="1:6">
      <c r="A271" s="1305"/>
      <c r="B271" s="175"/>
      <c r="C271" s="173"/>
      <c r="D271" s="173"/>
      <c r="E271" s="170"/>
      <c r="F271" s="1304">
        <f t="shared" si="5"/>
        <v>0</v>
      </c>
    </row>
    <row r="272" spans="1:6">
      <c r="A272" s="171"/>
      <c r="B272" s="322" t="s">
        <v>1632</v>
      </c>
      <c r="C272" s="173"/>
      <c r="D272" s="173"/>
      <c r="E272" s="170"/>
      <c r="F272" s="1304">
        <f t="shared" si="5"/>
        <v>0</v>
      </c>
    </row>
    <row r="273" spans="1:6">
      <c r="A273" s="171"/>
      <c r="B273" s="352"/>
      <c r="C273" s="173"/>
      <c r="D273" s="173"/>
      <c r="E273" s="170"/>
      <c r="F273" s="1304">
        <f t="shared" si="5"/>
        <v>0</v>
      </c>
    </row>
    <row r="274" spans="1:6" ht="20">
      <c r="A274" s="1297"/>
      <c r="B274" s="172" t="s">
        <v>1631</v>
      </c>
      <c r="C274" s="173"/>
      <c r="D274" s="173"/>
      <c r="E274" s="170"/>
      <c r="F274" s="1304">
        <f t="shared" si="5"/>
        <v>0</v>
      </c>
    </row>
    <row r="275" spans="1:6">
      <c r="A275" s="1297"/>
      <c r="B275" s="175"/>
      <c r="C275" s="173"/>
      <c r="D275" s="173"/>
      <c r="E275" s="170"/>
      <c r="F275" s="1304">
        <f t="shared" si="5"/>
        <v>0</v>
      </c>
    </row>
    <row r="276" spans="1:6">
      <c r="A276" s="171" t="s">
        <v>1630</v>
      </c>
      <c r="B276" s="267" t="s">
        <v>1629</v>
      </c>
      <c r="C276" s="173" t="s">
        <v>337</v>
      </c>
      <c r="D276" s="173">
        <v>4</v>
      </c>
      <c r="E276" s="170"/>
      <c r="F276" s="1304">
        <f t="shared" si="5"/>
        <v>0</v>
      </c>
    </row>
    <row r="277" spans="1:6">
      <c r="A277" s="171" t="s">
        <v>1628</v>
      </c>
      <c r="B277" s="363" t="s">
        <v>615</v>
      </c>
      <c r="C277" s="173" t="s">
        <v>337</v>
      </c>
      <c r="D277" s="173">
        <v>3</v>
      </c>
      <c r="E277" s="170"/>
      <c r="F277" s="1304">
        <f t="shared" si="5"/>
        <v>0</v>
      </c>
    </row>
    <row r="278" spans="1:6">
      <c r="A278" s="1306"/>
      <c r="B278" s="176"/>
      <c r="C278" s="181"/>
      <c r="D278" s="170"/>
      <c r="E278" s="170"/>
      <c r="F278" s="1304">
        <f t="shared" si="5"/>
        <v>0</v>
      </c>
    </row>
    <row r="279" spans="1:6">
      <c r="A279" s="1305"/>
      <c r="B279" s="279" t="s">
        <v>1627</v>
      </c>
      <c r="C279" s="173"/>
      <c r="D279" s="173"/>
      <c r="E279" s="170"/>
      <c r="F279" s="1304">
        <f t="shared" si="5"/>
        <v>0</v>
      </c>
    </row>
    <row r="280" spans="1:6">
      <c r="A280" s="171"/>
      <c r="B280" s="1311"/>
      <c r="C280" s="173"/>
      <c r="D280" s="173"/>
      <c r="E280" s="170"/>
      <c r="F280" s="1304">
        <f t="shared" si="5"/>
        <v>0</v>
      </c>
    </row>
    <row r="281" spans="1:6" ht="30.5">
      <c r="A281" s="171"/>
      <c r="B281" s="1310" t="s">
        <v>1626</v>
      </c>
      <c r="C281" s="173"/>
      <c r="D281" s="173"/>
      <c r="E281" s="170"/>
      <c r="F281" s="1304">
        <f t="shared" si="5"/>
        <v>0</v>
      </c>
    </row>
    <row r="282" spans="1:6">
      <c r="A282" s="171"/>
      <c r="B282" s="1311"/>
      <c r="C282" s="173"/>
      <c r="D282" s="173"/>
      <c r="E282" s="170"/>
      <c r="F282" s="1304">
        <f t="shared" si="5"/>
        <v>0</v>
      </c>
    </row>
    <row r="283" spans="1:6">
      <c r="A283" s="171" t="s">
        <v>1625</v>
      </c>
      <c r="B283" s="267" t="s">
        <v>600</v>
      </c>
      <c r="C283" s="173" t="s">
        <v>513</v>
      </c>
      <c r="D283" s="173">
        <v>30</v>
      </c>
      <c r="E283" s="170"/>
      <c r="F283" s="1304">
        <f t="shared" si="5"/>
        <v>0</v>
      </c>
    </row>
    <row r="284" spans="1:6">
      <c r="A284" s="171"/>
      <c r="B284" s="267"/>
      <c r="C284" s="173"/>
      <c r="D284" s="173"/>
      <c r="E284" s="170"/>
      <c r="F284" s="115"/>
    </row>
    <row r="285" spans="1:6">
      <c r="A285" s="171"/>
      <c r="B285" s="322"/>
      <c r="C285" s="173"/>
      <c r="D285" s="173"/>
      <c r="E285" s="170"/>
      <c r="F285" s="115"/>
    </row>
    <row r="286" spans="1:6" ht="13" thickBot="1">
      <c r="A286" s="1291"/>
      <c r="B286" s="1292"/>
      <c r="C286" s="1293"/>
      <c r="D286" s="1293" t="s">
        <v>1613</v>
      </c>
      <c r="E286" s="144"/>
      <c r="F286" s="143">
        <f>SUM(F248:F285)</f>
        <v>0</v>
      </c>
    </row>
    <row r="287" spans="1:6">
      <c r="A287" s="1294"/>
      <c r="B287" s="212"/>
      <c r="C287" s="213"/>
      <c r="D287" s="213"/>
      <c r="E287" s="148"/>
      <c r="F287" s="148"/>
    </row>
    <row r="288" spans="1:6">
      <c r="A288" s="1294"/>
      <c r="B288" s="212"/>
      <c r="C288" s="213"/>
      <c r="D288" s="213"/>
      <c r="E288" s="148"/>
      <c r="F288" s="148"/>
    </row>
    <row r="289" spans="1:6">
      <c r="A289" s="2028" t="s">
        <v>324</v>
      </c>
      <c r="B289" s="2014"/>
      <c r="C289" s="2014"/>
      <c r="D289" s="2014"/>
      <c r="E289" s="2014"/>
      <c r="F289" s="2014"/>
    </row>
    <row r="290" spans="1:6">
      <c r="A290" s="2028" t="s">
        <v>1852</v>
      </c>
      <c r="B290" s="2014"/>
      <c r="C290" s="2014"/>
      <c r="D290" s="2014"/>
      <c r="E290" s="2014"/>
      <c r="F290" s="2014"/>
    </row>
    <row r="291" spans="1:6">
      <c r="A291" s="1287" t="s">
        <v>2482</v>
      </c>
      <c r="C291" s="347"/>
      <c r="D291" s="347"/>
      <c r="E291" s="1373"/>
      <c r="F291" s="1374"/>
    </row>
    <row r="292" spans="1:6">
      <c r="A292" s="1287"/>
      <c r="C292" s="347"/>
      <c r="D292" s="347"/>
      <c r="E292" s="1373"/>
      <c r="F292" s="1374"/>
    </row>
    <row r="293" spans="1:6">
      <c r="A293" s="1287" t="s">
        <v>2483</v>
      </c>
      <c r="C293" s="347"/>
      <c r="D293" s="347"/>
      <c r="E293" s="1373"/>
      <c r="F293" s="1374"/>
    </row>
    <row r="294" spans="1:6" ht="13.5" thickBot="1">
      <c r="A294" s="221"/>
      <c r="C294" s="347"/>
      <c r="D294" s="347"/>
      <c r="E294" s="1373"/>
      <c r="F294" s="1374"/>
    </row>
    <row r="295" spans="1:6">
      <c r="A295" s="1288" t="s">
        <v>320</v>
      </c>
      <c r="B295" s="259" t="s">
        <v>161</v>
      </c>
      <c r="C295" s="259" t="s">
        <v>319</v>
      </c>
      <c r="D295" s="259" t="s">
        <v>318</v>
      </c>
      <c r="E295" s="259" t="s">
        <v>552</v>
      </c>
      <c r="F295" s="1289" t="s">
        <v>551</v>
      </c>
    </row>
    <row r="296" spans="1:6">
      <c r="A296" s="354"/>
      <c r="B296" s="179"/>
      <c r="C296" s="179"/>
      <c r="D296" s="179"/>
      <c r="E296" s="179"/>
      <c r="F296" s="1304"/>
    </row>
    <row r="297" spans="1:6">
      <c r="A297" s="171"/>
      <c r="B297" s="322" t="s">
        <v>1622</v>
      </c>
      <c r="C297" s="173"/>
      <c r="D297" s="173"/>
      <c r="E297" s="170"/>
      <c r="F297" s="115"/>
    </row>
    <row r="298" spans="1:6">
      <c r="A298" s="171"/>
      <c r="B298" s="263"/>
      <c r="C298" s="173"/>
      <c r="D298" s="173"/>
      <c r="E298" s="170"/>
      <c r="F298" s="115"/>
    </row>
    <row r="299" spans="1:6">
      <c r="A299" s="171" t="s">
        <v>1621</v>
      </c>
      <c r="B299" s="176" t="s">
        <v>1620</v>
      </c>
      <c r="C299" s="173" t="s">
        <v>337</v>
      </c>
      <c r="D299" s="173">
        <v>6</v>
      </c>
      <c r="E299" s="170"/>
      <c r="F299" s="1304">
        <f t="shared" ref="F299:F327" si="6">D299*E299</f>
        <v>0</v>
      </c>
    </row>
    <row r="300" spans="1:6">
      <c r="A300" s="171"/>
      <c r="B300" s="322"/>
      <c r="C300" s="181"/>
      <c r="D300" s="173"/>
      <c r="E300" s="170"/>
      <c r="F300" s="1304">
        <f t="shared" si="6"/>
        <v>0</v>
      </c>
    </row>
    <row r="301" spans="1:6" ht="31.5">
      <c r="A301" s="171"/>
      <c r="B301" s="279" t="s">
        <v>614</v>
      </c>
      <c r="C301" s="181"/>
      <c r="D301" s="173"/>
      <c r="E301" s="170"/>
      <c r="F301" s="1304">
        <f t="shared" si="6"/>
        <v>0</v>
      </c>
    </row>
    <row r="302" spans="1:6">
      <c r="A302" s="171"/>
      <c r="B302" s="267"/>
      <c r="C302" s="181"/>
      <c r="D302" s="173"/>
      <c r="E302" s="170"/>
      <c r="F302" s="1304">
        <f t="shared" si="6"/>
        <v>0</v>
      </c>
    </row>
    <row r="303" spans="1:6">
      <c r="A303" s="171"/>
      <c r="B303" s="322" t="s">
        <v>613</v>
      </c>
      <c r="C303" s="181"/>
      <c r="D303" s="173"/>
      <c r="E303" s="170"/>
      <c r="F303" s="1304">
        <f t="shared" si="6"/>
        <v>0</v>
      </c>
    </row>
    <row r="304" spans="1:6">
      <c r="A304" s="171"/>
      <c r="B304" s="322"/>
      <c r="C304" s="181"/>
      <c r="D304" s="173"/>
      <c r="E304" s="170"/>
      <c r="F304" s="1304">
        <f t="shared" si="6"/>
        <v>0</v>
      </c>
    </row>
    <row r="305" spans="1:6">
      <c r="A305" s="171" t="s">
        <v>2620</v>
      </c>
      <c r="B305" s="267" t="s">
        <v>2623</v>
      </c>
      <c r="C305" s="181" t="s">
        <v>438</v>
      </c>
      <c r="D305" s="170">
        <v>977</v>
      </c>
      <c r="E305" s="170"/>
      <c r="F305" s="1304">
        <f t="shared" si="6"/>
        <v>0</v>
      </c>
    </row>
    <row r="306" spans="1:6">
      <c r="A306" s="171"/>
      <c r="B306" s="267"/>
      <c r="C306" s="181"/>
      <c r="D306" s="170"/>
      <c r="E306" s="170"/>
      <c r="F306" s="1304"/>
    </row>
    <row r="307" spans="1:6">
      <c r="A307" s="171" t="s">
        <v>2621</v>
      </c>
      <c r="B307" s="267" t="s">
        <v>2624</v>
      </c>
      <c r="C307" s="181" t="s">
        <v>438</v>
      </c>
      <c r="D307" s="170">
        <v>488</v>
      </c>
      <c r="E307" s="170"/>
      <c r="F307" s="1304">
        <f t="shared" ref="F307" si="7">D307*E307</f>
        <v>0</v>
      </c>
    </row>
    <row r="308" spans="1:6">
      <c r="A308" s="171"/>
      <c r="B308" s="267"/>
      <c r="C308" s="181"/>
      <c r="D308" s="170"/>
      <c r="E308" s="170"/>
      <c r="F308" s="1304"/>
    </row>
    <row r="309" spans="1:6">
      <c r="A309" s="171" t="s">
        <v>2622</v>
      </c>
      <c r="B309" s="267" t="s">
        <v>2625</v>
      </c>
      <c r="C309" s="181" t="s">
        <v>438</v>
      </c>
      <c r="D309" s="170">
        <v>163</v>
      </c>
      <c r="E309" s="170"/>
      <c r="F309" s="1304">
        <f t="shared" ref="F309" si="8">D309*E309</f>
        <v>0</v>
      </c>
    </row>
    <row r="310" spans="1:6">
      <c r="A310" s="171"/>
      <c r="B310" s="322"/>
      <c r="C310" s="181"/>
      <c r="D310" s="170"/>
      <c r="E310" s="170"/>
      <c r="F310" s="1304">
        <f t="shared" si="6"/>
        <v>0</v>
      </c>
    </row>
    <row r="311" spans="1:6" ht="20.5">
      <c r="A311" s="171"/>
      <c r="B311" s="352" t="s">
        <v>612</v>
      </c>
      <c r="C311" s="181"/>
      <c r="D311" s="170"/>
      <c r="E311" s="170"/>
      <c r="F311" s="1304">
        <f t="shared" si="6"/>
        <v>0</v>
      </c>
    </row>
    <row r="312" spans="1:6">
      <c r="A312" s="171"/>
      <c r="B312" s="267"/>
      <c r="C312" s="349"/>
      <c r="D312" s="170"/>
      <c r="E312" s="170"/>
      <c r="F312" s="1304">
        <f t="shared" si="6"/>
        <v>0</v>
      </c>
    </row>
    <row r="313" spans="1:6">
      <c r="A313" s="171" t="s">
        <v>1619</v>
      </c>
      <c r="B313" s="267" t="s">
        <v>600</v>
      </c>
      <c r="C313" s="181" t="s">
        <v>513</v>
      </c>
      <c r="D313" s="170">
        <v>1628</v>
      </c>
      <c r="E313" s="170"/>
      <c r="F313" s="1304">
        <f t="shared" si="6"/>
        <v>0</v>
      </c>
    </row>
    <row r="314" spans="1:6">
      <c r="A314" s="354"/>
      <c r="B314" s="179"/>
      <c r="C314" s="179"/>
      <c r="D314" s="179"/>
      <c r="E314" s="179"/>
      <c r="F314" s="1304">
        <f t="shared" si="6"/>
        <v>0</v>
      </c>
    </row>
    <row r="315" spans="1:6" ht="20.5">
      <c r="A315" s="171"/>
      <c r="B315" s="352" t="s">
        <v>610</v>
      </c>
      <c r="C315" s="181"/>
      <c r="D315" s="170"/>
      <c r="E315" s="170"/>
      <c r="F315" s="1304">
        <f t="shared" si="6"/>
        <v>0</v>
      </c>
    </row>
    <row r="316" spans="1:6">
      <c r="A316" s="171"/>
      <c r="B316" s="267"/>
      <c r="C316" s="181"/>
      <c r="D316" s="170"/>
      <c r="E316" s="170"/>
      <c r="F316" s="1304">
        <f t="shared" si="6"/>
        <v>0</v>
      </c>
    </row>
    <row r="317" spans="1:6">
      <c r="A317" s="171" t="s">
        <v>1618</v>
      </c>
      <c r="B317" s="267" t="s">
        <v>600</v>
      </c>
      <c r="C317" s="181" t="s">
        <v>513</v>
      </c>
      <c r="D317" s="170">
        <v>6512</v>
      </c>
      <c r="E317" s="170"/>
      <c r="F317" s="1304">
        <f t="shared" si="6"/>
        <v>0</v>
      </c>
    </row>
    <row r="318" spans="1:6">
      <c r="A318" s="171"/>
      <c r="B318" s="322"/>
      <c r="C318" s="181"/>
      <c r="D318" s="173"/>
      <c r="E318" s="170"/>
      <c r="F318" s="1304">
        <f t="shared" si="6"/>
        <v>0</v>
      </c>
    </row>
    <row r="319" spans="1:6" ht="20.5">
      <c r="A319" s="171"/>
      <c r="B319" s="352" t="s">
        <v>608</v>
      </c>
      <c r="C319" s="181"/>
      <c r="D319" s="170"/>
      <c r="E319" s="170"/>
      <c r="F319" s="1304">
        <f t="shared" si="6"/>
        <v>0</v>
      </c>
    </row>
    <row r="320" spans="1:6">
      <c r="A320" s="171"/>
      <c r="B320" s="267"/>
      <c r="C320" s="181"/>
      <c r="D320" s="170"/>
      <c r="E320" s="170"/>
      <c r="F320" s="1304">
        <f t="shared" si="6"/>
        <v>0</v>
      </c>
    </row>
    <row r="321" spans="1:6">
      <c r="A321" s="171" t="s">
        <v>1617</v>
      </c>
      <c r="B321" s="267" t="s">
        <v>600</v>
      </c>
      <c r="C321" s="181" t="s">
        <v>513</v>
      </c>
      <c r="D321" s="170">
        <v>10</v>
      </c>
      <c r="E321" s="170"/>
      <c r="F321" s="1304">
        <f t="shared" si="6"/>
        <v>0</v>
      </c>
    </row>
    <row r="322" spans="1:6">
      <c r="A322" s="354"/>
      <c r="B322" s="179"/>
      <c r="C322" s="179"/>
      <c r="D322" s="179"/>
      <c r="E322" s="179"/>
      <c r="F322" s="1304">
        <f t="shared" si="6"/>
        <v>0</v>
      </c>
    </row>
    <row r="323" spans="1:6">
      <c r="A323" s="171"/>
      <c r="B323" s="322" t="s">
        <v>606</v>
      </c>
      <c r="C323" s="181"/>
      <c r="D323" s="170"/>
      <c r="E323" s="170"/>
      <c r="F323" s="1304">
        <f t="shared" si="6"/>
        <v>0</v>
      </c>
    </row>
    <row r="324" spans="1:6">
      <c r="A324" s="171"/>
      <c r="B324" s="267"/>
      <c r="C324" s="181"/>
      <c r="D324" s="170"/>
      <c r="E324" s="170"/>
      <c r="F324" s="1304">
        <f t="shared" si="6"/>
        <v>0</v>
      </c>
    </row>
    <row r="325" spans="1:6" ht="30.5">
      <c r="A325" s="171"/>
      <c r="B325" s="352" t="s">
        <v>605</v>
      </c>
      <c r="C325" s="181"/>
      <c r="D325" s="170"/>
      <c r="E325" s="170"/>
      <c r="F325" s="1304">
        <f t="shared" si="6"/>
        <v>0</v>
      </c>
    </row>
    <row r="326" spans="1:6">
      <c r="A326" s="171"/>
      <c r="B326" s="267"/>
      <c r="C326" s="181"/>
      <c r="D326" s="170"/>
      <c r="E326" s="170"/>
      <c r="F326" s="1304">
        <f t="shared" si="6"/>
        <v>0</v>
      </c>
    </row>
    <row r="327" spans="1:6">
      <c r="A327" s="171" t="s">
        <v>1616</v>
      </c>
      <c r="B327" s="267" t="s">
        <v>600</v>
      </c>
      <c r="C327" s="181" t="s">
        <v>337</v>
      </c>
      <c r="D327" s="170">
        <v>29</v>
      </c>
      <c r="E327" s="170"/>
      <c r="F327" s="1304">
        <f t="shared" si="6"/>
        <v>0</v>
      </c>
    </row>
    <row r="328" spans="1:6">
      <c r="A328" s="171"/>
      <c r="B328" s="267"/>
      <c r="C328" s="173"/>
      <c r="D328" s="170"/>
      <c r="E328" s="170"/>
      <c r="F328" s="115"/>
    </row>
    <row r="329" spans="1:6">
      <c r="A329" s="171"/>
      <c r="B329" s="1311"/>
      <c r="C329" s="181"/>
      <c r="D329" s="170"/>
      <c r="E329" s="170"/>
      <c r="F329" s="115"/>
    </row>
    <row r="330" spans="1:6">
      <c r="A330" s="1297"/>
      <c r="B330" s="175"/>
      <c r="C330" s="173"/>
      <c r="D330" s="170"/>
      <c r="E330" s="170"/>
      <c r="F330" s="115"/>
    </row>
    <row r="331" spans="1:6">
      <c r="A331" s="1297"/>
      <c r="B331" s="175"/>
      <c r="C331" s="173"/>
      <c r="D331" s="170"/>
      <c r="E331" s="170"/>
      <c r="F331" s="115"/>
    </row>
    <row r="332" spans="1:6">
      <c r="A332" s="1297"/>
      <c r="B332" s="175"/>
      <c r="C332" s="173"/>
      <c r="D332" s="170"/>
      <c r="E332" s="170"/>
      <c r="F332" s="115"/>
    </row>
    <row r="333" spans="1:6">
      <c r="A333" s="1297"/>
      <c r="B333" s="175"/>
      <c r="C333" s="173"/>
      <c r="D333" s="170"/>
      <c r="E333" s="170"/>
      <c r="F333" s="115"/>
    </row>
    <row r="334" spans="1:6">
      <c r="A334" s="1297"/>
      <c r="B334" s="175"/>
      <c r="C334" s="173"/>
      <c r="D334" s="170"/>
      <c r="E334" s="170"/>
      <c r="F334" s="115"/>
    </row>
    <row r="335" spans="1:6">
      <c r="A335" s="1297"/>
      <c r="B335" s="175"/>
      <c r="C335" s="173"/>
      <c r="D335" s="170"/>
      <c r="E335" s="170"/>
      <c r="F335" s="115"/>
    </row>
    <row r="336" spans="1:6">
      <c r="A336" s="1297"/>
      <c r="B336" s="175"/>
      <c r="C336" s="173"/>
      <c r="D336" s="170"/>
      <c r="E336" s="170"/>
      <c r="F336" s="115"/>
    </row>
    <row r="337" spans="1:6">
      <c r="A337" s="171"/>
      <c r="B337" s="322"/>
      <c r="C337" s="181"/>
      <c r="D337" s="170"/>
      <c r="E337" s="170"/>
      <c r="F337" s="115"/>
    </row>
    <row r="338" spans="1:6">
      <c r="A338" s="171"/>
      <c r="B338" s="267"/>
      <c r="C338" s="181"/>
      <c r="D338" s="170"/>
      <c r="E338" s="142"/>
      <c r="F338" s="1304"/>
    </row>
    <row r="339" spans="1:6" ht="13" thickBot="1">
      <c r="A339" s="1291"/>
      <c r="B339" s="1292"/>
      <c r="C339" s="1293"/>
      <c r="D339" s="1293" t="s">
        <v>1770</v>
      </c>
      <c r="E339" s="144"/>
      <c r="F339" s="143">
        <f>SUM(F296:F338)</f>
        <v>0</v>
      </c>
    </row>
    <row r="340" spans="1:6">
      <c r="A340" s="1294"/>
      <c r="B340" s="212"/>
      <c r="C340" s="213"/>
      <c r="D340" s="213"/>
      <c r="E340" s="148"/>
      <c r="F340" s="148"/>
    </row>
    <row r="341" spans="1:6">
      <c r="A341" s="1294"/>
      <c r="B341" s="212"/>
      <c r="C341" s="213"/>
      <c r="D341" s="213"/>
      <c r="E341" s="148"/>
      <c r="F341" s="148"/>
    </row>
    <row r="342" spans="1:6">
      <c r="A342" s="2028" t="s">
        <v>324</v>
      </c>
      <c r="B342" s="2014"/>
      <c r="C342" s="2014"/>
      <c r="D342" s="2014"/>
      <c r="E342" s="2014"/>
      <c r="F342" s="2014"/>
    </row>
    <row r="343" spans="1:6">
      <c r="A343" s="2028" t="s">
        <v>1852</v>
      </c>
      <c r="B343" s="2014"/>
      <c r="C343" s="2014"/>
      <c r="D343" s="2014"/>
      <c r="E343" s="2014"/>
      <c r="F343" s="2014"/>
    </row>
    <row r="344" spans="1:6">
      <c r="A344" s="1287" t="s">
        <v>2482</v>
      </c>
      <c r="C344" s="347"/>
      <c r="D344" s="347"/>
      <c r="E344" s="1373"/>
      <c r="F344" s="1374"/>
    </row>
    <row r="345" spans="1:6">
      <c r="A345" s="1287"/>
      <c r="C345" s="347"/>
      <c r="D345" s="347"/>
      <c r="E345" s="1373"/>
      <c r="F345" s="1374"/>
    </row>
    <row r="346" spans="1:6">
      <c r="A346" s="1287" t="s">
        <v>2483</v>
      </c>
      <c r="C346" s="347"/>
      <c r="D346" s="347"/>
      <c r="E346" s="1373"/>
      <c r="F346" s="1374"/>
    </row>
    <row r="347" spans="1:6" ht="13.5" thickBot="1">
      <c r="A347" s="221"/>
      <c r="C347" s="347"/>
      <c r="D347" s="347"/>
      <c r="E347" s="1373"/>
      <c r="F347" s="1374"/>
    </row>
    <row r="348" spans="1:6">
      <c r="A348" s="1288" t="s">
        <v>320</v>
      </c>
      <c r="B348" s="259" t="s">
        <v>161</v>
      </c>
      <c r="C348" s="259" t="s">
        <v>319</v>
      </c>
      <c r="D348" s="259" t="s">
        <v>318</v>
      </c>
      <c r="E348" s="259" t="s">
        <v>552</v>
      </c>
      <c r="F348" s="1289" t="s">
        <v>551</v>
      </c>
    </row>
    <row r="349" spans="1:6">
      <c r="A349" s="354"/>
      <c r="B349" s="179"/>
      <c r="C349" s="179"/>
      <c r="D349" s="179"/>
      <c r="E349" s="179"/>
      <c r="F349" s="1304"/>
    </row>
    <row r="350" spans="1:6">
      <c r="A350" s="171"/>
      <c r="B350" s="322" t="s">
        <v>603</v>
      </c>
      <c r="C350" s="181"/>
      <c r="D350" s="181"/>
      <c r="E350" s="170"/>
      <c r="F350" s="147"/>
    </row>
    <row r="351" spans="1:6">
      <c r="A351" s="171"/>
      <c r="B351" s="267"/>
      <c r="C351" s="181"/>
      <c r="D351" s="181"/>
      <c r="E351" s="142"/>
      <c r="F351" s="147"/>
    </row>
    <row r="352" spans="1:6" ht="20.5">
      <c r="A352" s="171"/>
      <c r="B352" s="352" t="s">
        <v>1867</v>
      </c>
      <c r="C352" s="181"/>
      <c r="D352" s="181"/>
      <c r="E352" s="142"/>
      <c r="F352" s="147"/>
    </row>
    <row r="353" spans="1:6">
      <c r="A353" s="171"/>
      <c r="B353" s="267"/>
      <c r="C353" s="181"/>
      <c r="D353" s="181"/>
      <c r="E353" s="142"/>
      <c r="F353" s="147"/>
    </row>
    <row r="354" spans="1:6">
      <c r="A354" s="171" t="s">
        <v>601</v>
      </c>
      <c r="B354" s="175" t="s">
        <v>1614</v>
      </c>
      <c r="C354" s="181" t="s">
        <v>337</v>
      </c>
      <c r="D354" s="170">
        <v>16</v>
      </c>
      <c r="E354" s="170"/>
      <c r="F354" s="1304">
        <f t="shared" ref="F354:F363" si="9">D354*E354</f>
        <v>0</v>
      </c>
    </row>
    <row r="355" spans="1:6">
      <c r="A355" s="171"/>
      <c r="B355" s="175"/>
      <c r="C355" s="181"/>
      <c r="D355" s="170"/>
      <c r="E355" s="170"/>
      <c r="F355" s="1304">
        <f t="shared" si="9"/>
        <v>0</v>
      </c>
    </row>
    <row r="356" spans="1:6">
      <c r="A356" s="1297"/>
      <c r="B356" s="1301" t="s">
        <v>1866</v>
      </c>
      <c r="C356" s="173"/>
      <c r="D356" s="170"/>
      <c r="E356" s="170"/>
      <c r="F356" s="1304">
        <f t="shared" si="9"/>
        <v>0</v>
      </c>
    </row>
    <row r="357" spans="1:6">
      <c r="A357" s="1297"/>
      <c r="B357" s="175"/>
      <c r="C357" s="173"/>
      <c r="D357" s="170"/>
      <c r="E357" s="170"/>
      <c r="F357" s="1304">
        <f t="shared" si="9"/>
        <v>0</v>
      </c>
    </row>
    <row r="358" spans="1:6" ht="70.5">
      <c r="A358" s="1297"/>
      <c r="B358" s="352" t="s">
        <v>1865</v>
      </c>
      <c r="C358" s="173"/>
      <c r="D358" s="170"/>
      <c r="E358" s="170"/>
      <c r="F358" s="1304">
        <f t="shared" si="9"/>
        <v>0</v>
      </c>
    </row>
    <row r="359" spans="1:6">
      <c r="A359" s="1297"/>
      <c r="B359" s="175"/>
      <c r="C359" s="173"/>
      <c r="D359" s="170"/>
      <c r="E359" s="170"/>
      <c r="F359" s="1304">
        <f t="shared" si="9"/>
        <v>0</v>
      </c>
    </row>
    <row r="360" spans="1:6">
      <c r="A360" s="1958" t="s">
        <v>1864</v>
      </c>
      <c r="B360" s="1959" t="s">
        <v>1863</v>
      </c>
      <c r="C360" s="1960" t="s">
        <v>337</v>
      </c>
      <c r="D360" s="1961">
        <v>45</v>
      </c>
      <c r="E360" s="1961"/>
      <c r="F360" s="1962">
        <f t="shared" si="9"/>
        <v>0</v>
      </c>
    </row>
    <row r="361" spans="1:6">
      <c r="A361" s="1958" t="s">
        <v>1862</v>
      </c>
      <c r="B361" s="1959" t="s">
        <v>1859</v>
      </c>
      <c r="C361" s="1960" t="s">
        <v>337</v>
      </c>
      <c r="D361" s="1961">
        <v>118</v>
      </c>
      <c r="E361" s="1961"/>
      <c r="F361" s="1962">
        <f t="shared" si="9"/>
        <v>0</v>
      </c>
    </row>
    <row r="362" spans="1:6">
      <c r="A362" s="1958" t="s">
        <v>1860</v>
      </c>
      <c r="B362" s="1959" t="s">
        <v>1857</v>
      </c>
      <c r="C362" s="1960" t="s">
        <v>337</v>
      </c>
      <c r="D362" s="1961">
        <v>116</v>
      </c>
      <c r="E362" s="1961"/>
      <c r="F362" s="1962">
        <f t="shared" si="9"/>
        <v>0</v>
      </c>
    </row>
    <row r="363" spans="1:6">
      <c r="A363" s="1958" t="s">
        <v>1858</v>
      </c>
      <c r="B363" s="1959" t="s">
        <v>1855</v>
      </c>
      <c r="C363" s="1960" t="s">
        <v>337</v>
      </c>
      <c r="D363" s="1961">
        <v>71</v>
      </c>
      <c r="E363" s="1961"/>
      <c r="F363" s="1962">
        <f t="shared" si="9"/>
        <v>0</v>
      </c>
    </row>
    <row r="364" spans="1:6">
      <c r="A364" s="1297"/>
      <c r="B364" s="175"/>
      <c r="C364" s="173"/>
      <c r="D364" s="170"/>
      <c r="E364" s="170"/>
      <c r="F364" s="115"/>
    </row>
    <row r="365" spans="1:6">
      <c r="A365" s="1297"/>
      <c r="B365" s="175"/>
      <c r="C365" s="173"/>
      <c r="D365" s="170"/>
      <c r="E365" s="170"/>
      <c r="F365" s="115"/>
    </row>
    <row r="366" spans="1:6">
      <c r="A366" s="1297"/>
      <c r="B366" s="175"/>
      <c r="C366" s="173"/>
      <c r="D366" s="170"/>
      <c r="E366" s="170"/>
      <c r="F366" s="115"/>
    </row>
    <row r="367" spans="1:6">
      <c r="A367" s="1297"/>
      <c r="B367" s="175"/>
      <c r="C367" s="173"/>
      <c r="D367" s="170"/>
      <c r="E367" s="170"/>
      <c r="F367" s="115"/>
    </row>
    <row r="368" spans="1:6">
      <c r="A368" s="171"/>
      <c r="B368" s="352"/>
      <c r="C368" s="181"/>
      <c r="D368" s="170"/>
      <c r="E368" s="170"/>
      <c r="F368" s="115"/>
    </row>
    <row r="369" spans="1:6">
      <c r="A369" s="1297"/>
      <c r="B369" s="175"/>
      <c r="C369" s="173"/>
      <c r="D369" s="170"/>
      <c r="E369" s="170"/>
      <c r="F369" s="115"/>
    </row>
    <row r="370" spans="1:6">
      <c r="A370" s="1297"/>
      <c r="B370" s="175"/>
      <c r="C370" s="173"/>
      <c r="D370" s="170"/>
      <c r="E370" s="170"/>
      <c r="F370" s="115"/>
    </row>
    <row r="371" spans="1:6">
      <c r="A371" s="1297"/>
      <c r="B371" s="175"/>
      <c r="C371" s="173"/>
      <c r="D371" s="170"/>
      <c r="E371" s="170"/>
      <c r="F371" s="115"/>
    </row>
    <row r="372" spans="1:6">
      <c r="A372" s="1297"/>
      <c r="B372" s="175"/>
      <c r="C372" s="173"/>
      <c r="D372" s="170"/>
      <c r="E372" s="170"/>
      <c r="F372" s="115"/>
    </row>
    <row r="373" spans="1:6">
      <c r="A373" s="1297"/>
      <c r="B373" s="175"/>
      <c r="C373" s="173"/>
      <c r="D373" s="170"/>
      <c r="E373" s="170"/>
      <c r="F373" s="115"/>
    </row>
    <row r="374" spans="1:6">
      <c r="A374" s="1297"/>
      <c r="B374" s="175"/>
      <c r="C374" s="173"/>
      <c r="D374" s="170"/>
      <c r="E374" s="170"/>
      <c r="F374" s="115"/>
    </row>
    <row r="375" spans="1:6">
      <c r="A375" s="1297"/>
      <c r="B375" s="175"/>
      <c r="C375" s="173"/>
      <c r="D375" s="170"/>
      <c r="E375" s="170"/>
      <c r="F375" s="115"/>
    </row>
    <row r="376" spans="1:6">
      <c r="A376" s="1297"/>
      <c r="B376" s="175"/>
      <c r="C376" s="173"/>
      <c r="D376" s="170"/>
      <c r="E376" s="170"/>
      <c r="F376" s="115"/>
    </row>
    <row r="377" spans="1:6">
      <c r="A377" s="1297"/>
      <c r="B377" s="175"/>
      <c r="C377" s="173"/>
      <c r="D377" s="170"/>
      <c r="E377" s="170"/>
      <c r="F377" s="115"/>
    </row>
    <row r="378" spans="1:6">
      <c r="A378" s="1297"/>
      <c r="B378" s="175"/>
      <c r="C378" s="173"/>
      <c r="D378" s="170"/>
      <c r="E378" s="170"/>
      <c r="F378" s="115"/>
    </row>
    <row r="379" spans="1:6">
      <c r="A379" s="1297"/>
      <c r="B379" s="175"/>
      <c r="C379" s="173"/>
      <c r="D379" s="170"/>
      <c r="E379" s="170"/>
      <c r="F379" s="115"/>
    </row>
    <row r="380" spans="1:6">
      <c r="A380" s="1297"/>
      <c r="B380" s="175"/>
      <c r="C380" s="173"/>
      <c r="D380" s="170"/>
      <c r="E380" s="170"/>
      <c r="F380" s="115"/>
    </row>
    <row r="381" spans="1:6">
      <c r="A381" s="1297"/>
      <c r="B381" s="175"/>
      <c r="C381" s="173"/>
      <c r="D381" s="170"/>
      <c r="E381" s="170"/>
      <c r="F381" s="115"/>
    </row>
    <row r="382" spans="1:6">
      <c r="A382" s="1297"/>
      <c r="B382" s="175"/>
      <c r="C382" s="173"/>
      <c r="D382" s="170"/>
      <c r="E382" s="170"/>
      <c r="F382" s="115"/>
    </row>
    <row r="383" spans="1:6">
      <c r="A383" s="1297"/>
      <c r="B383" s="175"/>
      <c r="C383" s="173"/>
      <c r="D383" s="170"/>
      <c r="E383" s="170"/>
      <c r="F383" s="115"/>
    </row>
    <row r="384" spans="1:6">
      <c r="A384" s="1297"/>
      <c r="B384" s="175"/>
      <c r="C384" s="173"/>
      <c r="D384" s="170"/>
      <c r="E384" s="170"/>
      <c r="F384" s="115"/>
    </row>
    <row r="385" spans="1:6">
      <c r="A385" s="1297"/>
      <c r="B385" s="175"/>
      <c r="C385" s="173"/>
      <c r="D385" s="170"/>
      <c r="E385" s="170"/>
      <c r="F385" s="115"/>
    </row>
    <row r="386" spans="1:6">
      <c r="A386" s="1297"/>
      <c r="B386" s="175"/>
      <c r="C386" s="173"/>
      <c r="D386" s="170"/>
      <c r="E386" s="170"/>
      <c r="F386" s="115"/>
    </row>
    <row r="387" spans="1:6">
      <c r="A387" s="171"/>
      <c r="B387" s="322"/>
      <c r="C387" s="181"/>
      <c r="D387" s="170"/>
      <c r="E387" s="170"/>
      <c r="F387" s="115"/>
    </row>
    <row r="388" spans="1:6">
      <c r="A388" s="171"/>
      <c r="B388" s="267"/>
      <c r="C388" s="181"/>
      <c r="D388" s="170"/>
      <c r="E388" s="142"/>
      <c r="F388" s="1304"/>
    </row>
    <row r="389" spans="1:6" ht="13" thickBot="1">
      <c r="A389" s="1291"/>
      <c r="B389" s="1292"/>
      <c r="C389" s="1293"/>
      <c r="D389" s="1293" t="s">
        <v>1770</v>
      </c>
      <c r="E389" s="144"/>
      <c r="F389" s="143">
        <f>SUM(F349:F388)</f>
        <v>0</v>
      </c>
    </row>
    <row r="390" spans="1:6">
      <c r="A390" s="1294"/>
      <c r="B390" s="212"/>
      <c r="C390" s="213"/>
      <c r="D390" s="213"/>
      <c r="E390" s="148"/>
      <c r="F390" s="148"/>
    </row>
    <row r="391" spans="1:6">
      <c r="A391" s="1294"/>
      <c r="B391" s="212"/>
      <c r="C391" s="213"/>
      <c r="D391" s="213"/>
      <c r="E391" s="148"/>
      <c r="F391" s="148"/>
    </row>
    <row r="392" spans="1:6">
      <c r="A392" s="2028" t="s">
        <v>324</v>
      </c>
      <c r="B392" s="2014"/>
      <c r="C392" s="2014"/>
      <c r="D392" s="2014"/>
      <c r="E392" s="2014"/>
      <c r="F392" s="2014"/>
    </row>
    <row r="393" spans="1:6">
      <c r="A393" s="2028" t="s">
        <v>1852</v>
      </c>
      <c r="B393" s="2014"/>
      <c r="C393" s="2014"/>
      <c r="D393" s="2014"/>
      <c r="E393" s="2014"/>
      <c r="F393" s="2014"/>
    </row>
    <row r="394" spans="1:6">
      <c r="A394" s="1287" t="s">
        <v>2482</v>
      </c>
      <c r="B394" s="212"/>
      <c r="C394" s="213"/>
      <c r="D394" s="213"/>
      <c r="E394" s="1313"/>
      <c r="F394" s="1314"/>
    </row>
    <row r="395" spans="1:6">
      <c r="A395" s="1287"/>
      <c r="B395" s="212"/>
      <c r="C395" s="213"/>
      <c r="D395" s="213"/>
      <c r="E395" s="1313"/>
      <c r="F395" s="1314"/>
    </row>
    <row r="396" spans="1:6">
      <c r="A396" s="1287" t="s">
        <v>2483</v>
      </c>
      <c r="B396" s="212"/>
      <c r="C396" s="213"/>
      <c r="D396" s="213"/>
      <c r="E396" s="1313"/>
      <c r="F396" s="1314"/>
    </row>
    <row r="397" spans="1:6" ht="13" thickBot="1">
      <c r="A397" s="212"/>
      <c r="B397" s="212"/>
      <c r="C397" s="213"/>
      <c r="D397" s="213"/>
      <c r="E397" s="1313"/>
      <c r="F397" s="1314"/>
    </row>
    <row r="398" spans="1:6">
      <c r="A398" s="1288" t="s">
        <v>320</v>
      </c>
      <c r="B398" s="259" t="s">
        <v>161</v>
      </c>
      <c r="C398" s="259" t="s">
        <v>319</v>
      </c>
      <c r="D398" s="259" t="s">
        <v>318</v>
      </c>
      <c r="E398" s="259" t="s">
        <v>317</v>
      </c>
      <c r="F398" s="1289" t="s">
        <v>316</v>
      </c>
    </row>
    <row r="399" spans="1:6">
      <c r="A399" s="171"/>
      <c r="B399" s="263"/>
      <c r="C399" s="181"/>
      <c r="D399" s="181"/>
      <c r="E399" s="142"/>
      <c r="F399" s="1304"/>
    </row>
    <row r="400" spans="1:6">
      <c r="A400" s="171"/>
      <c r="B400" s="232" t="s">
        <v>315</v>
      </c>
      <c r="C400" s="181"/>
      <c r="D400" s="181"/>
      <c r="E400" s="142"/>
      <c r="F400" s="1304"/>
    </row>
    <row r="401" spans="1:6">
      <c r="A401" s="171"/>
      <c r="B401" s="265"/>
      <c r="C401" s="181"/>
      <c r="D401" s="181"/>
      <c r="E401" s="142"/>
      <c r="F401" s="1304"/>
    </row>
    <row r="402" spans="1:6">
      <c r="A402" s="171"/>
      <c r="B402" s="233" t="s">
        <v>1849</v>
      </c>
      <c r="C402" s="181"/>
      <c r="D402" s="181"/>
      <c r="E402" s="142"/>
      <c r="F402" s="1304">
        <f>F47</f>
        <v>0</v>
      </c>
    </row>
    <row r="403" spans="1:6">
      <c r="A403" s="171"/>
      <c r="B403" s="267"/>
      <c r="C403" s="181"/>
      <c r="D403" s="181"/>
      <c r="E403" s="142"/>
      <c r="F403" s="1304"/>
    </row>
    <row r="404" spans="1:6">
      <c r="A404" s="171"/>
      <c r="B404" s="233" t="s">
        <v>1848</v>
      </c>
      <c r="C404" s="181"/>
      <c r="D404" s="181"/>
      <c r="E404" s="142"/>
      <c r="F404" s="1304">
        <f>F95</f>
        <v>0</v>
      </c>
    </row>
    <row r="405" spans="1:6">
      <c r="A405" s="171"/>
      <c r="B405" s="267"/>
      <c r="C405" s="181"/>
      <c r="D405" s="181"/>
      <c r="E405" s="142"/>
      <c r="F405" s="1304"/>
    </row>
    <row r="406" spans="1:6">
      <c r="A406" s="171"/>
      <c r="B406" s="233" t="s">
        <v>1847</v>
      </c>
      <c r="C406" s="181"/>
      <c r="D406" s="181"/>
      <c r="E406" s="142"/>
      <c r="F406" s="1304">
        <f>F142</f>
        <v>0</v>
      </c>
    </row>
    <row r="407" spans="1:6">
      <c r="A407" s="171"/>
      <c r="B407" s="267"/>
      <c r="C407" s="181"/>
      <c r="D407" s="181"/>
      <c r="E407" s="142"/>
      <c r="F407" s="1304"/>
    </row>
    <row r="408" spans="1:6">
      <c r="A408" s="171"/>
      <c r="B408" s="233" t="s">
        <v>1846</v>
      </c>
      <c r="C408" s="181"/>
      <c r="D408" s="181"/>
      <c r="E408" s="142"/>
      <c r="F408" s="1304">
        <f>F186</f>
        <v>0</v>
      </c>
    </row>
    <row r="409" spans="1:6">
      <c r="A409" s="171"/>
      <c r="B409" s="267"/>
      <c r="C409" s="181"/>
      <c r="D409" s="181"/>
      <c r="E409" s="142"/>
      <c r="F409" s="1304"/>
    </row>
    <row r="410" spans="1:6">
      <c r="A410" s="171"/>
      <c r="B410" s="233" t="s">
        <v>1845</v>
      </c>
      <c r="C410" s="181"/>
      <c r="D410" s="181"/>
      <c r="E410" s="142"/>
      <c r="F410" s="1304">
        <f>F238</f>
        <v>0</v>
      </c>
    </row>
    <row r="411" spans="1:6">
      <c r="A411" s="171"/>
      <c r="B411" s="233"/>
      <c r="C411" s="181"/>
      <c r="D411" s="181"/>
      <c r="E411" s="142"/>
      <c r="F411" s="1304"/>
    </row>
    <row r="412" spans="1:6">
      <c r="A412" s="171"/>
      <c r="B412" s="233" t="s">
        <v>1844</v>
      </c>
      <c r="C412" s="181"/>
      <c r="D412" s="181"/>
      <c r="E412" s="142"/>
      <c r="F412" s="1304">
        <f>F286</f>
        <v>0</v>
      </c>
    </row>
    <row r="413" spans="1:6">
      <c r="A413" s="171"/>
      <c r="B413" s="267"/>
      <c r="C413" s="181"/>
      <c r="D413" s="181"/>
      <c r="E413" s="142"/>
      <c r="F413" s="1304"/>
    </row>
    <row r="414" spans="1:6">
      <c r="A414" s="171"/>
      <c r="B414" s="233" t="s">
        <v>1843</v>
      </c>
      <c r="C414" s="181"/>
      <c r="D414" s="181"/>
      <c r="E414" s="142"/>
      <c r="F414" s="1304">
        <f>F339</f>
        <v>0</v>
      </c>
    </row>
    <row r="415" spans="1:6">
      <c r="A415" s="171"/>
      <c r="B415" s="263"/>
      <c r="C415" s="181"/>
      <c r="D415" s="181"/>
      <c r="E415" s="142"/>
      <c r="F415" s="1304"/>
    </row>
    <row r="416" spans="1:6">
      <c r="A416" s="171"/>
      <c r="B416" s="233" t="s">
        <v>1843</v>
      </c>
      <c r="C416" s="181"/>
      <c r="D416" s="181"/>
      <c r="E416" s="142"/>
      <c r="F416" s="1304">
        <f>F389</f>
        <v>0</v>
      </c>
    </row>
    <row r="417" spans="1:6">
      <c r="A417" s="171"/>
      <c r="B417" s="263"/>
      <c r="C417" s="181"/>
      <c r="D417" s="181"/>
      <c r="E417" s="142"/>
      <c r="F417" s="1304"/>
    </row>
    <row r="418" spans="1:6">
      <c r="A418" s="171"/>
      <c r="B418" s="263"/>
      <c r="C418" s="181"/>
      <c r="D418" s="181"/>
      <c r="E418" s="142"/>
      <c r="F418" s="1304"/>
    </row>
    <row r="419" spans="1:6">
      <c r="A419" s="171"/>
      <c r="B419" s="267"/>
      <c r="C419" s="181"/>
      <c r="D419" s="181"/>
      <c r="E419" s="142"/>
      <c r="F419" s="1304"/>
    </row>
    <row r="420" spans="1:6">
      <c r="A420" s="171"/>
      <c r="B420" s="176"/>
      <c r="C420" s="181"/>
      <c r="D420" s="181"/>
      <c r="E420" s="142"/>
      <c r="F420" s="1304"/>
    </row>
    <row r="421" spans="1:6">
      <c r="A421" s="171"/>
      <c r="B421" s="267"/>
      <c r="C421" s="181"/>
      <c r="D421" s="181"/>
      <c r="E421" s="142"/>
      <c r="F421" s="1304"/>
    </row>
    <row r="422" spans="1:6">
      <c r="A422" s="171"/>
      <c r="B422" s="267"/>
      <c r="C422" s="181"/>
      <c r="D422" s="181"/>
      <c r="E422" s="142"/>
      <c r="F422" s="1304"/>
    </row>
    <row r="423" spans="1:6">
      <c r="A423" s="171"/>
      <c r="B423" s="267"/>
      <c r="C423" s="181"/>
      <c r="D423" s="181"/>
      <c r="E423" s="142"/>
      <c r="F423" s="1304"/>
    </row>
    <row r="424" spans="1:6">
      <c r="A424" s="171"/>
      <c r="B424" s="267"/>
      <c r="C424" s="181"/>
      <c r="D424" s="181"/>
      <c r="E424" s="142"/>
      <c r="F424" s="1304"/>
    </row>
    <row r="425" spans="1:6">
      <c r="A425" s="171"/>
      <c r="B425" s="267"/>
      <c r="C425" s="181"/>
      <c r="D425" s="181"/>
      <c r="E425" s="142"/>
      <c r="F425" s="1304"/>
    </row>
    <row r="426" spans="1:6">
      <c r="A426" s="171"/>
      <c r="B426" s="267"/>
      <c r="C426" s="181"/>
      <c r="D426" s="181"/>
      <c r="E426" s="142"/>
      <c r="F426" s="1304"/>
    </row>
    <row r="427" spans="1:6">
      <c r="A427" s="171"/>
      <c r="B427" s="267"/>
      <c r="C427" s="181"/>
      <c r="D427" s="181"/>
      <c r="E427" s="142"/>
      <c r="F427" s="1304"/>
    </row>
    <row r="428" spans="1:6">
      <c r="A428" s="171"/>
      <c r="B428" s="267"/>
      <c r="C428" s="181"/>
      <c r="D428" s="181"/>
      <c r="E428" s="142"/>
      <c r="F428" s="1304"/>
    </row>
    <row r="429" spans="1:6">
      <c r="A429" s="171"/>
      <c r="B429" s="267"/>
      <c r="C429" s="181"/>
      <c r="D429" s="181"/>
      <c r="E429" s="142"/>
      <c r="F429" s="1304"/>
    </row>
    <row r="430" spans="1:6">
      <c r="A430" s="171"/>
      <c r="B430" s="267"/>
      <c r="C430" s="181"/>
      <c r="D430" s="181"/>
      <c r="E430" s="142"/>
      <c r="F430" s="1304"/>
    </row>
    <row r="431" spans="1:6">
      <c r="A431" s="171"/>
      <c r="B431" s="267"/>
      <c r="C431" s="181"/>
      <c r="D431" s="181"/>
      <c r="E431" s="142"/>
      <c r="F431" s="1304"/>
    </row>
    <row r="432" spans="1:6">
      <c r="A432" s="171"/>
      <c r="B432" s="267"/>
      <c r="C432" s="181"/>
      <c r="D432" s="181"/>
      <c r="E432" s="142"/>
      <c r="F432" s="1304"/>
    </row>
    <row r="433" spans="1:6">
      <c r="A433" s="171"/>
      <c r="B433" s="267"/>
      <c r="C433" s="181"/>
      <c r="D433" s="181"/>
      <c r="E433" s="142"/>
      <c r="F433" s="1304"/>
    </row>
    <row r="434" spans="1:6">
      <c r="A434" s="171"/>
      <c r="B434" s="267"/>
      <c r="C434" s="181"/>
      <c r="D434" s="181"/>
      <c r="E434" s="142"/>
      <c r="F434" s="1304"/>
    </row>
    <row r="435" spans="1:6">
      <c r="A435" s="171"/>
      <c r="B435" s="267"/>
      <c r="C435" s="181"/>
      <c r="D435" s="181"/>
      <c r="E435" s="142"/>
      <c r="F435" s="1304"/>
    </row>
    <row r="436" spans="1:6">
      <c r="A436" s="171"/>
      <c r="B436" s="267"/>
      <c r="C436" s="181"/>
      <c r="D436" s="181"/>
      <c r="E436" s="142"/>
      <c r="F436" s="1304"/>
    </row>
    <row r="437" spans="1:6">
      <c r="A437" s="171"/>
      <c r="B437" s="267"/>
      <c r="C437" s="181"/>
      <c r="D437" s="181"/>
      <c r="E437" s="142"/>
      <c r="F437" s="1304"/>
    </row>
    <row r="438" spans="1:6">
      <c r="A438" s="171"/>
      <c r="B438" s="267"/>
      <c r="C438" s="181"/>
      <c r="D438" s="181"/>
      <c r="E438" s="142"/>
      <c r="F438" s="1304"/>
    </row>
    <row r="439" spans="1:6">
      <c r="A439" s="171"/>
      <c r="B439" s="267"/>
      <c r="C439" s="181"/>
      <c r="D439" s="181"/>
      <c r="E439" s="142"/>
      <c r="F439" s="1304"/>
    </row>
    <row r="440" spans="1:6">
      <c r="A440" s="171"/>
      <c r="B440" s="267"/>
      <c r="C440" s="181"/>
      <c r="D440" s="181"/>
      <c r="E440" s="142"/>
      <c r="F440" s="1304"/>
    </row>
    <row r="441" spans="1:6">
      <c r="A441" s="171"/>
      <c r="B441" s="267"/>
      <c r="C441" s="181"/>
      <c r="D441" s="181"/>
      <c r="E441" s="142"/>
      <c r="F441" s="1304"/>
    </row>
    <row r="442" spans="1:6">
      <c r="A442" s="171"/>
      <c r="B442" s="267"/>
      <c r="C442" s="181"/>
      <c r="D442" s="181"/>
      <c r="E442" s="142"/>
      <c r="F442" s="1304"/>
    </row>
    <row r="443" spans="1:6">
      <c r="A443" s="171"/>
      <c r="B443" s="267"/>
      <c r="C443" s="181"/>
      <c r="D443" s="181"/>
      <c r="E443" s="142"/>
      <c r="F443" s="1304"/>
    </row>
    <row r="444" spans="1:6">
      <c r="A444" s="171"/>
      <c r="B444" s="267"/>
      <c r="C444" s="181"/>
      <c r="D444" s="181"/>
      <c r="E444" s="142"/>
      <c r="F444" s="1304"/>
    </row>
    <row r="445" spans="1:6" ht="13" thickBot="1">
      <c r="A445" s="1291"/>
      <c r="B445" s="1292"/>
      <c r="C445" s="1293"/>
      <c r="D445" s="1293" t="s">
        <v>973</v>
      </c>
      <c r="E445" s="144"/>
      <c r="F445" s="143">
        <f>SUM(F399:F444)</f>
        <v>0</v>
      </c>
    </row>
    <row r="446" spans="1:6" ht="13">
      <c r="A446" s="221"/>
      <c r="C446" s="347"/>
      <c r="D446" s="347"/>
      <c r="E446" s="1373"/>
      <c r="F446" s="1374"/>
    </row>
  </sheetData>
  <mergeCells count="18">
    <mergeCell ref="A393:F393"/>
    <mergeCell ref="A145:F145"/>
    <mergeCell ref="A146:F146"/>
    <mergeCell ref="A189:F189"/>
    <mergeCell ref="A190:F190"/>
    <mergeCell ref="A241:F241"/>
    <mergeCell ref="A242:F242"/>
    <mergeCell ref="A289:F289"/>
    <mergeCell ref="A290:F290"/>
    <mergeCell ref="A342:F342"/>
    <mergeCell ref="A343:F343"/>
    <mergeCell ref="A392:F392"/>
    <mergeCell ref="A99:F99"/>
    <mergeCell ref="A1:F1"/>
    <mergeCell ref="A2:F2"/>
    <mergeCell ref="A50:F50"/>
    <mergeCell ref="A51:F51"/>
    <mergeCell ref="A98:F98"/>
  </mergeCells>
  <pageMargins left="0.7" right="0.7" top="0.75" bottom="0.75" header="0.3" footer="0.3"/>
  <pageSetup scale="88" orientation="portrait" r:id="rId1"/>
  <rowBreaks count="7" manualBreakCount="7">
    <brk id="47" max="5" man="1"/>
    <brk id="95" max="5" man="1"/>
    <brk id="142" max="5" man="1"/>
    <brk id="186" max="5" man="1"/>
    <brk id="286" max="5" man="1"/>
    <brk id="339" max="5" man="1"/>
    <brk id="389"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6"/>
  <sheetViews>
    <sheetView view="pageBreakPreview" topLeftCell="A21" zoomScaleNormal="100" zoomScaleSheetLayoutView="100" workbookViewId="0">
      <selection activeCell="B21" sqref="B21"/>
    </sheetView>
  </sheetViews>
  <sheetFormatPr defaultColWidth="8.90625" defaultRowHeight="14.5"/>
  <cols>
    <col min="1" max="1" width="8.08984375" style="1467" customWidth="1"/>
    <col min="2" max="2" width="32" style="1465" customWidth="1"/>
    <col min="3" max="3" width="6.453125" style="1465" customWidth="1"/>
    <col min="4" max="4" width="11.54296875" style="1465" customWidth="1"/>
    <col min="5" max="5" width="13.08984375" style="1468" customWidth="1"/>
    <col min="6" max="6" width="16" style="1470" customWidth="1"/>
    <col min="7" max="16384" width="8.90625" style="1465"/>
  </cols>
  <sheetData>
    <row r="1" spans="1:8" ht="12.5">
      <c r="A1" s="2028" t="s">
        <v>324</v>
      </c>
      <c r="B1" s="2115"/>
      <c r="C1" s="2115"/>
      <c r="D1" s="2115"/>
      <c r="E1" s="2115"/>
      <c r="F1" s="2115"/>
    </row>
    <row r="2" spans="1:8" ht="12.5">
      <c r="A2" s="2028" t="s">
        <v>323</v>
      </c>
      <c r="B2" s="2115"/>
      <c r="C2" s="2115"/>
      <c r="D2" s="2115"/>
      <c r="E2" s="2115"/>
      <c r="F2" s="2115"/>
    </row>
    <row r="3" spans="1:8" ht="12.5">
      <c r="A3" s="1337" t="s">
        <v>2488</v>
      </c>
      <c r="B3" s="1396"/>
      <c r="C3" s="1397"/>
      <c r="D3" s="1397"/>
      <c r="E3" s="1398"/>
      <c r="F3" s="1399"/>
    </row>
    <row r="4" spans="1:8" ht="12.5">
      <c r="A4" s="1400"/>
      <c r="B4" s="1396"/>
      <c r="C4" s="1397"/>
      <c r="D4" s="1397"/>
      <c r="E4" s="1398"/>
      <c r="F4" s="1399"/>
    </row>
    <row r="5" spans="1:8" ht="12.5">
      <c r="A5" s="1337" t="s">
        <v>2489</v>
      </c>
      <c r="B5" s="1396"/>
      <c r="C5" s="1397"/>
      <c r="D5" s="1397"/>
      <c r="E5" s="1398"/>
      <c r="F5" s="1399"/>
    </row>
    <row r="6" spans="1:8" ht="13" thickBot="1">
      <c r="A6" s="1401"/>
      <c r="B6" s="1396"/>
      <c r="C6" s="1397"/>
      <c r="D6" s="1397"/>
      <c r="E6" s="1398"/>
      <c r="F6" s="1399"/>
    </row>
    <row r="7" spans="1:8" ht="13" thickBot="1">
      <c r="A7" s="1402" t="s">
        <v>320</v>
      </c>
      <c r="B7" s="1403" t="s">
        <v>161</v>
      </c>
      <c r="C7" s="1403" t="s">
        <v>319</v>
      </c>
      <c r="D7" s="1403" t="s">
        <v>318</v>
      </c>
      <c r="E7" s="1404" t="s">
        <v>1973</v>
      </c>
      <c r="F7" s="1405" t="s">
        <v>1972</v>
      </c>
    </row>
    <row r="8" spans="1:8" ht="12.5">
      <c r="A8" s="1406"/>
      <c r="B8" s="1407"/>
      <c r="C8" s="1407"/>
      <c r="D8" s="1407"/>
      <c r="E8" s="1408"/>
      <c r="F8" s="115"/>
    </row>
    <row r="9" spans="1:8" ht="12.5">
      <c r="A9" s="1406"/>
      <c r="B9" s="1409" t="s">
        <v>596</v>
      </c>
      <c r="C9" s="1407"/>
      <c r="D9" s="1407"/>
      <c r="E9" s="1408"/>
      <c r="F9" s="115"/>
    </row>
    <row r="10" spans="1:8" ht="30.5">
      <c r="A10" s="1406"/>
      <c r="B10" s="176" t="s">
        <v>2490</v>
      </c>
      <c r="C10" s="1407"/>
      <c r="D10" s="1407"/>
      <c r="E10" s="1408"/>
      <c r="F10" s="115"/>
    </row>
    <row r="11" spans="1:8" ht="12.5">
      <c r="A11" s="1406"/>
      <c r="B11" s="1407"/>
      <c r="C11" s="1407"/>
      <c r="D11" s="1407"/>
      <c r="E11" s="1408"/>
      <c r="F11" s="115"/>
    </row>
    <row r="12" spans="1:8" s="1415" customFormat="1" ht="10.5">
      <c r="A12" s="1406"/>
      <c r="B12" s="1409" t="s">
        <v>1165</v>
      </c>
      <c r="C12" s="1411"/>
      <c r="D12" s="1412"/>
      <c r="E12" s="1413"/>
      <c r="F12" s="1414"/>
    </row>
    <row r="13" spans="1:8" s="1415" customFormat="1" ht="10">
      <c r="A13" s="1406"/>
      <c r="B13" s="1407"/>
      <c r="C13" s="1411"/>
      <c r="D13" s="1412"/>
      <c r="E13" s="1413"/>
      <c r="F13" s="1414"/>
    </row>
    <row r="14" spans="1:8" s="1415" customFormat="1" ht="10.5">
      <c r="A14" s="1406"/>
      <c r="B14" s="1416" t="s">
        <v>651</v>
      </c>
      <c r="C14" s="1411"/>
      <c r="D14" s="1412"/>
      <c r="E14" s="1413"/>
      <c r="F14" s="1414"/>
    </row>
    <row r="15" spans="1:8" ht="12.5">
      <c r="A15" s="1417"/>
      <c r="B15" s="1418"/>
      <c r="C15" s="1412"/>
      <c r="D15" s="1419"/>
      <c r="E15" s="1419"/>
      <c r="F15" s="115"/>
      <c r="G15" s="1466"/>
      <c r="H15" s="1466"/>
    </row>
    <row r="16" spans="1:8" ht="12.5">
      <c r="A16" s="1417" t="s">
        <v>593</v>
      </c>
      <c r="B16" s="1411" t="s">
        <v>651</v>
      </c>
      <c r="C16" s="1421" t="s">
        <v>650</v>
      </c>
      <c r="D16" s="1420">
        <v>6.0000000000000001E-3</v>
      </c>
      <c r="E16" s="142"/>
      <c r="F16" s="115">
        <f>D16*E16</f>
        <v>0</v>
      </c>
      <c r="G16" s="1466"/>
      <c r="H16" s="1466"/>
    </row>
    <row r="17" spans="1:8" ht="12.5">
      <c r="A17" s="1406"/>
      <c r="B17" s="1407"/>
      <c r="C17" s="1421"/>
      <c r="D17" s="1421"/>
      <c r="E17" s="1419"/>
      <c r="F17" s="115">
        <f t="shared" ref="F17:F51" si="0">D17*E17</f>
        <v>0</v>
      </c>
    </row>
    <row r="18" spans="1:8" ht="12.5">
      <c r="A18" s="1406"/>
      <c r="B18" s="1407"/>
      <c r="C18" s="1421"/>
      <c r="D18" s="1421"/>
      <c r="E18" s="1419"/>
      <c r="F18" s="115">
        <f t="shared" si="0"/>
        <v>0</v>
      </c>
    </row>
    <row r="19" spans="1:8" ht="12.5">
      <c r="A19" s="1406"/>
      <c r="B19" s="1409" t="s">
        <v>1163</v>
      </c>
      <c r="C19" s="1421"/>
      <c r="D19" s="1421"/>
      <c r="E19" s="1419"/>
      <c r="F19" s="115">
        <f t="shared" si="0"/>
        <v>0</v>
      </c>
    </row>
    <row r="20" spans="1:8" ht="12.5">
      <c r="A20" s="1406"/>
      <c r="B20" s="1407"/>
      <c r="C20" s="1421"/>
      <c r="D20" s="1421"/>
      <c r="E20" s="1419"/>
      <c r="F20" s="115">
        <f t="shared" si="0"/>
        <v>0</v>
      </c>
    </row>
    <row r="21" spans="1:8" ht="30">
      <c r="A21" s="1406" t="s">
        <v>1381</v>
      </c>
      <c r="B21" s="1422" t="s">
        <v>1837</v>
      </c>
      <c r="C21" s="1421" t="s">
        <v>438</v>
      </c>
      <c r="D21" s="1420">
        <v>60</v>
      </c>
      <c r="E21" s="1423"/>
      <c r="F21" s="115">
        <f t="shared" si="0"/>
        <v>0</v>
      </c>
    </row>
    <row r="22" spans="1:8" ht="12.5">
      <c r="A22" s="1406"/>
      <c r="B22" s="1407"/>
      <c r="C22" s="1421"/>
      <c r="D22" s="1421"/>
      <c r="E22" s="1423"/>
      <c r="F22" s="115">
        <f t="shared" si="0"/>
        <v>0</v>
      </c>
    </row>
    <row r="23" spans="1:8" ht="12.5">
      <c r="A23" s="1406"/>
      <c r="B23" s="1407"/>
      <c r="C23" s="1421"/>
      <c r="D23" s="1421"/>
      <c r="E23" s="1419"/>
      <c r="F23" s="115">
        <f t="shared" si="0"/>
        <v>0</v>
      </c>
    </row>
    <row r="24" spans="1:8" ht="20">
      <c r="A24" s="1406" t="s">
        <v>579</v>
      </c>
      <c r="B24" s="1422" t="s">
        <v>1836</v>
      </c>
      <c r="C24" s="1421" t="s">
        <v>438</v>
      </c>
      <c r="D24" s="1421">
        <v>30</v>
      </c>
      <c r="E24" s="1423"/>
      <c r="F24" s="115">
        <f t="shared" si="0"/>
        <v>0</v>
      </c>
    </row>
    <row r="25" spans="1:8" ht="12.5">
      <c r="A25" s="1406"/>
      <c r="B25" s="1407"/>
      <c r="C25" s="1421"/>
      <c r="D25" s="1421"/>
      <c r="E25" s="1423"/>
      <c r="F25" s="115">
        <f t="shared" si="0"/>
        <v>0</v>
      </c>
    </row>
    <row r="26" spans="1:8" ht="12.5">
      <c r="A26" s="1406"/>
      <c r="B26" s="1409" t="s">
        <v>1835</v>
      </c>
      <c r="C26" s="1421"/>
      <c r="D26" s="1421"/>
      <c r="E26" s="1423"/>
      <c r="F26" s="115">
        <f t="shared" si="0"/>
        <v>0</v>
      </c>
    </row>
    <row r="27" spans="1:8" ht="12.5">
      <c r="A27" s="1406"/>
      <c r="B27" s="1407"/>
      <c r="C27" s="1421"/>
      <c r="D27" s="1421"/>
      <c r="E27" s="1423"/>
      <c r="F27" s="115">
        <f t="shared" si="0"/>
        <v>0</v>
      </c>
    </row>
    <row r="28" spans="1:8" ht="12.5">
      <c r="A28" s="1406"/>
      <c r="B28" s="1407"/>
      <c r="C28" s="1421"/>
      <c r="D28" s="1421"/>
      <c r="E28" s="1423"/>
      <c r="F28" s="115">
        <f t="shared" si="0"/>
        <v>0</v>
      </c>
    </row>
    <row r="29" spans="1:8" ht="20">
      <c r="A29" s="1406" t="s">
        <v>1833</v>
      </c>
      <c r="B29" s="1422" t="s">
        <v>1834</v>
      </c>
      <c r="C29" s="1421" t="s">
        <v>438</v>
      </c>
      <c r="D29" s="1421">
        <v>30</v>
      </c>
      <c r="E29" s="1423"/>
      <c r="F29" s="115">
        <f t="shared" si="0"/>
        <v>0</v>
      </c>
    </row>
    <row r="30" spans="1:8" ht="12.5">
      <c r="A30" s="1406"/>
      <c r="B30" s="1422"/>
      <c r="C30" s="1421"/>
      <c r="D30" s="1421"/>
      <c r="E30" s="1423"/>
      <c r="F30" s="115">
        <f t="shared" si="0"/>
        <v>0</v>
      </c>
    </row>
    <row r="31" spans="1:8" s="1415" customFormat="1" ht="10.5">
      <c r="A31" s="1406"/>
      <c r="B31" s="1409" t="s">
        <v>1832</v>
      </c>
      <c r="C31" s="1412"/>
      <c r="D31" s="1424"/>
      <c r="E31" s="1312"/>
      <c r="F31" s="115">
        <f t="shared" si="0"/>
        <v>0</v>
      </c>
      <c r="H31" s="1425"/>
    </row>
    <row r="32" spans="1:8" s="1415" customFormat="1" ht="10">
      <c r="A32" s="1406"/>
      <c r="B32" s="1407"/>
      <c r="C32" s="1412"/>
      <c r="D32" s="1424"/>
      <c r="E32" s="1312"/>
      <c r="F32" s="115">
        <f t="shared" si="0"/>
        <v>0</v>
      </c>
      <c r="H32" s="1426"/>
    </row>
    <row r="33" spans="1:6" s="1415" customFormat="1" ht="20">
      <c r="A33" s="1406" t="s">
        <v>1831</v>
      </c>
      <c r="B33" s="1422" t="s">
        <v>1830</v>
      </c>
      <c r="C33" s="1412" t="s">
        <v>679</v>
      </c>
      <c r="D33" s="1424">
        <v>60</v>
      </c>
      <c r="E33" s="170"/>
      <c r="F33" s="115">
        <f t="shared" si="0"/>
        <v>0</v>
      </c>
    </row>
    <row r="34" spans="1:6" s="1415" customFormat="1" ht="10">
      <c r="A34" s="1406"/>
      <c r="B34" s="1407"/>
      <c r="C34" s="1411"/>
      <c r="D34" s="1424"/>
      <c r="E34" s="1312"/>
      <c r="F34" s="115">
        <f t="shared" si="0"/>
        <v>0</v>
      </c>
    </row>
    <row r="35" spans="1:6" ht="12.5">
      <c r="A35" s="1406"/>
      <c r="B35" s="1407"/>
      <c r="C35" s="1421"/>
      <c r="D35" s="1421"/>
      <c r="E35" s="1423"/>
      <c r="F35" s="115">
        <f t="shared" si="0"/>
        <v>0</v>
      </c>
    </row>
    <row r="36" spans="1:6" ht="12.5">
      <c r="A36" s="1427"/>
      <c r="B36" s="1428" t="s">
        <v>1159</v>
      </c>
      <c r="C36" s="1421"/>
      <c r="D36" s="1421"/>
      <c r="E36" s="1423"/>
      <c r="F36" s="115">
        <f t="shared" si="0"/>
        <v>0</v>
      </c>
    </row>
    <row r="37" spans="1:6" ht="12.5">
      <c r="A37" s="1427"/>
      <c r="B37" s="1428"/>
      <c r="C37" s="1421"/>
      <c r="D37" s="1421"/>
      <c r="E37" s="1423"/>
      <c r="F37" s="115">
        <f t="shared" si="0"/>
        <v>0</v>
      </c>
    </row>
    <row r="38" spans="1:6" ht="12.5">
      <c r="A38" s="1429"/>
      <c r="B38" s="1430" t="s">
        <v>1829</v>
      </c>
      <c r="C38" s="1421"/>
      <c r="D38" s="1421"/>
      <c r="E38" s="1423"/>
      <c r="F38" s="115">
        <f t="shared" si="0"/>
        <v>0</v>
      </c>
    </row>
    <row r="39" spans="1:6" ht="12.5">
      <c r="A39" s="1429"/>
      <c r="B39" s="1431"/>
      <c r="C39" s="1421"/>
      <c r="D39" s="1421"/>
      <c r="E39" s="1423"/>
      <c r="F39" s="115">
        <f t="shared" si="0"/>
        <v>0</v>
      </c>
    </row>
    <row r="40" spans="1:6" ht="12.5">
      <c r="A40" s="1429"/>
      <c r="B40" s="1432" t="s">
        <v>1828</v>
      </c>
      <c r="C40" s="1421"/>
      <c r="D40" s="1421"/>
      <c r="E40" s="1423"/>
      <c r="F40" s="115">
        <f t="shared" si="0"/>
        <v>0</v>
      </c>
    </row>
    <row r="41" spans="1:6" ht="12.5">
      <c r="A41" s="1406"/>
      <c r="B41" s="1433"/>
      <c r="C41" s="1421"/>
      <c r="D41" s="1421"/>
      <c r="E41" s="1423"/>
      <c r="F41" s="115">
        <f t="shared" si="0"/>
        <v>0</v>
      </c>
    </row>
    <row r="42" spans="1:6" ht="12.5">
      <c r="A42" s="1406"/>
      <c r="B42" s="1433" t="s">
        <v>1827</v>
      </c>
      <c r="C42" s="1421"/>
      <c r="D42" s="1421"/>
      <c r="E42" s="1423"/>
      <c r="F42" s="115">
        <f t="shared" si="0"/>
        <v>0</v>
      </c>
    </row>
    <row r="43" spans="1:6" ht="40">
      <c r="A43" s="1406"/>
      <c r="B43" s="1434" t="s">
        <v>1826</v>
      </c>
      <c r="C43" s="1421"/>
      <c r="D43" s="1421"/>
      <c r="E43" s="1423"/>
      <c r="F43" s="115">
        <f t="shared" si="0"/>
        <v>0</v>
      </c>
    </row>
    <row r="44" spans="1:6" ht="12.5">
      <c r="A44" s="1406"/>
      <c r="B44" s="1433"/>
      <c r="C44" s="1421"/>
      <c r="D44" s="1421"/>
      <c r="E44" s="1423"/>
      <c r="F44" s="115">
        <f t="shared" si="0"/>
        <v>0</v>
      </c>
    </row>
    <row r="45" spans="1:6" ht="12.5">
      <c r="A45" s="1406" t="s">
        <v>1825</v>
      </c>
      <c r="B45" s="1422" t="s">
        <v>1824</v>
      </c>
      <c r="C45" s="1421" t="s">
        <v>691</v>
      </c>
      <c r="D45" s="1435">
        <v>10.4</v>
      </c>
      <c r="E45" s="1423"/>
      <c r="F45" s="115">
        <f t="shared" si="0"/>
        <v>0</v>
      </c>
    </row>
    <row r="46" spans="1:6" ht="12.5">
      <c r="A46" s="1406"/>
      <c r="B46" s="1433"/>
      <c r="C46" s="1421"/>
      <c r="D46" s="1435"/>
      <c r="E46" s="1423"/>
      <c r="F46" s="115">
        <f t="shared" si="0"/>
        <v>0</v>
      </c>
    </row>
    <row r="47" spans="1:6" ht="12.5">
      <c r="A47" s="1406"/>
      <c r="B47" s="1433" t="s">
        <v>1994</v>
      </c>
      <c r="C47" s="1421"/>
      <c r="D47" s="1435"/>
      <c r="E47" s="1423"/>
      <c r="F47" s="115">
        <f t="shared" si="0"/>
        <v>0</v>
      </c>
    </row>
    <row r="48" spans="1:6" ht="12.5">
      <c r="A48" s="1406"/>
      <c r="B48" s="1433"/>
      <c r="C48" s="1421"/>
      <c r="D48" s="1435"/>
      <c r="E48" s="1423"/>
      <c r="F48" s="115">
        <f t="shared" si="0"/>
        <v>0</v>
      </c>
    </row>
    <row r="49" spans="1:6" ht="40">
      <c r="A49" s="1406"/>
      <c r="B49" s="1434" t="s">
        <v>1993</v>
      </c>
      <c r="C49" s="1421"/>
      <c r="D49" s="1435"/>
      <c r="E49" s="1423"/>
      <c r="F49" s="115">
        <f t="shared" si="0"/>
        <v>0</v>
      </c>
    </row>
    <row r="50" spans="1:6" ht="12.5">
      <c r="A50" s="1406"/>
      <c r="B50" s="1422"/>
      <c r="C50" s="1421"/>
      <c r="D50" s="1435"/>
      <c r="E50" s="1423"/>
      <c r="F50" s="115">
        <f t="shared" si="0"/>
        <v>0</v>
      </c>
    </row>
    <row r="51" spans="1:6" ht="12.5">
      <c r="A51" s="1406" t="s">
        <v>1821</v>
      </c>
      <c r="B51" s="1422" t="s">
        <v>1820</v>
      </c>
      <c r="C51" s="1421" t="s">
        <v>691</v>
      </c>
      <c r="D51" s="1435">
        <v>405.59999999999997</v>
      </c>
      <c r="E51" s="1423"/>
      <c r="F51" s="115">
        <f t="shared" si="0"/>
        <v>0</v>
      </c>
    </row>
    <row r="52" spans="1:6" ht="12.5">
      <c r="A52" s="1406"/>
      <c r="B52" s="1422"/>
      <c r="C52" s="1407"/>
      <c r="D52" s="1421"/>
      <c r="E52" s="141"/>
      <c r="F52" s="115"/>
    </row>
    <row r="53" spans="1:6" ht="12.5">
      <c r="A53" s="1436"/>
      <c r="B53" s="1411"/>
      <c r="C53" s="1412"/>
      <c r="D53" s="1412"/>
      <c r="E53" s="146"/>
      <c r="F53" s="1437"/>
    </row>
    <row r="54" spans="1:6" s="1396" customFormat="1" ht="10.5" thickBot="1">
      <c r="A54" s="1438"/>
      <c r="B54" s="1439"/>
      <c r="C54" s="1440"/>
      <c r="D54" s="1440" t="s">
        <v>1770</v>
      </c>
      <c r="E54" s="144"/>
      <c r="F54" s="1441">
        <f>SUM(F12:F53)</f>
        <v>0</v>
      </c>
    </row>
    <row r="55" spans="1:6" s="1396" customFormat="1" ht="10">
      <c r="A55" s="1442"/>
      <c r="C55" s="1397"/>
      <c r="D55" s="1397"/>
      <c r="E55" s="148"/>
      <c r="F55" s="1443"/>
    </row>
    <row r="56" spans="1:6" ht="12" customHeight="1">
      <c r="A56" s="1401"/>
      <c r="B56" s="1396"/>
      <c r="C56" s="1397"/>
      <c r="D56" s="1397"/>
      <c r="E56" s="1398"/>
      <c r="F56" s="1313"/>
    </row>
    <row r="57" spans="1:6" ht="13" thickBot="1">
      <c r="A57" s="1401"/>
      <c r="B57" s="1396"/>
      <c r="C57" s="1397"/>
      <c r="D57" s="1397"/>
      <c r="E57" s="1398"/>
      <c r="F57" s="1313"/>
    </row>
    <row r="58" spans="1:6" ht="13" thickBot="1">
      <c r="A58" s="1402" t="s">
        <v>320</v>
      </c>
      <c r="B58" s="1403" t="s">
        <v>161</v>
      </c>
      <c r="C58" s="1403" t="s">
        <v>319</v>
      </c>
      <c r="D58" s="1403" t="s">
        <v>318</v>
      </c>
      <c r="E58" s="1404" t="s">
        <v>1973</v>
      </c>
      <c r="F58" s="1405" t="s">
        <v>1972</v>
      </c>
    </row>
    <row r="59" spans="1:6" ht="12.5">
      <c r="A59" s="1444"/>
      <c r="B59" s="1445"/>
      <c r="C59" s="1445"/>
      <c r="D59" s="1445"/>
      <c r="E59" s="1446"/>
      <c r="F59" s="1447"/>
    </row>
    <row r="60" spans="1:6" ht="12.5">
      <c r="A60" s="1406"/>
      <c r="B60" s="1433" t="s">
        <v>1819</v>
      </c>
      <c r="C60" s="1421"/>
      <c r="D60" s="1421"/>
      <c r="E60" s="1424"/>
      <c r="F60" s="115"/>
    </row>
    <row r="61" spans="1:6" ht="12.5">
      <c r="A61" s="1406"/>
      <c r="B61" s="1434"/>
      <c r="C61" s="1421"/>
      <c r="D61" s="1421"/>
      <c r="E61" s="1424"/>
      <c r="F61" s="115"/>
    </row>
    <row r="62" spans="1:6" ht="12.5">
      <c r="A62" s="1406"/>
      <c r="B62" s="1433" t="s">
        <v>1818</v>
      </c>
      <c r="C62" s="1421"/>
      <c r="D62" s="1421"/>
      <c r="E62" s="1419"/>
      <c r="F62" s="115"/>
    </row>
    <row r="63" spans="1:6" ht="12.5">
      <c r="A63" s="1406"/>
      <c r="B63" s="1407"/>
      <c r="C63" s="1421"/>
      <c r="D63" s="1421"/>
      <c r="E63" s="1419"/>
      <c r="F63" s="115"/>
    </row>
    <row r="64" spans="1:6" ht="20">
      <c r="A64" s="1406"/>
      <c r="B64" s="1434" t="s">
        <v>1817</v>
      </c>
      <c r="C64" s="1421"/>
      <c r="D64" s="1421"/>
      <c r="E64" s="1419"/>
      <c r="F64" s="115"/>
    </row>
    <row r="65" spans="1:6" ht="12.5">
      <c r="A65" s="1406"/>
      <c r="B65" s="1434"/>
      <c r="C65" s="1421"/>
      <c r="D65" s="1421"/>
      <c r="E65" s="1419"/>
      <c r="F65" s="115"/>
    </row>
    <row r="66" spans="1:6" ht="12.5">
      <c r="A66" s="1406" t="s">
        <v>1356</v>
      </c>
      <c r="B66" s="1407" t="s">
        <v>1816</v>
      </c>
      <c r="C66" s="1421" t="s">
        <v>691</v>
      </c>
      <c r="D66" s="1435">
        <v>10.4</v>
      </c>
      <c r="E66" s="1423"/>
      <c r="F66" s="115">
        <f t="shared" ref="F66:F88" si="1">D66*E66</f>
        <v>0</v>
      </c>
    </row>
    <row r="67" spans="1:6" ht="12.5">
      <c r="A67" s="1406"/>
      <c r="B67" s="1407"/>
      <c r="C67" s="1421"/>
      <c r="D67" s="1435"/>
      <c r="E67" s="1423"/>
      <c r="F67" s="115">
        <f t="shared" si="1"/>
        <v>0</v>
      </c>
    </row>
    <row r="68" spans="1:6" ht="12.5">
      <c r="A68" s="1406"/>
      <c r="B68" s="1433" t="s">
        <v>1815</v>
      </c>
      <c r="C68" s="1421"/>
      <c r="D68" s="1435"/>
      <c r="E68" s="1423"/>
      <c r="F68" s="115">
        <f t="shared" si="1"/>
        <v>0</v>
      </c>
    </row>
    <row r="69" spans="1:6" ht="12.5">
      <c r="A69" s="1406"/>
      <c r="B69" s="1409"/>
      <c r="C69" s="1421"/>
      <c r="D69" s="1435"/>
      <c r="E69" s="1423"/>
      <c r="F69" s="115">
        <f t="shared" si="1"/>
        <v>0</v>
      </c>
    </row>
    <row r="70" spans="1:6" ht="30">
      <c r="A70" s="1406"/>
      <c r="B70" s="1434" t="s">
        <v>1992</v>
      </c>
      <c r="C70" s="1421"/>
      <c r="D70" s="1435"/>
      <c r="E70" s="1423"/>
      <c r="F70" s="115">
        <f t="shared" si="1"/>
        <v>0</v>
      </c>
    </row>
    <row r="71" spans="1:6" ht="12.5">
      <c r="A71" s="1406"/>
      <c r="B71" s="1407"/>
      <c r="C71" s="1421"/>
      <c r="D71" s="1435"/>
      <c r="E71" s="1423"/>
      <c r="F71" s="115">
        <f t="shared" si="1"/>
        <v>0</v>
      </c>
    </row>
    <row r="72" spans="1:6" ht="12.5">
      <c r="A72" s="1406" t="s">
        <v>701</v>
      </c>
      <c r="B72" s="1407" t="s">
        <v>1813</v>
      </c>
      <c r="C72" s="1421" t="s">
        <v>691</v>
      </c>
      <c r="D72" s="1435">
        <v>405.59999999999997</v>
      </c>
      <c r="E72" s="1423"/>
      <c r="F72" s="115">
        <f t="shared" si="1"/>
        <v>0</v>
      </c>
    </row>
    <row r="73" spans="1:6" ht="12.5">
      <c r="A73" s="1406"/>
      <c r="B73" s="1448"/>
      <c r="C73" s="1421"/>
      <c r="D73" s="1435"/>
      <c r="E73" s="1423"/>
      <c r="F73" s="115">
        <f t="shared" si="1"/>
        <v>0</v>
      </c>
    </row>
    <row r="74" spans="1:6" ht="12.5">
      <c r="A74" s="1406"/>
      <c r="B74" s="1433" t="s">
        <v>1144</v>
      </c>
      <c r="C74" s="1421"/>
      <c r="D74" s="1421"/>
      <c r="E74" s="1423"/>
      <c r="F74" s="115">
        <f t="shared" si="1"/>
        <v>0</v>
      </c>
    </row>
    <row r="75" spans="1:6" ht="12.5">
      <c r="A75" s="1406"/>
      <c r="B75" s="1433"/>
      <c r="C75" s="1421"/>
      <c r="D75" s="1421"/>
      <c r="E75" s="1423"/>
      <c r="F75" s="115">
        <f t="shared" si="1"/>
        <v>0</v>
      </c>
    </row>
    <row r="76" spans="1:6" ht="12.5">
      <c r="A76" s="1406"/>
      <c r="B76" s="1433" t="s">
        <v>689</v>
      </c>
      <c r="C76" s="1421"/>
      <c r="D76" s="1421"/>
      <c r="E76" s="1423"/>
      <c r="F76" s="115">
        <f t="shared" si="1"/>
        <v>0</v>
      </c>
    </row>
    <row r="77" spans="1:6" ht="12.5">
      <c r="A77" s="1406"/>
      <c r="B77" s="1433"/>
      <c r="C77" s="1421"/>
      <c r="D77" s="1421"/>
      <c r="E77" s="1423"/>
      <c r="F77" s="115">
        <f t="shared" si="1"/>
        <v>0</v>
      </c>
    </row>
    <row r="78" spans="1:6" ht="20">
      <c r="A78" s="1406"/>
      <c r="B78" s="1434" t="s">
        <v>1812</v>
      </c>
      <c r="C78" s="1421"/>
      <c r="D78" s="1449"/>
      <c r="E78" s="1423"/>
      <c r="F78" s="115">
        <f t="shared" si="1"/>
        <v>0</v>
      </c>
    </row>
    <row r="79" spans="1:6" ht="12.5">
      <c r="A79" s="1406"/>
      <c r="B79" s="1422"/>
      <c r="C79" s="1421"/>
      <c r="D79" s="1449"/>
      <c r="E79" s="1423"/>
      <c r="F79" s="115">
        <f t="shared" si="1"/>
        <v>0</v>
      </c>
    </row>
    <row r="80" spans="1:6" ht="12.5">
      <c r="A80" s="1406" t="s">
        <v>683</v>
      </c>
      <c r="B80" s="1422" t="s">
        <v>1811</v>
      </c>
      <c r="C80" s="1421" t="s">
        <v>443</v>
      </c>
      <c r="D80" s="1449">
        <v>127</v>
      </c>
      <c r="E80" s="1423"/>
      <c r="F80" s="115">
        <f t="shared" si="1"/>
        <v>0</v>
      </c>
    </row>
    <row r="81" spans="1:6" ht="12.5">
      <c r="A81" s="1406"/>
      <c r="B81" s="1407"/>
      <c r="C81" s="1407"/>
      <c r="D81" s="1407"/>
      <c r="E81" s="1423"/>
      <c r="F81" s="115">
        <f t="shared" si="1"/>
        <v>0</v>
      </c>
    </row>
    <row r="82" spans="1:6" ht="12.5">
      <c r="A82" s="1406"/>
      <c r="B82" s="1433" t="s">
        <v>550</v>
      </c>
      <c r="C82" s="1421"/>
      <c r="D82" s="1421"/>
      <c r="E82" s="1423"/>
      <c r="F82" s="115">
        <f t="shared" si="1"/>
        <v>0</v>
      </c>
    </row>
    <row r="83" spans="1:6" ht="12.5">
      <c r="A83" s="1406"/>
      <c r="B83" s="1407"/>
      <c r="C83" s="1421"/>
      <c r="D83" s="1421"/>
      <c r="E83" s="1423"/>
      <c r="F83" s="115">
        <f t="shared" si="1"/>
        <v>0</v>
      </c>
    </row>
    <row r="84" spans="1:6" ht="12.5">
      <c r="A84" s="1406"/>
      <c r="B84" s="1433" t="s">
        <v>1810</v>
      </c>
      <c r="C84" s="1421"/>
      <c r="D84" s="1421"/>
      <c r="E84" s="1423"/>
      <c r="F84" s="115">
        <f t="shared" si="1"/>
        <v>0</v>
      </c>
    </row>
    <row r="85" spans="1:6" ht="12.5">
      <c r="A85" s="1406"/>
      <c r="B85" s="1407"/>
      <c r="C85" s="1421"/>
      <c r="D85" s="1421"/>
      <c r="E85" s="1423"/>
      <c r="F85" s="115">
        <f t="shared" si="1"/>
        <v>0</v>
      </c>
    </row>
    <row r="86" spans="1:6" ht="20">
      <c r="A86" s="1406"/>
      <c r="B86" s="1434" t="s">
        <v>1809</v>
      </c>
      <c r="C86" s="1421"/>
      <c r="D86" s="1421"/>
      <c r="E86" s="1423"/>
      <c r="F86" s="115">
        <f t="shared" si="1"/>
        <v>0</v>
      </c>
    </row>
    <row r="87" spans="1:6" ht="12.5">
      <c r="A87" s="1406"/>
      <c r="B87" s="1407"/>
      <c r="C87" s="1421"/>
      <c r="D87" s="1421"/>
      <c r="E87" s="1423"/>
      <c r="F87" s="115">
        <f t="shared" si="1"/>
        <v>0</v>
      </c>
    </row>
    <row r="88" spans="1:6" ht="12.5">
      <c r="A88" s="1406" t="s">
        <v>675</v>
      </c>
      <c r="B88" s="1407" t="s">
        <v>1808</v>
      </c>
      <c r="C88" s="1421" t="s">
        <v>482</v>
      </c>
      <c r="D88" s="1435">
        <v>0.31</v>
      </c>
      <c r="E88" s="170"/>
      <c r="F88" s="115">
        <f t="shared" si="1"/>
        <v>0</v>
      </c>
    </row>
    <row r="89" spans="1:6" ht="12.5">
      <c r="A89" s="1406"/>
      <c r="B89" s="1431"/>
      <c r="C89" s="1421"/>
      <c r="D89" s="1449"/>
      <c r="E89" s="1419"/>
      <c r="F89" s="115"/>
    </row>
    <row r="90" spans="1:6" ht="12.5">
      <c r="A90" s="1406"/>
      <c r="B90" s="1431"/>
      <c r="C90" s="1421"/>
      <c r="D90" s="1449"/>
      <c r="E90" s="1419"/>
      <c r="F90" s="115"/>
    </row>
    <row r="91" spans="1:6" ht="12.5">
      <c r="A91" s="1406"/>
      <c r="B91" s="1431"/>
      <c r="C91" s="1421"/>
      <c r="D91" s="1449"/>
      <c r="E91" s="1419"/>
      <c r="F91" s="115"/>
    </row>
    <row r="92" spans="1:6" ht="12.5">
      <c r="A92" s="1406"/>
      <c r="B92" s="1431"/>
      <c r="C92" s="1421"/>
      <c r="D92" s="1449"/>
      <c r="E92" s="1419"/>
      <c r="F92" s="115"/>
    </row>
    <row r="93" spans="1:6" ht="12.5">
      <c r="A93" s="1406"/>
      <c r="B93" s="1431"/>
      <c r="C93" s="1421"/>
      <c r="D93" s="1449"/>
      <c r="E93" s="1419"/>
      <c r="F93" s="115"/>
    </row>
    <row r="94" spans="1:6" ht="12.5">
      <c r="A94" s="1406"/>
      <c r="B94" s="1431"/>
      <c r="C94" s="1421"/>
      <c r="D94" s="1449"/>
      <c r="E94" s="1419"/>
      <c r="F94" s="115"/>
    </row>
    <row r="95" spans="1:6" ht="12.5">
      <c r="A95" s="1406"/>
      <c r="B95" s="1431"/>
      <c r="C95" s="1421"/>
      <c r="D95" s="1449"/>
      <c r="E95" s="1419"/>
      <c r="F95" s="115"/>
    </row>
    <row r="96" spans="1:6" ht="12.5">
      <c r="A96" s="1406"/>
      <c r="B96" s="1431"/>
      <c r="C96" s="1421"/>
      <c r="D96" s="1449"/>
      <c r="E96" s="1419"/>
      <c r="F96" s="115"/>
    </row>
    <row r="97" spans="1:6" ht="12.5">
      <c r="A97" s="1406"/>
      <c r="B97" s="1431"/>
      <c r="C97" s="1421"/>
      <c r="D97" s="1449"/>
      <c r="E97" s="1419"/>
      <c r="F97" s="115"/>
    </row>
    <row r="98" spans="1:6" ht="12.5">
      <c r="A98" s="1406"/>
      <c r="B98" s="1431"/>
      <c r="C98" s="1421"/>
      <c r="D98" s="1449"/>
      <c r="E98" s="1419"/>
      <c r="F98" s="115"/>
    </row>
    <row r="99" spans="1:6" ht="12.5">
      <c r="A99" s="1406"/>
      <c r="B99" s="1433"/>
      <c r="C99" s="1421"/>
      <c r="D99" s="1449"/>
      <c r="E99" s="141"/>
      <c r="F99" s="115"/>
    </row>
    <row r="100" spans="1:6" ht="12.5">
      <c r="A100" s="1436"/>
      <c r="B100" s="1411"/>
      <c r="C100" s="1412"/>
      <c r="D100" s="1412"/>
      <c r="E100" s="146"/>
      <c r="F100" s="1437"/>
    </row>
    <row r="101" spans="1:6" ht="13" thickBot="1">
      <c r="A101" s="1438"/>
      <c r="B101" s="1439"/>
      <c r="C101" s="1440"/>
      <c r="D101" s="1440" t="s">
        <v>1770</v>
      </c>
      <c r="E101" s="144"/>
      <c r="F101" s="1441">
        <f>SUM(F66:F100)</f>
        <v>0</v>
      </c>
    </row>
    <row r="102" spans="1:6" ht="12.5">
      <c r="A102" s="1401"/>
      <c r="B102" s="1396"/>
      <c r="C102" s="1397"/>
      <c r="D102" s="1397"/>
      <c r="E102" s="1398"/>
      <c r="F102" s="1313"/>
    </row>
    <row r="103" spans="1:6" ht="12.5">
      <c r="A103" s="1401"/>
      <c r="B103" s="1396"/>
      <c r="C103" s="1397"/>
      <c r="D103" s="1397"/>
      <c r="E103" s="1398"/>
      <c r="F103" s="1313"/>
    </row>
    <row r="104" spans="1:6" ht="13" thickBot="1">
      <c r="A104" s="1415"/>
      <c r="B104" s="1415"/>
      <c r="C104" s="1415"/>
      <c r="D104" s="1415"/>
      <c r="E104" s="1450"/>
      <c r="F104" s="1451"/>
    </row>
    <row r="105" spans="1:6" ht="13" thickBot="1">
      <c r="A105" s="1402" t="s">
        <v>320</v>
      </c>
      <c r="B105" s="1403" t="s">
        <v>161</v>
      </c>
      <c r="C105" s="1403" t="s">
        <v>319</v>
      </c>
      <c r="D105" s="1403" t="s">
        <v>318</v>
      </c>
      <c r="E105" s="1404" t="s">
        <v>1973</v>
      </c>
      <c r="F105" s="1405" t="s">
        <v>1972</v>
      </c>
    </row>
    <row r="106" spans="1:6" ht="12.5">
      <c r="A106" s="1406"/>
      <c r="B106" s="1407"/>
      <c r="C106" s="1407"/>
      <c r="D106" s="1407"/>
      <c r="E106" s="1408"/>
      <c r="F106" s="115"/>
    </row>
    <row r="107" spans="1:6" ht="12.5">
      <c r="A107" s="1406"/>
      <c r="B107" s="1433" t="s">
        <v>633</v>
      </c>
      <c r="C107" s="1421"/>
      <c r="D107" s="1421"/>
      <c r="E107" s="1419"/>
      <c r="F107" s="115"/>
    </row>
    <row r="108" spans="1:6" ht="12.5">
      <c r="A108" s="1406"/>
      <c r="B108" s="1409"/>
      <c r="C108" s="1421"/>
      <c r="D108" s="1421"/>
      <c r="E108" s="141"/>
      <c r="F108" s="115"/>
    </row>
    <row r="109" spans="1:6" ht="12.5">
      <c r="A109" s="1406"/>
      <c r="B109" s="1409" t="s">
        <v>1736</v>
      </c>
      <c r="C109" s="1421"/>
      <c r="D109" s="1421"/>
      <c r="E109" s="141"/>
      <c r="F109" s="115"/>
    </row>
    <row r="110" spans="1:6" ht="12.5">
      <c r="A110" s="1406"/>
      <c r="B110" s="1434"/>
      <c r="C110" s="1421"/>
      <c r="D110" s="1421"/>
      <c r="E110" s="1419"/>
      <c r="F110" s="115"/>
    </row>
    <row r="111" spans="1:6" ht="12.5">
      <c r="A111" s="1406"/>
      <c r="B111" s="1409" t="s">
        <v>631</v>
      </c>
      <c r="C111" s="1421"/>
      <c r="D111" s="1421"/>
      <c r="E111" s="1419"/>
      <c r="F111" s="115"/>
    </row>
    <row r="112" spans="1:6" ht="12.5">
      <c r="A112" s="1406"/>
      <c r="B112" s="1407"/>
      <c r="C112" s="1421"/>
      <c r="D112" s="1421"/>
      <c r="E112" s="1419"/>
      <c r="F112" s="115"/>
    </row>
    <row r="113" spans="1:6" ht="30">
      <c r="A113" s="1406"/>
      <c r="B113" s="1434" t="s">
        <v>1807</v>
      </c>
      <c r="C113" s="1421"/>
      <c r="D113" s="1421"/>
      <c r="E113" s="1419"/>
      <c r="F113" s="115"/>
    </row>
    <row r="114" spans="1:6" ht="12.5">
      <c r="A114" s="1427"/>
      <c r="B114" s="1428"/>
      <c r="C114" s="1421"/>
      <c r="D114" s="1421"/>
      <c r="E114" s="1419"/>
      <c r="F114" s="115"/>
    </row>
    <row r="115" spans="1:6" ht="12.5">
      <c r="A115" s="1429" t="s">
        <v>1734</v>
      </c>
      <c r="B115" s="1431" t="s">
        <v>1669</v>
      </c>
      <c r="C115" s="1421" t="s">
        <v>337</v>
      </c>
      <c r="D115" s="1421">
        <v>7</v>
      </c>
      <c r="E115" s="1423"/>
      <c r="F115" s="115">
        <f t="shared" ref="F115:F136" si="2">D115*E115</f>
        <v>0</v>
      </c>
    </row>
    <row r="116" spans="1:6" ht="12.5">
      <c r="A116" s="1429" t="s">
        <v>1732</v>
      </c>
      <c r="B116" s="1431" t="s">
        <v>1666</v>
      </c>
      <c r="C116" s="1421" t="s">
        <v>337</v>
      </c>
      <c r="D116" s="1421">
        <v>2</v>
      </c>
      <c r="E116" s="1423"/>
      <c r="F116" s="115">
        <f t="shared" si="2"/>
        <v>0</v>
      </c>
    </row>
    <row r="117" spans="1:6" ht="12.5">
      <c r="A117" s="1401"/>
      <c r="B117" s="1396"/>
      <c r="C117" s="1396"/>
      <c r="D117" s="1396"/>
      <c r="E117" s="1398"/>
      <c r="F117" s="115">
        <f t="shared" si="2"/>
        <v>0</v>
      </c>
    </row>
    <row r="118" spans="1:6" ht="12.5">
      <c r="A118" s="1429"/>
      <c r="B118" s="1431"/>
      <c r="C118" s="1421"/>
      <c r="D118" s="1421"/>
      <c r="E118" s="1423"/>
      <c r="F118" s="115">
        <f t="shared" si="2"/>
        <v>0</v>
      </c>
    </row>
    <row r="119" spans="1:6" ht="12.5">
      <c r="A119" s="1429"/>
      <c r="B119" s="1409" t="s">
        <v>1703</v>
      </c>
      <c r="C119" s="1421"/>
      <c r="D119" s="1421"/>
      <c r="E119" s="1423"/>
      <c r="F119" s="115">
        <f t="shared" si="2"/>
        <v>0</v>
      </c>
    </row>
    <row r="120" spans="1:6" ht="12.5">
      <c r="A120" s="1406"/>
      <c r="B120" s="1433"/>
      <c r="C120" s="1421"/>
      <c r="D120" s="1421"/>
      <c r="E120" s="1423"/>
      <c r="F120" s="115">
        <f t="shared" si="2"/>
        <v>0</v>
      </c>
    </row>
    <row r="121" spans="1:6" ht="20">
      <c r="A121" s="1406"/>
      <c r="B121" s="1434" t="s">
        <v>1806</v>
      </c>
      <c r="C121" s="1421"/>
      <c r="D121" s="1421"/>
      <c r="E121" s="1423"/>
      <c r="F121" s="115">
        <f t="shared" si="2"/>
        <v>0</v>
      </c>
    </row>
    <row r="122" spans="1:6" ht="12.5">
      <c r="A122" s="1406"/>
      <c r="B122" s="1422"/>
      <c r="C122" s="1421"/>
      <c r="D122" s="1421"/>
      <c r="E122" s="1423"/>
      <c r="F122" s="115">
        <f t="shared" si="2"/>
        <v>0</v>
      </c>
    </row>
    <row r="123" spans="1:6" ht="12.5">
      <c r="A123" s="1429" t="s">
        <v>1991</v>
      </c>
      <c r="B123" s="1431" t="s">
        <v>1990</v>
      </c>
      <c r="C123" s="1421" t="s">
        <v>337</v>
      </c>
      <c r="D123" s="1421">
        <v>1</v>
      </c>
      <c r="E123" s="170"/>
      <c r="F123" s="115">
        <f t="shared" si="2"/>
        <v>0</v>
      </c>
    </row>
    <row r="124" spans="1:6" ht="12.5">
      <c r="A124" s="1429"/>
      <c r="B124" s="1431"/>
      <c r="C124" s="1421"/>
      <c r="D124" s="1421"/>
      <c r="E124" s="1423"/>
      <c r="F124" s="115">
        <f t="shared" si="2"/>
        <v>0</v>
      </c>
    </row>
    <row r="125" spans="1:6" ht="12.5">
      <c r="A125" s="1406"/>
      <c r="B125" s="1452" t="s">
        <v>626</v>
      </c>
      <c r="C125" s="1412"/>
      <c r="D125" s="1412"/>
      <c r="E125" s="1423"/>
      <c r="F125" s="115">
        <f t="shared" si="2"/>
        <v>0</v>
      </c>
    </row>
    <row r="126" spans="1:6" ht="12.5">
      <c r="A126" s="1406"/>
      <c r="B126" s="1411"/>
      <c r="C126" s="1412"/>
      <c r="D126" s="1412"/>
      <c r="E126" s="1423"/>
      <c r="F126" s="115">
        <f t="shared" si="2"/>
        <v>0</v>
      </c>
    </row>
    <row r="127" spans="1:6" ht="30.5">
      <c r="A127" s="1406"/>
      <c r="B127" s="1453" t="s">
        <v>1804</v>
      </c>
      <c r="C127" s="1412"/>
      <c r="D127" s="1412"/>
      <c r="E127" s="1423"/>
      <c r="F127" s="115">
        <f t="shared" si="2"/>
        <v>0</v>
      </c>
    </row>
    <row r="128" spans="1:6" ht="12.5">
      <c r="A128" s="1406"/>
      <c r="B128" s="1453"/>
      <c r="C128" s="1412"/>
      <c r="D128" s="1412"/>
      <c r="E128" s="1423"/>
      <c r="F128" s="115">
        <f t="shared" si="2"/>
        <v>0</v>
      </c>
    </row>
    <row r="129" spans="1:6" ht="12.5">
      <c r="A129" s="1406" t="s">
        <v>1319</v>
      </c>
      <c r="B129" s="1431" t="s">
        <v>2491</v>
      </c>
      <c r="C129" s="1421" t="s">
        <v>337</v>
      </c>
      <c r="D129" s="1421">
        <v>1</v>
      </c>
      <c r="E129" s="1423"/>
      <c r="F129" s="115">
        <f t="shared" si="2"/>
        <v>0</v>
      </c>
    </row>
    <row r="130" spans="1:6" ht="12.5">
      <c r="A130" s="1406"/>
      <c r="B130" s="1431"/>
      <c r="C130" s="1421"/>
      <c r="D130" s="1421"/>
      <c r="E130" s="1423"/>
      <c r="F130" s="115">
        <f t="shared" si="2"/>
        <v>0</v>
      </c>
    </row>
    <row r="131" spans="1:6" ht="12.5">
      <c r="A131" s="1406"/>
      <c r="B131" s="1431"/>
      <c r="C131" s="1421"/>
      <c r="D131" s="1421"/>
      <c r="E131" s="1423"/>
      <c r="F131" s="115">
        <f t="shared" si="2"/>
        <v>0</v>
      </c>
    </row>
    <row r="132" spans="1:6" ht="12.5">
      <c r="A132" s="1406"/>
      <c r="B132" s="1433" t="s">
        <v>1803</v>
      </c>
      <c r="C132" s="1421"/>
      <c r="D132" s="1421"/>
      <c r="E132" s="1423"/>
      <c r="F132" s="115">
        <f t="shared" si="2"/>
        <v>0</v>
      </c>
    </row>
    <row r="133" spans="1:6" ht="12.5">
      <c r="A133" s="1406"/>
      <c r="B133" s="1433"/>
      <c r="C133" s="1421"/>
      <c r="D133" s="1421"/>
      <c r="E133" s="1423"/>
      <c r="F133" s="115">
        <f t="shared" si="2"/>
        <v>0</v>
      </c>
    </row>
    <row r="134" spans="1:6" ht="20.5">
      <c r="A134" s="1406"/>
      <c r="B134" s="1453" t="s">
        <v>1802</v>
      </c>
      <c r="C134" s="1421"/>
      <c r="D134" s="1421"/>
      <c r="E134" s="1423"/>
      <c r="F134" s="115">
        <f t="shared" si="2"/>
        <v>0</v>
      </c>
    </row>
    <row r="135" spans="1:6" ht="12.5">
      <c r="A135" s="1406"/>
      <c r="B135" s="1434"/>
      <c r="C135" s="1421"/>
      <c r="D135" s="1421"/>
      <c r="E135" s="1423"/>
      <c r="F135" s="115">
        <f t="shared" si="2"/>
        <v>0</v>
      </c>
    </row>
    <row r="136" spans="1:6" ht="12.5">
      <c r="A136" s="1406" t="s">
        <v>1801</v>
      </c>
      <c r="B136" s="1422" t="s">
        <v>1662</v>
      </c>
      <c r="C136" s="1421" t="s">
        <v>337</v>
      </c>
      <c r="D136" s="1421">
        <v>1</v>
      </c>
      <c r="E136" s="1423"/>
      <c r="F136" s="115">
        <f t="shared" si="2"/>
        <v>0</v>
      </c>
    </row>
    <row r="137" spans="1:6" ht="13" thickBot="1">
      <c r="A137" s="1438"/>
      <c r="B137" s="1439"/>
      <c r="C137" s="1440"/>
      <c r="D137" s="1440" t="s">
        <v>1770</v>
      </c>
      <c r="E137" s="144"/>
      <c r="F137" s="1441">
        <f>SUM(F115:F136)</f>
        <v>0</v>
      </c>
    </row>
    <row r="138" spans="1:6" ht="12.5">
      <c r="A138" s="1401"/>
      <c r="B138" s="1396"/>
      <c r="C138" s="1397"/>
      <c r="D138" s="1397"/>
      <c r="E138" s="1398"/>
      <c r="F138" s="1313"/>
    </row>
    <row r="139" spans="1:6" ht="13" thickBot="1">
      <c r="A139" s="1415"/>
      <c r="B139" s="1415"/>
      <c r="C139" s="1415"/>
      <c r="D139" s="1415"/>
      <c r="E139" s="1450"/>
      <c r="F139" s="1451"/>
    </row>
    <row r="140" spans="1:6" ht="13" thickBot="1">
      <c r="A140" s="1402" t="s">
        <v>320</v>
      </c>
      <c r="B140" s="1403" t="s">
        <v>161</v>
      </c>
      <c r="C140" s="1403" t="s">
        <v>319</v>
      </c>
      <c r="D140" s="1403" t="s">
        <v>318</v>
      </c>
      <c r="E140" s="1404" t="s">
        <v>1973</v>
      </c>
      <c r="F140" s="1405" t="s">
        <v>1972</v>
      </c>
    </row>
    <row r="141" spans="1:6" ht="12.5">
      <c r="A141" s="1406"/>
      <c r="B141" s="1407"/>
      <c r="C141" s="1407"/>
      <c r="D141" s="1407"/>
      <c r="E141" s="1408"/>
      <c r="F141" s="115"/>
    </row>
    <row r="142" spans="1:6" ht="12.5">
      <c r="A142" s="1406"/>
      <c r="B142" s="1433" t="s">
        <v>1800</v>
      </c>
      <c r="C142" s="1421"/>
      <c r="D142" s="1421"/>
      <c r="E142" s="1419"/>
      <c r="F142" s="115"/>
    </row>
    <row r="143" spans="1:6" ht="12.5">
      <c r="A143" s="1406"/>
      <c r="B143" s="1433"/>
      <c r="C143" s="1421"/>
      <c r="D143" s="1421"/>
      <c r="E143" s="1419"/>
      <c r="F143" s="115"/>
    </row>
    <row r="144" spans="1:6" ht="30.5">
      <c r="A144" s="1406"/>
      <c r="B144" s="1453" t="s">
        <v>1799</v>
      </c>
      <c r="C144" s="1421"/>
      <c r="D144" s="1421"/>
      <c r="E144" s="1419"/>
      <c r="F144" s="115"/>
    </row>
    <row r="145" spans="1:6" ht="12.5">
      <c r="A145" s="1406"/>
      <c r="B145" s="1434"/>
      <c r="C145" s="1421"/>
      <c r="D145" s="1421"/>
      <c r="E145" s="1419"/>
      <c r="F145" s="115"/>
    </row>
    <row r="146" spans="1:6" ht="12.5">
      <c r="A146" s="1406" t="s">
        <v>1798</v>
      </c>
      <c r="B146" s="1422" t="s">
        <v>2075</v>
      </c>
      <c r="C146" s="1421" t="s">
        <v>337</v>
      </c>
      <c r="D146" s="1421">
        <v>1</v>
      </c>
      <c r="E146" s="1423"/>
      <c r="F146" s="115">
        <f t="shared" ref="F146:F162" si="3">D146*E146</f>
        <v>0</v>
      </c>
    </row>
    <row r="147" spans="1:6" ht="12.5">
      <c r="A147" s="1406" t="s">
        <v>1795</v>
      </c>
      <c r="B147" s="1422" t="s">
        <v>2030</v>
      </c>
      <c r="C147" s="1421" t="s">
        <v>337</v>
      </c>
      <c r="D147" s="1421">
        <v>3</v>
      </c>
      <c r="E147" s="1423"/>
      <c r="F147" s="115">
        <f t="shared" si="3"/>
        <v>0</v>
      </c>
    </row>
    <row r="148" spans="1:6" ht="12.5">
      <c r="A148" s="1406"/>
      <c r="B148" s="1407"/>
      <c r="C148" s="1407"/>
      <c r="D148" s="1407"/>
      <c r="E148" s="1423"/>
      <c r="F148" s="115">
        <f t="shared" si="3"/>
        <v>0</v>
      </c>
    </row>
    <row r="149" spans="1:6" ht="30.5">
      <c r="A149" s="1406"/>
      <c r="B149" s="1453" t="s">
        <v>1796</v>
      </c>
      <c r="C149" s="1421"/>
      <c r="D149" s="1421"/>
      <c r="E149" s="1423"/>
      <c r="F149" s="115">
        <f t="shared" si="3"/>
        <v>0</v>
      </c>
    </row>
    <row r="150" spans="1:6" ht="12.5">
      <c r="A150" s="1406"/>
      <c r="B150" s="1434"/>
      <c r="C150" s="1421"/>
      <c r="D150" s="1421"/>
      <c r="E150" s="1423"/>
      <c r="F150" s="115">
        <f t="shared" si="3"/>
        <v>0</v>
      </c>
    </row>
    <row r="151" spans="1:6" ht="12.5">
      <c r="A151" s="1406" t="s">
        <v>1793</v>
      </c>
      <c r="B151" s="1422" t="s">
        <v>1987</v>
      </c>
      <c r="C151" s="1421" t="s">
        <v>337</v>
      </c>
      <c r="D151" s="1421">
        <v>2</v>
      </c>
      <c r="E151" s="1423"/>
      <c r="F151" s="115">
        <f t="shared" si="3"/>
        <v>0</v>
      </c>
    </row>
    <row r="152" spans="1:6" ht="12.5">
      <c r="A152" s="1406" t="s">
        <v>1791</v>
      </c>
      <c r="B152" s="1422" t="s">
        <v>1986</v>
      </c>
      <c r="C152" s="1421" t="s">
        <v>337</v>
      </c>
      <c r="D152" s="1421">
        <v>2</v>
      </c>
      <c r="E152" s="1423"/>
      <c r="F152" s="115">
        <f t="shared" si="3"/>
        <v>0</v>
      </c>
    </row>
    <row r="153" spans="1:6" ht="12.5">
      <c r="A153" s="1406" t="s">
        <v>1985</v>
      </c>
      <c r="B153" s="1422" t="s">
        <v>2100</v>
      </c>
      <c r="C153" s="1421" t="s">
        <v>337</v>
      </c>
      <c r="D153" s="1421">
        <v>1</v>
      </c>
      <c r="E153" s="1423"/>
      <c r="F153" s="115">
        <f t="shared" si="3"/>
        <v>0</v>
      </c>
    </row>
    <row r="154" spans="1:6" ht="12.5">
      <c r="A154" s="1406" t="s">
        <v>1983</v>
      </c>
      <c r="B154" s="1422" t="s">
        <v>2099</v>
      </c>
      <c r="C154" s="1421" t="s">
        <v>337</v>
      </c>
      <c r="D154" s="1421">
        <v>3</v>
      </c>
      <c r="E154" s="1423"/>
      <c r="F154" s="115">
        <f t="shared" si="3"/>
        <v>0</v>
      </c>
    </row>
    <row r="155" spans="1:6" ht="12.5">
      <c r="A155" s="1406"/>
      <c r="B155" s="1422"/>
      <c r="C155" s="1421"/>
      <c r="D155" s="1421"/>
      <c r="E155" s="1423"/>
      <c r="F155" s="115">
        <f t="shared" si="3"/>
        <v>0</v>
      </c>
    </row>
    <row r="156" spans="1:6" ht="12.5">
      <c r="A156" s="1406"/>
      <c r="B156" s="1422"/>
      <c r="C156" s="1421"/>
      <c r="D156" s="1421"/>
      <c r="E156" s="1423"/>
      <c r="F156" s="115">
        <f t="shared" si="3"/>
        <v>0</v>
      </c>
    </row>
    <row r="157" spans="1:6" ht="12.5">
      <c r="A157" s="1406"/>
      <c r="B157" s="1409" t="s">
        <v>1673</v>
      </c>
      <c r="C157" s="1421"/>
      <c r="D157" s="1421"/>
      <c r="E157" s="1423"/>
      <c r="F157" s="115">
        <f t="shared" si="3"/>
        <v>0</v>
      </c>
    </row>
    <row r="158" spans="1:6" ht="12.5">
      <c r="A158" s="1406"/>
      <c r="B158" s="1434"/>
      <c r="C158" s="1421"/>
      <c r="D158" s="1421"/>
      <c r="E158" s="1423"/>
      <c r="F158" s="115">
        <f t="shared" si="3"/>
        <v>0</v>
      </c>
    </row>
    <row r="159" spans="1:6" ht="30.5">
      <c r="A159" s="1406"/>
      <c r="B159" s="1453" t="s">
        <v>1790</v>
      </c>
      <c r="C159" s="1421"/>
      <c r="D159" s="1421"/>
      <c r="E159" s="1423"/>
      <c r="F159" s="115">
        <f t="shared" si="3"/>
        <v>0</v>
      </c>
    </row>
    <row r="160" spans="1:6" ht="12.5">
      <c r="A160" s="1406"/>
      <c r="B160" s="1407"/>
      <c r="C160" s="1421"/>
      <c r="D160" s="1421"/>
      <c r="E160" s="1423"/>
      <c r="F160" s="115">
        <f t="shared" si="3"/>
        <v>0</v>
      </c>
    </row>
    <row r="161" spans="1:6" ht="12.5">
      <c r="A161" s="1406" t="s">
        <v>1670</v>
      </c>
      <c r="B161" s="1407" t="s">
        <v>1669</v>
      </c>
      <c r="C161" s="1421" t="s">
        <v>337</v>
      </c>
      <c r="D161" s="1421">
        <v>3</v>
      </c>
      <c r="E161" s="1423"/>
      <c r="F161" s="115">
        <f t="shared" si="3"/>
        <v>0</v>
      </c>
    </row>
    <row r="162" spans="1:6" ht="12.5">
      <c r="A162" s="1406" t="s">
        <v>1667</v>
      </c>
      <c r="B162" s="1407" t="s">
        <v>1666</v>
      </c>
      <c r="C162" s="1421" t="s">
        <v>337</v>
      </c>
      <c r="D162" s="1421">
        <v>1</v>
      </c>
      <c r="E162" s="1423"/>
      <c r="F162" s="115">
        <f t="shared" si="3"/>
        <v>0</v>
      </c>
    </row>
    <row r="163" spans="1:6" ht="12.5">
      <c r="A163" s="1406"/>
      <c r="B163" s="1453"/>
      <c r="C163" s="1421"/>
      <c r="D163" s="1421"/>
      <c r="E163" s="1423"/>
      <c r="F163" s="115"/>
    </row>
    <row r="164" spans="1:6" ht="12.5">
      <c r="A164" s="1406"/>
      <c r="B164" s="1407"/>
      <c r="C164" s="1421"/>
      <c r="D164" s="1421"/>
      <c r="E164" s="1419"/>
      <c r="F164" s="115"/>
    </row>
    <row r="165" spans="1:6" ht="12.5">
      <c r="A165" s="1406"/>
      <c r="B165" s="1407"/>
      <c r="C165" s="1421"/>
      <c r="D165" s="1421"/>
      <c r="E165" s="1419"/>
      <c r="F165" s="150"/>
    </row>
    <row r="166" spans="1:6" ht="12.5">
      <c r="A166" s="1406"/>
      <c r="B166" s="1407"/>
      <c r="C166" s="1421"/>
      <c r="D166" s="1421"/>
      <c r="E166" s="1419"/>
      <c r="F166" s="150"/>
    </row>
    <row r="167" spans="1:6" ht="12.5">
      <c r="A167" s="1406"/>
      <c r="B167" s="1453"/>
      <c r="C167" s="1412"/>
      <c r="D167" s="1412"/>
      <c r="E167" s="1419"/>
      <c r="F167" s="150"/>
    </row>
    <row r="168" spans="1:6" ht="12.5">
      <c r="A168" s="1406"/>
      <c r="B168" s="1455"/>
      <c r="C168" s="1421"/>
      <c r="D168" s="1421"/>
      <c r="E168" s="1424"/>
      <c r="F168" s="115"/>
    </row>
    <row r="169" spans="1:6" ht="12.5">
      <c r="A169" s="1406"/>
      <c r="B169" s="1434"/>
      <c r="C169" s="1421"/>
      <c r="D169" s="1421"/>
      <c r="E169" s="1424"/>
      <c r="F169" s="115"/>
    </row>
    <row r="170" spans="1:6" ht="12.5">
      <c r="A170" s="1406"/>
      <c r="B170" s="1407"/>
      <c r="C170" s="1421"/>
      <c r="D170" s="1421"/>
      <c r="E170" s="1419"/>
      <c r="F170" s="115"/>
    </row>
    <row r="171" spans="1:6" ht="12.5">
      <c r="A171" s="1406"/>
      <c r="B171" s="1407"/>
      <c r="C171" s="1421"/>
      <c r="D171" s="1456"/>
      <c r="E171" s="1419"/>
      <c r="F171" s="147"/>
    </row>
    <row r="172" spans="1:6" s="1396" customFormat="1" ht="10">
      <c r="A172" s="1406"/>
      <c r="B172" s="1407"/>
      <c r="C172" s="1421"/>
      <c r="D172" s="1456"/>
      <c r="E172" s="1419"/>
      <c r="F172" s="147"/>
    </row>
    <row r="173" spans="1:6" s="1396" customFormat="1" ht="10.5" thickBot="1">
      <c r="A173" s="1438"/>
      <c r="B173" s="1439"/>
      <c r="C173" s="1440"/>
      <c r="D173" s="1440" t="s">
        <v>1770</v>
      </c>
      <c r="E173" s="144"/>
      <c r="F173" s="1441">
        <f>SUM(F146:F172)</f>
        <v>0</v>
      </c>
    </row>
    <row r="174" spans="1:6" s="1396" customFormat="1" ht="10.5">
      <c r="A174" s="1401"/>
      <c r="B174" s="1458"/>
      <c r="C174" s="1459"/>
      <c r="D174" s="1459"/>
      <c r="E174" s="1460"/>
      <c r="F174" s="1461"/>
    </row>
    <row r="175" spans="1:6" s="1396" customFormat="1" ht="10.5">
      <c r="A175" s="1401"/>
      <c r="B175" s="1458"/>
      <c r="C175" s="1459"/>
      <c r="D175" s="1459"/>
      <c r="E175" s="1460"/>
      <c r="F175" s="1461"/>
    </row>
    <row r="176" spans="1:6" s="1396" customFormat="1" ht="10.5" thickBot="1">
      <c r="A176" s="1401"/>
      <c r="C176" s="1397"/>
      <c r="D176" s="1397"/>
      <c r="E176" s="1398"/>
      <c r="F176" s="1313"/>
    </row>
    <row r="177" spans="1:6" s="1396" customFormat="1" ht="11" thickBot="1">
      <c r="A177" s="1402" t="s">
        <v>320</v>
      </c>
      <c r="B177" s="1403" t="s">
        <v>161</v>
      </c>
      <c r="C177" s="1403" t="s">
        <v>319</v>
      </c>
      <c r="D177" s="1403" t="s">
        <v>318</v>
      </c>
      <c r="E177" s="1404" t="s">
        <v>1973</v>
      </c>
      <c r="F177" s="1405" t="s">
        <v>1972</v>
      </c>
    </row>
    <row r="178" spans="1:6" s="1396" customFormat="1" ht="10.5">
      <c r="A178" s="1444"/>
      <c r="B178" s="1445"/>
      <c r="C178" s="1445"/>
      <c r="D178" s="1445"/>
      <c r="E178" s="1446"/>
      <c r="F178" s="1447"/>
    </row>
    <row r="179" spans="1:6" s="1396" customFormat="1" ht="21">
      <c r="A179" s="1406"/>
      <c r="B179" s="1433" t="s">
        <v>1643</v>
      </c>
      <c r="C179" s="1421"/>
      <c r="D179" s="1456"/>
      <c r="E179" s="1419"/>
      <c r="F179" s="1462"/>
    </row>
    <row r="180" spans="1:6" s="1396" customFormat="1" ht="10">
      <c r="A180" s="1406"/>
      <c r="B180" s="1407"/>
      <c r="C180" s="1421"/>
      <c r="D180" s="1456"/>
      <c r="E180" s="1419"/>
      <c r="F180" s="1462"/>
    </row>
    <row r="181" spans="1:6" s="1396" customFormat="1" ht="20">
      <c r="A181" s="1406"/>
      <c r="B181" s="1434" t="s">
        <v>1981</v>
      </c>
      <c r="C181" s="1421"/>
      <c r="D181" s="1456"/>
      <c r="E181" s="1419"/>
      <c r="F181" s="1462"/>
    </row>
    <row r="182" spans="1:6" s="1396" customFormat="1" ht="10">
      <c r="A182" s="1406"/>
      <c r="B182" s="1407"/>
      <c r="C182" s="1421"/>
      <c r="D182" s="1456"/>
      <c r="E182" s="1419"/>
      <c r="F182" s="147"/>
    </row>
    <row r="183" spans="1:6" s="1396" customFormat="1" ht="10">
      <c r="A183" s="1406" t="s">
        <v>1789</v>
      </c>
      <c r="B183" s="1407" t="s">
        <v>634</v>
      </c>
      <c r="C183" s="1421" t="s">
        <v>337</v>
      </c>
      <c r="D183" s="1456">
        <v>1</v>
      </c>
      <c r="E183" s="170"/>
      <c r="F183" s="115">
        <f t="shared" ref="F183:F203" si="4">D183*E183</f>
        <v>0</v>
      </c>
    </row>
    <row r="184" spans="1:6" s="1396" customFormat="1" ht="10">
      <c r="A184" s="1406"/>
      <c r="B184" s="1407"/>
      <c r="C184" s="1421"/>
      <c r="D184" s="1456"/>
      <c r="E184" s="1423"/>
      <c r="F184" s="115">
        <f t="shared" si="4"/>
        <v>0</v>
      </c>
    </row>
    <row r="185" spans="1:6" s="1396" customFormat="1" ht="10.5">
      <c r="A185" s="1406"/>
      <c r="B185" s="1409" t="s">
        <v>1788</v>
      </c>
      <c r="C185" s="1421"/>
      <c r="D185" s="1456"/>
      <c r="E185" s="1423"/>
      <c r="F185" s="115">
        <f t="shared" si="4"/>
        <v>0</v>
      </c>
    </row>
    <row r="186" spans="1:6" s="1396" customFormat="1" ht="10">
      <c r="A186" s="1406"/>
      <c r="B186" s="1407"/>
      <c r="C186" s="1421"/>
      <c r="D186" s="1456"/>
      <c r="E186" s="1423"/>
      <c r="F186" s="115">
        <f t="shared" si="4"/>
        <v>0</v>
      </c>
    </row>
    <row r="187" spans="1:6" s="1396" customFormat="1" ht="20">
      <c r="A187" s="1406"/>
      <c r="B187" s="1434" t="s">
        <v>1787</v>
      </c>
      <c r="C187" s="1421"/>
      <c r="D187" s="1456"/>
      <c r="E187" s="1423"/>
      <c r="F187" s="115">
        <f t="shared" si="4"/>
        <v>0</v>
      </c>
    </row>
    <row r="188" spans="1:6" s="1396" customFormat="1" ht="10">
      <c r="A188" s="1406"/>
      <c r="B188" s="1407"/>
      <c r="C188" s="1421"/>
      <c r="D188" s="1421"/>
      <c r="E188" s="1423"/>
      <c r="F188" s="115">
        <f t="shared" si="4"/>
        <v>0</v>
      </c>
    </row>
    <row r="189" spans="1:6" s="1396" customFormat="1" ht="10">
      <c r="A189" s="1406" t="s">
        <v>1786</v>
      </c>
      <c r="B189" s="1407" t="s">
        <v>1785</v>
      </c>
      <c r="C189" s="1421" t="s">
        <v>337</v>
      </c>
      <c r="D189" s="1456">
        <v>1</v>
      </c>
      <c r="E189" s="170"/>
      <c r="F189" s="115">
        <f t="shared" si="4"/>
        <v>0</v>
      </c>
    </row>
    <row r="190" spans="1:6" s="1396" customFormat="1" ht="10">
      <c r="A190" s="1406"/>
      <c r="B190" s="1407"/>
      <c r="C190" s="1421"/>
      <c r="D190" s="1456"/>
      <c r="E190" s="1423"/>
      <c r="F190" s="115">
        <f t="shared" si="4"/>
        <v>0</v>
      </c>
    </row>
    <row r="191" spans="1:6" s="1396" customFormat="1" ht="20">
      <c r="A191" s="1406"/>
      <c r="B191" s="1434" t="s">
        <v>1980</v>
      </c>
      <c r="C191" s="1421"/>
      <c r="D191" s="1456"/>
      <c r="E191" s="1423"/>
      <c r="F191" s="115">
        <f t="shared" si="4"/>
        <v>0</v>
      </c>
    </row>
    <row r="192" spans="1:6" s="1396" customFormat="1" ht="10.5">
      <c r="A192" s="1406"/>
      <c r="B192" s="1445"/>
      <c r="C192" s="1421"/>
      <c r="D192" s="1456"/>
      <c r="E192" s="1423"/>
      <c r="F192" s="115">
        <f t="shared" si="4"/>
        <v>0</v>
      </c>
    </row>
    <row r="193" spans="1:6" s="1396" customFormat="1" ht="10">
      <c r="A193" s="1406" t="s">
        <v>1783</v>
      </c>
      <c r="B193" s="1407" t="s">
        <v>634</v>
      </c>
      <c r="C193" s="1421" t="s">
        <v>337</v>
      </c>
      <c r="D193" s="1456">
        <v>1</v>
      </c>
      <c r="E193" s="170"/>
      <c r="F193" s="115">
        <f t="shared" si="4"/>
        <v>0</v>
      </c>
    </row>
    <row r="194" spans="1:6" s="1396" customFormat="1" ht="10.5">
      <c r="A194" s="1444"/>
      <c r="B194" s="1445"/>
      <c r="C194" s="1445"/>
      <c r="D194" s="1445"/>
      <c r="E194" s="1423"/>
      <c r="F194" s="115">
        <f t="shared" si="4"/>
        <v>0</v>
      </c>
    </row>
    <row r="195" spans="1:6" s="1396" customFormat="1" ht="10.5">
      <c r="A195" s="1406"/>
      <c r="B195" s="1433" t="s">
        <v>1504</v>
      </c>
      <c r="C195" s="1421"/>
      <c r="D195" s="1456"/>
      <c r="E195" s="1423"/>
      <c r="F195" s="115">
        <f t="shared" si="4"/>
        <v>0</v>
      </c>
    </row>
    <row r="196" spans="1:6" s="1396" customFormat="1" ht="10">
      <c r="A196" s="1406"/>
      <c r="B196" s="1407"/>
      <c r="C196" s="1421"/>
      <c r="D196" s="1456"/>
      <c r="E196" s="1423"/>
      <c r="F196" s="115">
        <f t="shared" si="4"/>
        <v>0</v>
      </c>
    </row>
    <row r="197" spans="1:6" s="1396" customFormat="1" ht="20">
      <c r="A197" s="1406" t="s">
        <v>1782</v>
      </c>
      <c r="B197" s="1463" t="s">
        <v>1503</v>
      </c>
      <c r="C197" s="1421" t="s">
        <v>513</v>
      </c>
      <c r="D197" s="1456">
        <v>70</v>
      </c>
      <c r="E197" s="170"/>
      <c r="F197" s="115">
        <f t="shared" si="4"/>
        <v>0</v>
      </c>
    </row>
    <row r="198" spans="1:6" s="1396" customFormat="1" ht="10">
      <c r="A198" s="1406"/>
      <c r="B198" s="1407"/>
      <c r="C198" s="1407"/>
      <c r="D198" s="1456"/>
      <c r="E198" s="1423"/>
      <c r="F198" s="115">
        <f t="shared" si="4"/>
        <v>0</v>
      </c>
    </row>
    <row r="199" spans="1:6" s="1396" customFormat="1" ht="10.5">
      <c r="A199" s="1406"/>
      <c r="B199" s="1433" t="s">
        <v>1781</v>
      </c>
      <c r="C199" s="1407"/>
      <c r="D199" s="1456"/>
      <c r="E199" s="1423"/>
      <c r="F199" s="115">
        <f t="shared" si="4"/>
        <v>0</v>
      </c>
    </row>
    <row r="200" spans="1:6" s="1396" customFormat="1" ht="10.5">
      <c r="A200" s="1406"/>
      <c r="B200" s="1433"/>
      <c r="C200" s="1407"/>
      <c r="D200" s="1456"/>
      <c r="E200" s="1423"/>
      <c r="F200" s="115">
        <f t="shared" si="4"/>
        <v>0</v>
      </c>
    </row>
    <row r="201" spans="1:6" s="1396" customFormat="1" ht="10">
      <c r="A201" s="1406"/>
      <c r="B201" s="1434"/>
      <c r="C201" s="1407"/>
      <c r="D201" s="1456"/>
      <c r="E201" s="1423"/>
      <c r="F201" s="115">
        <f t="shared" si="4"/>
        <v>0</v>
      </c>
    </row>
    <row r="202" spans="1:6" s="1396" customFormat="1" ht="10">
      <c r="A202" s="1406"/>
      <c r="B202" s="1407"/>
      <c r="C202" s="1407"/>
      <c r="D202" s="1456"/>
      <c r="E202" s="1423"/>
      <c r="F202" s="115">
        <f t="shared" si="4"/>
        <v>0</v>
      </c>
    </row>
    <row r="203" spans="1:6" s="1396" customFormat="1" ht="10">
      <c r="A203" s="1406" t="s">
        <v>1779</v>
      </c>
      <c r="B203" s="1422" t="s">
        <v>1778</v>
      </c>
      <c r="C203" s="1421" t="s">
        <v>337</v>
      </c>
      <c r="D203" s="1421">
        <v>1</v>
      </c>
      <c r="E203" s="170"/>
      <c r="F203" s="115">
        <f t="shared" si="4"/>
        <v>0</v>
      </c>
    </row>
    <row r="204" spans="1:6" s="1396" customFormat="1" ht="10">
      <c r="A204" s="1406"/>
      <c r="B204" s="1407"/>
      <c r="C204" s="1421"/>
      <c r="D204" s="1421"/>
      <c r="E204" s="1419"/>
      <c r="F204" s="115"/>
    </row>
    <row r="205" spans="1:6" s="1396" customFormat="1" ht="10.5">
      <c r="A205" s="1406"/>
      <c r="B205" s="1433"/>
      <c r="C205" s="1421"/>
      <c r="D205" s="1421"/>
      <c r="E205" s="141"/>
      <c r="F205" s="115"/>
    </row>
    <row r="206" spans="1:6" s="1396" customFormat="1" ht="10">
      <c r="A206" s="1436"/>
      <c r="B206" s="1411"/>
      <c r="C206" s="1412"/>
      <c r="D206" s="1412"/>
      <c r="E206" s="146"/>
      <c r="F206" s="1437"/>
    </row>
    <row r="207" spans="1:6" s="1396" customFormat="1" ht="10.5" thickBot="1">
      <c r="A207" s="1438"/>
      <c r="B207" s="1439"/>
      <c r="C207" s="1440"/>
      <c r="D207" s="1440" t="s">
        <v>1770</v>
      </c>
      <c r="E207" s="144"/>
      <c r="F207" s="1441">
        <f>SUM(F183:F206)</f>
        <v>0</v>
      </c>
    </row>
    <row r="208" spans="1:6" s="1396" customFormat="1" ht="10">
      <c r="A208" s="1442"/>
      <c r="C208" s="1397"/>
      <c r="D208" s="1397"/>
      <c r="E208" s="148"/>
      <c r="F208" s="1443"/>
    </row>
    <row r="209" spans="1:6" s="1396" customFormat="1" ht="10">
      <c r="A209" s="1442"/>
      <c r="C209" s="1397"/>
      <c r="D209" s="1397"/>
      <c r="E209" s="148"/>
      <c r="F209" s="1443"/>
    </row>
    <row r="210" spans="1:6" s="1396" customFormat="1" ht="10.5" thickBot="1">
      <c r="A210" s="1401"/>
      <c r="C210" s="1397"/>
      <c r="D210" s="1397"/>
      <c r="E210" s="1398"/>
      <c r="F210" s="1313"/>
    </row>
    <row r="211" spans="1:6" s="1396" customFormat="1" ht="11" thickBot="1">
      <c r="A211" s="1402" t="s">
        <v>320</v>
      </c>
      <c r="B211" s="1403" t="s">
        <v>161</v>
      </c>
      <c r="C211" s="1403" t="s">
        <v>319</v>
      </c>
      <c r="D211" s="1403" t="s">
        <v>318</v>
      </c>
      <c r="E211" s="1404" t="s">
        <v>1973</v>
      </c>
      <c r="F211" s="1405" t="s">
        <v>1972</v>
      </c>
    </row>
    <row r="212" spans="1:6" s="1396" customFormat="1" ht="10.5">
      <c r="A212" s="1444"/>
      <c r="B212" s="1445"/>
      <c r="C212" s="1445"/>
      <c r="D212" s="1445"/>
      <c r="E212" s="1446"/>
      <c r="F212" s="1447"/>
    </row>
    <row r="213" spans="1:6" s="1396" customFormat="1" ht="10.5">
      <c r="A213" s="1406"/>
      <c r="B213" s="1433" t="s">
        <v>1777</v>
      </c>
      <c r="C213" s="1421"/>
      <c r="D213" s="1421"/>
      <c r="E213" s="141"/>
      <c r="F213" s="115"/>
    </row>
    <row r="214" spans="1:6" s="1396" customFormat="1" ht="10.5">
      <c r="A214" s="1406"/>
      <c r="B214" s="1433"/>
      <c r="C214" s="1421"/>
      <c r="D214" s="1421"/>
      <c r="E214" s="141"/>
      <c r="F214" s="115"/>
    </row>
    <row r="215" spans="1:6" s="1396" customFormat="1" ht="80">
      <c r="A215" s="1406" t="s">
        <v>1979</v>
      </c>
      <c r="B215" s="1431" t="s">
        <v>2558</v>
      </c>
      <c r="C215" s="1421" t="s">
        <v>341</v>
      </c>
      <c r="D215" s="1421">
        <v>1</v>
      </c>
      <c r="E215" s="1423"/>
      <c r="F215" s="115">
        <f t="shared" ref="F215:F221" si="5">D215*E215</f>
        <v>0</v>
      </c>
    </row>
    <row r="216" spans="1:6" s="1396" customFormat="1" ht="10.5">
      <c r="A216" s="1406"/>
      <c r="B216" s="1433"/>
      <c r="C216" s="1421"/>
      <c r="D216" s="1421"/>
      <c r="E216" s="1423"/>
      <c r="F216" s="115">
        <f t="shared" si="5"/>
        <v>0</v>
      </c>
    </row>
    <row r="217" spans="1:6" s="1396" customFormat="1" ht="50">
      <c r="A217" s="1406" t="s">
        <v>1978</v>
      </c>
      <c r="B217" s="1407" t="s">
        <v>1977</v>
      </c>
      <c r="C217" s="1421" t="s">
        <v>341</v>
      </c>
      <c r="D217" s="1421">
        <v>1</v>
      </c>
      <c r="E217" s="1423"/>
      <c r="F217" s="115">
        <f t="shared" si="5"/>
        <v>0</v>
      </c>
    </row>
    <row r="218" spans="1:6" s="1396" customFormat="1" ht="10">
      <c r="A218" s="1406"/>
      <c r="B218" s="1431"/>
      <c r="C218" s="1421"/>
      <c r="D218" s="1421"/>
      <c r="E218" s="1423"/>
      <c r="F218" s="115">
        <f t="shared" si="5"/>
        <v>0</v>
      </c>
    </row>
    <row r="219" spans="1:6" s="1396" customFormat="1" ht="30">
      <c r="A219" s="1406" t="s">
        <v>1976</v>
      </c>
      <c r="B219" s="1431" t="s">
        <v>1771</v>
      </c>
      <c r="C219" s="1421" t="s">
        <v>341</v>
      </c>
      <c r="D219" s="1421">
        <v>1</v>
      </c>
      <c r="E219" s="170"/>
      <c r="F219" s="115">
        <f t="shared" si="5"/>
        <v>0</v>
      </c>
    </row>
    <row r="220" spans="1:6" s="1396" customFormat="1" ht="10.5">
      <c r="A220" s="1406"/>
      <c r="B220" s="1433"/>
      <c r="C220" s="1421"/>
      <c r="D220" s="1421"/>
      <c r="E220" s="1423">
        <v>0</v>
      </c>
      <c r="F220" s="115">
        <f t="shared" si="5"/>
        <v>0</v>
      </c>
    </row>
    <row r="221" spans="1:6" s="1396" customFormat="1" ht="30">
      <c r="A221" s="1406" t="s">
        <v>1975</v>
      </c>
      <c r="B221" s="1431" t="s">
        <v>1974</v>
      </c>
      <c r="C221" s="1421" t="s">
        <v>341</v>
      </c>
      <c r="D221" s="1421">
        <v>1</v>
      </c>
      <c r="E221" s="170"/>
      <c r="F221" s="115">
        <f t="shared" si="5"/>
        <v>0</v>
      </c>
    </row>
    <row r="222" spans="1:6" s="1396" customFormat="1" ht="10.5">
      <c r="A222" s="1406"/>
      <c r="B222" s="1433"/>
      <c r="C222" s="1421"/>
      <c r="D222" s="1421"/>
      <c r="E222" s="141"/>
      <c r="F222" s="115"/>
    </row>
    <row r="223" spans="1:6" s="1396" customFormat="1" ht="10.5">
      <c r="A223" s="1406"/>
      <c r="B223" s="1433"/>
      <c r="C223" s="1421"/>
      <c r="D223" s="1421"/>
      <c r="E223" s="141"/>
      <c r="F223" s="115"/>
    </row>
    <row r="224" spans="1:6" s="1396" customFormat="1" ht="10.5">
      <c r="A224" s="1406"/>
      <c r="B224" s="1433"/>
      <c r="C224" s="1421"/>
      <c r="D224" s="1421"/>
      <c r="E224" s="141"/>
      <c r="F224" s="115"/>
    </row>
    <row r="225" spans="1:6" s="1396" customFormat="1" ht="10.5">
      <c r="A225" s="1406"/>
      <c r="B225" s="1433"/>
      <c r="C225" s="1421"/>
      <c r="D225" s="1421"/>
      <c r="E225" s="141"/>
      <c r="F225" s="115"/>
    </row>
    <row r="226" spans="1:6" s="1396" customFormat="1" ht="10.5">
      <c r="A226" s="1406"/>
      <c r="B226" s="1433"/>
      <c r="C226" s="1421"/>
      <c r="D226" s="1421"/>
      <c r="E226" s="141"/>
      <c r="F226" s="115"/>
    </row>
    <row r="227" spans="1:6" s="1396" customFormat="1" ht="10.5">
      <c r="A227" s="1406"/>
      <c r="B227" s="1433"/>
      <c r="C227" s="1421"/>
      <c r="D227" s="1421"/>
      <c r="E227" s="141"/>
      <c r="F227" s="115"/>
    </row>
    <row r="228" spans="1:6" s="1396" customFormat="1" ht="10.5">
      <c r="A228" s="1406"/>
      <c r="B228" s="1433"/>
      <c r="C228" s="1421"/>
      <c r="D228" s="1421"/>
      <c r="E228" s="141"/>
      <c r="F228" s="115"/>
    </row>
    <row r="229" spans="1:6" s="1396" customFormat="1" ht="10.5">
      <c r="A229" s="1406"/>
      <c r="B229" s="1433"/>
      <c r="C229" s="1421"/>
      <c r="D229" s="1421"/>
      <c r="E229" s="141"/>
      <c r="F229" s="115"/>
    </row>
    <row r="230" spans="1:6" s="1396" customFormat="1" ht="10.5">
      <c r="A230" s="1406"/>
      <c r="B230" s="1433"/>
      <c r="C230" s="1421"/>
      <c r="D230" s="1421"/>
      <c r="E230" s="141"/>
      <c r="F230" s="115"/>
    </row>
    <row r="231" spans="1:6" s="1396" customFormat="1" ht="10.5">
      <c r="A231" s="1406"/>
      <c r="B231" s="1433"/>
      <c r="C231" s="1421"/>
      <c r="D231" s="1421"/>
      <c r="E231" s="141"/>
      <c r="F231" s="115"/>
    </row>
    <row r="232" spans="1:6" s="1396" customFormat="1" ht="10.5">
      <c r="A232" s="1406"/>
      <c r="B232" s="1433"/>
      <c r="C232" s="1421"/>
      <c r="D232" s="1421"/>
      <c r="E232" s="141"/>
      <c r="F232" s="115"/>
    </row>
    <row r="233" spans="1:6" s="1396" customFormat="1" ht="10.5">
      <c r="A233" s="1406"/>
      <c r="B233" s="1433"/>
      <c r="C233" s="1421"/>
      <c r="D233" s="1421"/>
      <c r="E233" s="141"/>
      <c r="F233" s="115"/>
    </row>
    <row r="234" spans="1:6" s="1396" customFormat="1" ht="10.5">
      <c r="A234" s="1406"/>
      <c r="B234" s="1433"/>
      <c r="C234" s="1421"/>
      <c r="D234" s="1421"/>
      <c r="E234" s="141"/>
      <c r="F234" s="115"/>
    </row>
    <row r="235" spans="1:6" s="1396" customFormat="1" ht="10.5">
      <c r="A235" s="1406"/>
      <c r="B235" s="1433"/>
      <c r="C235" s="1421"/>
      <c r="D235" s="1421"/>
      <c r="E235" s="141"/>
      <c r="F235" s="115"/>
    </row>
    <row r="236" spans="1:6" s="1396" customFormat="1" ht="10.5">
      <c r="A236" s="1406"/>
      <c r="B236" s="1433"/>
      <c r="C236" s="1421"/>
      <c r="D236" s="1421"/>
      <c r="E236" s="141"/>
      <c r="F236" s="115"/>
    </row>
    <row r="237" spans="1:6" s="1396" customFormat="1" ht="10">
      <c r="A237" s="1406"/>
      <c r="B237" s="1407"/>
      <c r="C237" s="1421"/>
      <c r="D237" s="1421"/>
      <c r="E237" s="1419"/>
      <c r="F237" s="115"/>
    </row>
    <row r="238" spans="1:6" s="1396" customFormat="1" ht="10">
      <c r="A238" s="1406"/>
      <c r="B238" s="1407"/>
      <c r="C238" s="1421"/>
      <c r="D238" s="1449"/>
      <c r="E238" s="1419"/>
      <c r="F238" s="115"/>
    </row>
    <row r="239" spans="1:6" s="1396" customFormat="1" ht="10">
      <c r="A239" s="1406"/>
      <c r="B239" s="1407"/>
      <c r="C239" s="1421"/>
      <c r="D239" s="1421"/>
      <c r="E239" s="1419"/>
      <c r="F239" s="115"/>
    </row>
    <row r="240" spans="1:6" s="1396" customFormat="1" ht="10">
      <c r="A240" s="1406"/>
      <c r="B240" s="1407"/>
      <c r="C240" s="1421"/>
      <c r="D240" s="1421"/>
      <c r="E240" s="1419"/>
      <c r="F240" s="115"/>
    </row>
    <row r="241" spans="1:6" s="1396" customFormat="1" ht="10">
      <c r="A241" s="1406"/>
      <c r="B241" s="1407"/>
      <c r="C241" s="1421"/>
      <c r="D241" s="1421"/>
      <c r="E241" s="1419"/>
      <c r="F241" s="115"/>
    </row>
    <row r="242" spans="1:6" s="1396" customFormat="1" ht="10">
      <c r="A242" s="1406"/>
      <c r="B242" s="1407"/>
      <c r="C242" s="1421"/>
      <c r="D242" s="1456"/>
      <c r="E242" s="1419"/>
      <c r="F242" s="147"/>
    </row>
    <row r="243" spans="1:6" s="1396" customFormat="1" ht="10">
      <c r="A243" s="1406"/>
      <c r="B243" s="1407"/>
      <c r="C243" s="1421"/>
      <c r="D243" s="1456"/>
      <c r="E243" s="1419"/>
      <c r="F243" s="147"/>
    </row>
    <row r="244" spans="1:6" s="1396" customFormat="1" ht="10">
      <c r="A244" s="1406"/>
      <c r="B244" s="1407"/>
      <c r="C244" s="1421"/>
      <c r="D244" s="1456"/>
      <c r="E244" s="1419"/>
      <c r="F244" s="147"/>
    </row>
    <row r="245" spans="1:6" s="1396" customFormat="1" ht="10">
      <c r="A245" s="1406"/>
      <c r="B245" s="1407"/>
      <c r="C245" s="1421"/>
      <c r="D245" s="1456"/>
      <c r="E245" s="1419"/>
      <c r="F245" s="147"/>
    </row>
    <row r="246" spans="1:6" s="1396" customFormat="1" ht="10">
      <c r="A246" s="1436"/>
      <c r="B246" s="1411"/>
      <c r="C246" s="1412"/>
      <c r="D246" s="1412"/>
      <c r="E246" s="146"/>
      <c r="F246" s="1437"/>
    </row>
    <row r="247" spans="1:6" s="1396" customFormat="1" ht="10.5" thickBot="1">
      <c r="A247" s="1438"/>
      <c r="B247" s="1439"/>
      <c r="C247" s="1440"/>
      <c r="D247" s="1440" t="s">
        <v>1770</v>
      </c>
      <c r="E247" s="144"/>
      <c r="F247" s="1441">
        <f>SUM(F215:F246)</f>
        <v>0</v>
      </c>
    </row>
    <row r="248" spans="1:6" s="1396" customFormat="1" ht="10">
      <c r="A248" s="1442"/>
      <c r="C248" s="1397"/>
      <c r="D248" s="1397"/>
      <c r="E248" s="148"/>
      <c r="F248" s="1443"/>
    </row>
    <row r="249" spans="1:6" s="1396" customFormat="1" ht="10">
      <c r="A249" s="1442"/>
      <c r="C249" s="1397"/>
      <c r="D249" s="1397"/>
      <c r="E249" s="148"/>
      <c r="F249" s="1443"/>
    </row>
    <row r="250" spans="1:6" s="1396" customFormat="1" ht="11" thickBot="1">
      <c r="A250" s="1400"/>
      <c r="C250" s="1397"/>
      <c r="D250" s="1397"/>
      <c r="E250" s="1398"/>
      <c r="F250" s="1313"/>
    </row>
    <row r="251" spans="1:6" s="1396" customFormat="1" ht="11" thickBot="1">
      <c r="A251" s="1402" t="s">
        <v>320</v>
      </c>
      <c r="B251" s="1403" t="s">
        <v>161</v>
      </c>
      <c r="C251" s="1403" t="s">
        <v>319</v>
      </c>
      <c r="D251" s="1403" t="s">
        <v>318</v>
      </c>
      <c r="E251" s="1404" t="s">
        <v>1973</v>
      </c>
      <c r="F251" s="1405" t="s">
        <v>1972</v>
      </c>
    </row>
    <row r="252" spans="1:6" s="1396" customFormat="1" ht="10.5">
      <c r="A252" s="1444"/>
      <c r="B252" s="1445"/>
      <c r="C252" s="1445"/>
      <c r="D252" s="1445"/>
      <c r="E252" s="1446"/>
      <c r="F252" s="1447"/>
    </row>
    <row r="253" spans="1:6" s="1396" customFormat="1" ht="10">
      <c r="A253" s="1406"/>
      <c r="B253" s="1407" t="s">
        <v>315</v>
      </c>
      <c r="C253" s="1421"/>
      <c r="D253" s="1421"/>
      <c r="E253" s="141"/>
      <c r="F253" s="115"/>
    </row>
    <row r="254" spans="1:6" s="1396" customFormat="1" ht="10.5">
      <c r="A254" s="1427"/>
      <c r="B254" s="1428"/>
      <c r="C254" s="1421"/>
      <c r="D254" s="1421"/>
      <c r="E254" s="141"/>
      <c r="F254" s="115"/>
    </row>
    <row r="255" spans="1:6" s="1396" customFormat="1" ht="10">
      <c r="A255" s="1406"/>
      <c r="B255" s="1407" t="s">
        <v>1971</v>
      </c>
      <c r="C255" s="1421"/>
      <c r="D255" s="1421"/>
      <c r="E255" s="141"/>
      <c r="F255" s="115">
        <f>F54</f>
        <v>0</v>
      </c>
    </row>
    <row r="256" spans="1:6" s="1396" customFormat="1" ht="10.5">
      <c r="A256" s="1444"/>
      <c r="B256" s="1445"/>
      <c r="C256" s="1445"/>
      <c r="D256" s="1445"/>
      <c r="E256" s="1446"/>
      <c r="F256" s="1447"/>
    </row>
    <row r="257" spans="1:6" s="1396" customFormat="1" ht="10">
      <c r="A257" s="1406"/>
      <c r="B257" s="1407" t="s">
        <v>1767</v>
      </c>
      <c r="C257" s="1421"/>
      <c r="D257" s="1421"/>
      <c r="E257" s="141"/>
      <c r="F257" s="115">
        <f>F101</f>
        <v>0</v>
      </c>
    </row>
    <row r="258" spans="1:6" s="1396" customFormat="1" ht="10">
      <c r="A258" s="1406"/>
      <c r="B258" s="1407"/>
      <c r="C258" s="1421"/>
      <c r="D258" s="1421"/>
      <c r="E258" s="141"/>
      <c r="F258" s="115"/>
    </row>
    <row r="259" spans="1:6" s="1396" customFormat="1" ht="10">
      <c r="A259" s="1406"/>
      <c r="B259" s="1407" t="s">
        <v>1766</v>
      </c>
      <c r="C259" s="1421"/>
      <c r="D259" s="1421"/>
      <c r="E259" s="141"/>
      <c r="F259" s="115">
        <f>F136</f>
        <v>0</v>
      </c>
    </row>
    <row r="260" spans="1:6" s="1396" customFormat="1" ht="10">
      <c r="A260" s="1406"/>
      <c r="B260" s="1407"/>
      <c r="C260" s="1421"/>
      <c r="D260" s="1421"/>
      <c r="E260" s="141"/>
      <c r="F260" s="115"/>
    </row>
    <row r="261" spans="1:6" s="1396" customFormat="1" ht="10">
      <c r="A261" s="1406"/>
      <c r="B261" s="1407" t="s">
        <v>1765</v>
      </c>
      <c r="C261" s="1421"/>
      <c r="D261" s="1421"/>
      <c r="E261" s="141"/>
      <c r="F261" s="115">
        <f>F173</f>
        <v>0</v>
      </c>
    </row>
    <row r="262" spans="1:6" s="1396" customFormat="1" ht="10.5">
      <c r="A262" s="1406"/>
      <c r="B262" s="1409"/>
      <c r="C262" s="1421"/>
      <c r="D262" s="1421"/>
      <c r="E262" s="141"/>
      <c r="F262" s="115"/>
    </row>
    <row r="263" spans="1:6" s="1396" customFormat="1" ht="10">
      <c r="A263" s="1406"/>
      <c r="B263" s="1407" t="s">
        <v>1764</v>
      </c>
      <c r="C263" s="1421"/>
      <c r="D263" s="1421"/>
      <c r="E263" s="141"/>
      <c r="F263" s="115">
        <f>F207</f>
        <v>0</v>
      </c>
    </row>
    <row r="264" spans="1:6" s="1396" customFormat="1" ht="10">
      <c r="A264" s="1406"/>
      <c r="B264" s="1434"/>
      <c r="C264" s="1421"/>
      <c r="D264" s="1421"/>
      <c r="E264" s="141"/>
      <c r="F264" s="115"/>
    </row>
    <row r="265" spans="1:6" s="1396" customFormat="1" ht="10">
      <c r="A265" s="1406"/>
      <c r="B265" s="1407" t="s">
        <v>1763</v>
      </c>
      <c r="C265" s="1421"/>
      <c r="D265" s="1421"/>
      <c r="E265" s="141"/>
      <c r="F265" s="115">
        <f>F247</f>
        <v>0</v>
      </c>
    </row>
    <row r="266" spans="1:6" s="1396" customFormat="1" ht="10">
      <c r="A266" s="1406"/>
      <c r="B266" s="1407"/>
      <c r="C266" s="1421"/>
      <c r="D266" s="1421"/>
      <c r="E266" s="141"/>
      <c r="F266" s="115"/>
    </row>
    <row r="267" spans="1:6" s="1396" customFormat="1" ht="10">
      <c r="A267" s="1406"/>
      <c r="B267" s="1407"/>
      <c r="C267" s="1421"/>
      <c r="D267" s="1421"/>
      <c r="E267" s="141"/>
      <c r="F267" s="115"/>
    </row>
    <row r="268" spans="1:6" s="1396" customFormat="1" ht="10">
      <c r="A268" s="1406"/>
      <c r="B268" s="1434"/>
      <c r="C268" s="1421"/>
      <c r="D268" s="1421"/>
      <c r="E268" s="141"/>
      <c r="F268" s="115"/>
    </row>
    <row r="269" spans="1:6" s="1396" customFormat="1" ht="10">
      <c r="A269" s="1406"/>
      <c r="B269" s="1407"/>
      <c r="C269" s="1421"/>
      <c r="D269" s="1421"/>
      <c r="E269" s="141"/>
      <c r="F269" s="115"/>
    </row>
    <row r="270" spans="1:6" s="1396" customFormat="1" ht="10">
      <c r="A270" s="1406"/>
      <c r="B270" s="1407"/>
      <c r="C270" s="1421"/>
      <c r="D270" s="1421"/>
      <c r="E270" s="141"/>
      <c r="F270" s="115"/>
    </row>
    <row r="271" spans="1:6" s="1396" customFormat="1" ht="10">
      <c r="A271" s="1406"/>
      <c r="B271" s="1407"/>
      <c r="C271" s="1421"/>
      <c r="D271" s="1421"/>
      <c r="E271" s="141"/>
      <c r="F271" s="115"/>
    </row>
    <row r="272" spans="1:6" s="1396" customFormat="1" ht="10.5">
      <c r="A272" s="1406"/>
      <c r="B272" s="1409"/>
      <c r="C272" s="1421"/>
      <c r="D272" s="1421"/>
      <c r="E272" s="141"/>
      <c r="F272" s="115"/>
    </row>
    <row r="273" spans="1:6" s="1396" customFormat="1" ht="10">
      <c r="A273" s="1406"/>
      <c r="B273" s="1407"/>
      <c r="C273" s="1421"/>
      <c r="D273" s="1421"/>
      <c r="E273" s="141"/>
      <c r="F273" s="115"/>
    </row>
    <row r="274" spans="1:6" s="1396" customFormat="1" ht="10">
      <c r="A274" s="1406"/>
      <c r="B274" s="1434"/>
      <c r="C274" s="1421"/>
      <c r="D274" s="1421"/>
      <c r="E274" s="141"/>
      <c r="F274" s="115"/>
    </row>
    <row r="275" spans="1:6" s="1396" customFormat="1" ht="10">
      <c r="A275" s="1406"/>
      <c r="B275" s="1407"/>
      <c r="C275" s="1421"/>
      <c r="D275" s="1421"/>
      <c r="E275" s="141"/>
      <c r="F275" s="115"/>
    </row>
    <row r="276" spans="1:6" s="1396" customFormat="1" ht="10">
      <c r="A276" s="1406"/>
      <c r="B276" s="1407"/>
      <c r="C276" s="1421"/>
      <c r="D276" s="1421"/>
      <c r="E276" s="141"/>
      <c r="F276" s="115"/>
    </row>
    <row r="277" spans="1:6" s="1396" customFormat="1" ht="10">
      <c r="A277" s="1406"/>
      <c r="B277" s="1407"/>
      <c r="C277" s="1421"/>
      <c r="D277" s="1421"/>
      <c r="E277" s="141"/>
      <c r="F277" s="115"/>
    </row>
    <row r="278" spans="1:6" s="1396" customFormat="1" ht="10">
      <c r="A278" s="1406"/>
      <c r="B278" s="1448"/>
      <c r="C278" s="1421"/>
      <c r="D278" s="1421"/>
      <c r="E278" s="141"/>
      <c r="F278" s="115"/>
    </row>
    <row r="279" spans="1:6" s="1396" customFormat="1" ht="10">
      <c r="A279" s="1406"/>
      <c r="B279" s="1448"/>
      <c r="C279" s="1421"/>
      <c r="D279" s="1421"/>
      <c r="E279" s="141"/>
      <c r="F279" s="115"/>
    </row>
    <row r="280" spans="1:6" s="1396" customFormat="1" ht="10">
      <c r="A280" s="1406"/>
      <c r="B280" s="1448"/>
      <c r="C280" s="1421"/>
      <c r="D280" s="1421"/>
      <c r="E280" s="141"/>
      <c r="F280" s="115"/>
    </row>
    <row r="281" spans="1:6" s="1396" customFormat="1" ht="10">
      <c r="A281" s="1406"/>
      <c r="B281" s="1448"/>
      <c r="C281" s="1421"/>
      <c r="D281" s="1421"/>
      <c r="E281" s="141"/>
      <c r="F281" s="115"/>
    </row>
    <row r="282" spans="1:6" s="1396" customFormat="1" ht="10">
      <c r="A282" s="1406"/>
      <c r="B282" s="1448"/>
      <c r="C282" s="1421"/>
      <c r="D282" s="1421"/>
      <c r="E282" s="141"/>
      <c r="F282" s="115"/>
    </row>
    <row r="283" spans="1:6" s="1396" customFormat="1" ht="10">
      <c r="A283" s="1406"/>
      <c r="B283" s="1448"/>
      <c r="C283" s="1421"/>
      <c r="D283" s="1421"/>
      <c r="E283" s="141"/>
      <c r="F283" s="115"/>
    </row>
    <row r="284" spans="1:6" s="1396" customFormat="1" ht="10">
      <c r="A284" s="1406"/>
      <c r="B284" s="1448"/>
      <c r="C284" s="1421"/>
      <c r="D284" s="1421"/>
      <c r="E284" s="141"/>
      <c r="F284" s="115"/>
    </row>
    <row r="285" spans="1:6" s="1396" customFormat="1" ht="10.5">
      <c r="A285" s="1427"/>
      <c r="B285" s="1428"/>
      <c r="C285" s="1421"/>
      <c r="D285" s="1421"/>
      <c r="E285" s="141"/>
      <c r="F285" s="115"/>
    </row>
    <row r="286" spans="1:6" s="1396" customFormat="1" ht="10.5">
      <c r="A286" s="1427"/>
      <c r="B286" s="1428"/>
      <c r="C286" s="1421"/>
      <c r="D286" s="1421"/>
      <c r="E286" s="141"/>
      <c r="F286" s="115"/>
    </row>
    <row r="287" spans="1:6" s="1396" customFormat="1" ht="10">
      <c r="A287" s="1429"/>
      <c r="B287" s="1431"/>
      <c r="C287" s="1421"/>
      <c r="D287" s="1421"/>
      <c r="E287" s="141"/>
      <c r="F287" s="115"/>
    </row>
    <row r="288" spans="1:6" s="1396" customFormat="1" ht="10">
      <c r="A288" s="1429"/>
      <c r="B288" s="1431"/>
      <c r="C288" s="1421"/>
      <c r="D288" s="1421"/>
      <c r="E288" s="141"/>
      <c r="F288" s="115"/>
    </row>
    <row r="289" spans="1:6" s="1396" customFormat="1" ht="10">
      <c r="A289" s="1429"/>
      <c r="B289" s="1464"/>
      <c r="C289" s="1421"/>
      <c r="D289" s="1421"/>
      <c r="E289" s="141"/>
      <c r="F289" s="115"/>
    </row>
    <row r="290" spans="1:6" s="1396" customFormat="1" ht="10.5">
      <c r="A290" s="1406"/>
      <c r="B290" s="1433"/>
      <c r="C290" s="1421"/>
      <c r="D290" s="1421"/>
      <c r="E290" s="141"/>
      <c r="F290" s="115"/>
    </row>
    <row r="291" spans="1:6" s="1396" customFormat="1" ht="10">
      <c r="A291" s="1406"/>
      <c r="B291" s="1422"/>
      <c r="C291" s="1421"/>
      <c r="D291" s="1421"/>
      <c r="E291" s="141"/>
      <c r="F291" s="115"/>
    </row>
    <row r="292" spans="1:6" s="1396" customFormat="1" ht="10">
      <c r="A292" s="1406"/>
      <c r="B292" s="1422"/>
      <c r="C292" s="1421"/>
      <c r="D292" s="1421"/>
      <c r="E292" s="141"/>
      <c r="F292" s="115"/>
    </row>
    <row r="293" spans="1:6" s="1396" customFormat="1" ht="10">
      <c r="A293" s="1406"/>
      <c r="B293" s="1422"/>
      <c r="C293" s="1421"/>
      <c r="D293" s="1421"/>
      <c r="E293" s="141"/>
      <c r="F293" s="115"/>
    </row>
    <row r="294" spans="1:6" s="1396" customFormat="1" ht="10">
      <c r="A294" s="1406"/>
      <c r="B294" s="1422"/>
      <c r="C294" s="1421"/>
      <c r="D294" s="1421"/>
      <c r="E294" s="141"/>
      <c r="F294" s="115"/>
    </row>
    <row r="295" spans="1:6" s="1396" customFormat="1" ht="10.5">
      <c r="A295" s="1406"/>
      <c r="B295" s="1433"/>
      <c r="C295" s="1421"/>
      <c r="D295" s="1421"/>
      <c r="E295" s="141"/>
      <c r="F295" s="115"/>
    </row>
    <row r="296" spans="1:6" s="1396" customFormat="1" ht="10.5">
      <c r="A296" s="1406"/>
      <c r="B296" s="1433"/>
      <c r="C296" s="1421"/>
      <c r="D296" s="1421"/>
      <c r="E296" s="141"/>
      <c r="F296" s="115"/>
    </row>
    <row r="297" spans="1:6" s="1396" customFormat="1" ht="10">
      <c r="A297" s="1406"/>
      <c r="B297" s="1422"/>
      <c r="C297" s="1421"/>
      <c r="D297" s="1421"/>
      <c r="E297" s="141"/>
      <c r="F297" s="115"/>
    </row>
    <row r="298" spans="1:6" s="1396" customFormat="1" ht="10.5">
      <c r="A298" s="1406"/>
      <c r="B298" s="1433"/>
      <c r="C298" s="1421"/>
      <c r="D298" s="1421"/>
      <c r="E298" s="141"/>
      <c r="F298" s="115"/>
    </row>
    <row r="299" spans="1:6" s="1396" customFormat="1" ht="10.5">
      <c r="A299" s="1406"/>
      <c r="B299" s="1433"/>
      <c r="C299" s="1421"/>
      <c r="D299" s="1421"/>
      <c r="E299" s="141"/>
      <c r="F299" s="115"/>
    </row>
    <row r="300" spans="1:6" s="1396" customFormat="1" ht="10.5">
      <c r="A300" s="1406"/>
      <c r="B300" s="1433"/>
      <c r="C300" s="1421"/>
      <c r="D300" s="1421"/>
      <c r="E300" s="141"/>
      <c r="F300" s="115"/>
    </row>
    <row r="301" spans="1:6" s="1396" customFormat="1" ht="10">
      <c r="A301" s="1406"/>
      <c r="B301" s="1422"/>
      <c r="C301" s="1421"/>
      <c r="D301" s="1421"/>
      <c r="E301" s="141"/>
      <c r="F301" s="115"/>
    </row>
    <row r="302" spans="1:6" s="1396" customFormat="1" ht="10">
      <c r="A302" s="1406"/>
      <c r="B302" s="1422"/>
      <c r="C302" s="1421"/>
      <c r="D302" s="1421"/>
      <c r="E302" s="141"/>
      <c r="F302" s="115"/>
    </row>
    <row r="303" spans="1:6" s="1396" customFormat="1" ht="10">
      <c r="A303" s="1406"/>
      <c r="B303" s="1422"/>
      <c r="C303" s="1407"/>
      <c r="D303" s="1421"/>
      <c r="E303" s="141"/>
      <c r="F303" s="115"/>
    </row>
    <row r="304" spans="1:6" s="1396" customFormat="1" ht="10">
      <c r="A304" s="1436"/>
      <c r="B304" s="1411"/>
      <c r="C304" s="1412"/>
      <c r="D304" s="1412"/>
      <c r="E304" s="146"/>
      <c r="F304" s="1437"/>
    </row>
    <row r="305" spans="1:6" s="1396" customFormat="1" ht="10.5" thickBot="1">
      <c r="A305" s="1438"/>
      <c r="B305" s="1439"/>
      <c r="C305" s="1440"/>
      <c r="D305" s="1440" t="s">
        <v>973</v>
      </c>
      <c r="E305" s="144"/>
      <c r="F305" s="1441">
        <f>SUM(F255:F304)</f>
        <v>0</v>
      </c>
    </row>
    <row r="306" spans="1:6" s="1396" customFormat="1">
      <c r="A306" s="1467"/>
      <c r="B306" s="1465"/>
      <c r="C306" s="1465"/>
      <c r="D306" s="1465"/>
      <c r="E306" s="1468"/>
      <c r="F306" s="1469"/>
    </row>
    <row r="307" spans="1:6">
      <c r="F307" s="1469"/>
    </row>
    <row r="308" spans="1:6">
      <c r="F308" s="1469"/>
    </row>
    <row r="309" spans="1:6">
      <c r="F309" s="1469"/>
    </row>
    <row r="310" spans="1:6">
      <c r="F310" s="1469"/>
    </row>
    <row r="311" spans="1:6">
      <c r="F311" s="1469"/>
    </row>
    <row r="312" spans="1:6">
      <c r="F312" s="1469"/>
    </row>
    <row r="313" spans="1:6">
      <c r="F313" s="1469"/>
    </row>
    <row r="314" spans="1:6">
      <c r="F314" s="1469"/>
    </row>
    <row r="315" spans="1:6">
      <c r="F315" s="1469"/>
    </row>
    <row r="316" spans="1:6">
      <c r="F316" s="1469"/>
    </row>
    <row r="317" spans="1:6">
      <c r="F317" s="1469"/>
    </row>
    <row r="318" spans="1:6">
      <c r="F318" s="1469"/>
    </row>
    <row r="319" spans="1:6">
      <c r="F319" s="1469"/>
    </row>
    <row r="320" spans="1:6">
      <c r="F320" s="1469"/>
    </row>
    <row r="321" spans="6:6">
      <c r="F321" s="1469"/>
    </row>
    <row r="322" spans="6:6">
      <c r="F322" s="1469"/>
    </row>
    <row r="323" spans="6:6">
      <c r="F323" s="1469"/>
    </row>
    <row r="324" spans="6:6">
      <c r="F324" s="1469"/>
    </row>
    <row r="325" spans="6:6">
      <c r="F325" s="1469"/>
    </row>
    <row r="326" spans="6:6">
      <c r="F326" s="1469"/>
    </row>
    <row r="327" spans="6:6">
      <c r="F327" s="1469"/>
    </row>
    <row r="328" spans="6:6">
      <c r="F328" s="1469"/>
    </row>
    <row r="329" spans="6:6">
      <c r="F329" s="1469"/>
    </row>
    <row r="330" spans="6:6">
      <c r="F330" s="1469"/>
    </row>
    <row r="331" spans="6:6">
      <c r="F331" s="1469"/>
    </row>
    <row r="332" spans="6:6">
      <c r="F332" s="1469"/>
    </row>
    <row r="333" spans="6:6">
      <c r="F333" s="1469"/>
    </row>
    <row r="334" spans="6:6">
      <c r="F334" s="1469"/>
    </row>
    <row r="335" spans="6:6">
      <c r="F335" s="1469"/>
    </row>
    <row r="336" spans="6:6">
      <c r="F336" s="1469"/>
    </row>
    <row r="337" spans="6:6">
      <c r="F337" s="1469"/>
    </row>
    <row r="338" spans="6:6">
      <c r="F338" s="1469"/>
    </row>
    <row r="339" spans="6:6">
      <c r="F339" s="1469"/>
    </row>
    <row r="340" spans="6:6">
      <c r="F340" s="1469"/>
    </row>
    <row r="341" spans="6:6">
      <c r="F341" s="1469"/>
    </row>
    <row r="342" spans="6:6">
      <c r="F342" s="1469"/>
    </row>
    <row r="343" spans="6:6">
      <c r="F343" s="1469"/>
    </row>
    <row r="344" spans="6:6">
      <c r="F344" s="1469"/>
    </row>
    <row r="345" spans="6:6">
      <c r="F345" s="1469"/>
    </row>
    <row r="346" spans="6:6">
      <c r="F346" s="1469"/>
    </row>
    <row r="347" spans="6:6">
      <c r="F347" s="1469"/>
    </row>
    <row r="348" spans="6:6">
      <c r="F348" s="1469"/>
    </row>
    <row r="349" spans="6:6">
      <c r="F349" s="1469"/>
    </row>
    <row r="350" spans="6:6">
      <c r="F350" s="1469"/>
    </row>
    <row r="351" spans="6:6">
      <c r="F351" s="1469"/>
    </row>
    <row r="352" spans="6:6">
      <c r="F352" s="1469"/>
    </row>
    <row r="353" spans="6:6">
      <c r="F353" s="1469"/>
    </row>
    <row r="354" spans="6:6">
      <c r="F354" s="1469"/>
    </row>
    <row r="355" spans="6:6">
      <c r="F355" s="1469"/>
    </row>
    <row r="356" spans="6:6">
      <c r="F356" s="1469"/>
    </row>
    <row r="357" spans="6:6">
      <c r="F357" s="1469"/>
    </row>
    <row r="358" spans="6:6">
      <c r="F358" s="1469"/>
    </row>
    <row r="359" spans="6:6">
      <c r="F359" s="1469"/>
    </row>
    <row r="360" spans="6:6">
      <c r="F360" s="1469"/>
    </row>
    <row r="361" spans="6:6">
      <c r="F361" s="1469"/>
    </row>
    <row r="362" spans="6:6">
      <c r="F362" s="1469"/>
    </row>
    <row r="363" spans="6:6">
      <c r="F363" s="1469"/>
    </row>
    <row r="364" spans="6:6">
      <c r="F364" s="1469"/>
    </row>
    <row r="365" spans="6:6">
      <c r="F365" s="1469"/>
    </row>
    <row r="366" spans="6:6">
      <c r="F366" s="1469"/>
    </row>
    <row r="367" spans="6:6">
      <c r="F367" s="1469"/>
    </row>
    <row r="368" spans="6:6">
      <c r="F368" s="1469"/>
    </row>
    <row r="369" spans="6:6">
      <c r="F369" s="1469"/>
    </row>
    <row r="370" spans="6:6">
      <c r="F370" s="1469"/>
    </row>
    <row r="371" spans="6:6">
      <c r="F371" s="1469"/>
    </row>
    <row r="372" spans="6:6">
      <c r="F372" s="1469"/>
    </row>
    <row r="373" spans="6:6">
      <c r="F373" s="1469"/>
    </row>
    <row r="374" spans="6:6">
      <c r="F374" s="1469"/>
    </row>
    <row r="375" spans="6:6">
      <c r="F375" s="1469"/>
    </row>
    <row r="376" spans="6:6">
      <c r="F376" s="1469"/>
    </row>
    <row r="377" spans="6:6">
      <c r="F377" s="1469"/>
    </row>
    <row r="378" spans="6:6">
      <c r="F378" s="1469"/>
    </row>
    <row r="379" spans="6:6">
      <c r="F379" s="1469"/>
    </row>
    <row r="380" spans="6:6">
      <c r="F380" s="1469"/>
    </row>
    <row r="381" spans="6:6">
      <c r="F381" s="1469"/>
    </row>
    <row r="382" spans="6:6">
      <c r="F382" s="1469"/>
    </row>
    <row r="383" spans="6:6">
      <c r="F383" s="1469"/>
    </row>
    <row r="384" spans="6:6">
      <c r="F384" s="1469"/>
    </row>
    <row r="385" spans="6:6">
      <c r="F385" s="1469"/>
    </row>
    <row r="386" spans="6:6">
      <c r="F386" s="1469"/>
    </row>
    <row r="387" spans="6:6">
      <c r="F387" s="1469"/>
    </row>
    <row r="388" spans="6:6">
      <c r="F388" s="1469"/>
    </row>
    <row r="389" spans="6:6">
      <c r="F389" s="1469"/>
    </row>
    <row r="390" spans="6:6">
      <c r="F390" s="1469"/>
    </row>
    <row r="391" spans="6:6">
      <c r="F391" s="1469"/>
    </row>
    <row r="392" spans="6:6">
      <c r="F392" s="1469"/>
    </row>
    <row r="393" spans="6:6">
      <c r="F393" s="1469"/>
    </row>
    <row r="394" spans="6:6">
      <c r="F394" s="1469"/>
    </row>
    <row r="395" spans="6:6">
      <c r="F395" s="1469"/>
    </row>
    <row r="396" spans="6:6">
      <c r="F396" s="1469"/>
    </row>
    <row r="397" spans="6:6">
      <c r="F397" s="1469"/>
    </row>
    <row r="398" spans="6:6">
      <c r="F398" s="1469"/>
    </row>
    <row r="399" spans="6:6">
      <c r="F399" s="1469"/>
    </row>
    <row r="400" spans="6:6">
      <c r="F400" s="1469"/>
    </row>
    <row r="401" spans="6:6">
      <c r="F401" s="1469"/>
    </row>
    <row r="402" spans="6:6">
      <c r="F402" s="1469"/>
    </row>
    <row r="403" spans="6:6">
      <c r="F403" s="1469"/>
    </row>
    <row r="404" spans="6:6">
      <c r="F404" s="1469"/>
    </row>
    <row r="405" spans="6:6">
      <c r="F405" s="1469"/>
    </row>
    <row r="406" spans="6:6">
      <c r="F406" s="1469"/>
    </row>
    <row r="407" spans="6:6">
      <c r="F407" s="1469"/>
    </row>
    <row r="408" spans="6:6">
      <c r="F408" s="1469"/>
    </row>
    <row r="409" spans="6:6">
      <c r="F409" s="1469"/>
    </row>
    <row r="410" spans="6:6">
      <c r="F410" s="1469"/>
    </row>
    <row r="411" spans="6:6">
      <c r="F411" s="1469"/>
    </row>
    <row r="412" spans="6:6">
      <c r="F412" s="1469"/>
    </row>
    <row r="413" spans="6:6">
      <c r="F413" s="1469"/>
    </row>
    <row r="414" spans="6:6">
      <c r="F414" s="1469"/>
    </row>
    <row r="415" spans="6:6">
      <c r="F415" s="1469"/>
    </row>
    <row r="416" spans="6:6">
      <c r="F416" s="1469"/>
    </row>
    <row r="417" spans="6:6">
      <c r="F417" s="1469"/>
    </row>
    <row r="418" spans="6:6">
      <c r="F418" s="1469"/>
    </row>
    <row r="419" spans="6:6">
      <c r="F419" s="1469"/>
    </row>
    <row r="420" spans="6:6">
      <c r="F420" s="1469"/>
    </row>
    <row r="421" spans="6:6">
      <c r="F421" s="1469"/>
    </row>
    <row r="422" spans="6:6">
      <c r="F422" s="1469"/>
    </row>
    <row r="423" spans="6:6">
      <c r="F423" s="1469"/>
    </row>
    <row r="424" spans="6:6">
      <c r="F424" s="1469"/>
    </row>
    <row r="425" spans="6:6">
      <c r="F425" s="1469"/>
    </row>
    <row r="426" spans="6:6">
      <c r="F426" s="1469"/>
    </row>
    <row r="427" spans="6:6">
      <c r="F427" s="1469"/>
    </row>
    <row r="428" spans="6:6">
      <c r="F428" s="1469"/>
    </row>
    <row r="429" spans="6:6">
      <c r="F429" s="1469"/>
    </row>
    <row r="430" spans="6:6">
      <c r="F430" s="1469"/>
    </row>
    <row r="431" spans="6:6">
      <c r="F431" s="1469"/>
    </row>
    <row r="432" spans="6:6">
      <c r="F432" s="1469"/>
    </row>
    <row r="433" spans="6:6">
      <c r="F433" s="1469"/>
    </row>
    <row r="434" spans="6:6">
      <c r="F434" s="1469"/>
    </row>
    <row r="435" spans="6:6">
      <c r="F435" s="1469"/>
    </row>
    <row r="436" spans="6:6">
      <c r="F436" s="1469"/>
    </row>
    <row r="437" spans="6:6">
      <c r="F437" s="1469"/>
    </row>
    <row r="438" spans="6:6">
      <c r="F438" s="1469"/>
    </row>
    <row r="439" spans="6:6">
      <c r="F439" s="1469"/>
    </row>
    <row r="440" spans="6:6">
      <c r="F440" s="1469"/>
    </row>
    <row r="441" spans="6:6">
      <c r="F441" s="1469"/>
    </row>
    <row r="442" spans="6:6">
      <c r="F442" s="1469"/>
    </row>
    <row r="443" spans="6:6">
      <c r="F443" s="1469"/>
    </row>
    <row r="444" spans="6:6">
      <c r="F444" s="1469"/>
    </row>
    <row r="445" spans="6:6">
      <c r="F445" s="1469"/>
    </row>
    <row r="446" spans="6:6">
      <c r="F446" s="1469"/>
    </row>
    <row r="447" spans="6:6">
      <c r="F447" s="1469"/>
    </row>
    <row r="448" spans="6:6">
      <c r="F448" s="1469"/>
    </row>
    <row r="449" spans="6:6">
      <c r="F449" s="1469"/>
    </row>
    <row r="450" spans="6:6">
      <c r="F450" s="1469"/>
    </row>
    <row r="451" spans="6:6">
      <c r="F451" s="1469"/>
    </row>
    <row r="452" spans="6:6">
      <c r="F452" s="1469"/>
    </row>
    <row r="453" spans="6:6">
      <c r="F453" s="1469"/>
    </row>
    <row r="454" spans="6:6">
      <c r="F454" s="1469"/>
    </row>
    <row r="455" spans="6:6">
      <c r="F455" s="1469"/>
    </row>
    <row r="456" spans="6:6">
      <c r="F456" s="1469"/>
    </row>
    <row r="457" spans="6:6">
      <c r="F457" s="1469"/>
    </row>
    <row r="458" spans="6:6">
      <c r="F458" s="1469"/>
    </row>
    <row r="459" spans="6:6">
      <c r="F459" s="1469"/>
    </row>
    <row r="460" spans="6:6">
      <c r="F460" s="1469"/>
    </row>
    <row r="461" spans="6:6">
      <c r="F461" s="1469"/>
    </row>
    <row r="462" spans="6:6">
      <c r="F462" s="1469"/>
    </row>
    <row r="463" spans="6:6">
      <c r="F463" s="1469"/>
    </row>
    <row r="464" spans="6:6">
      <c r="F464" s="1469"/>
    </row>
    <row r="465" spans="6:6">
      <c r="F465" s="1469"/>
    </row>
    <row r="466" spans="6:6">
      <c r="F466" s="1469"/>
    </row>
    <row r="467" spans="6:6">
      <c r="F467" s="1469"/>
    </row>
    <row r="468" spans="6:6">
      <c r="F468" s="1469"/>
    </row>
    <row r="469" spans="6:6">
      <c r="F469" s="1469"/>
    </row>
    <row r="470" spans="6:6">
      <c r="F470" s="1469"/>
    </row>
    <row r="471" spans="6:6">
      <c r="F471" s="1469"/>
    </row>
    <row r="472" spans="6:6">
      <c r="F472" s="1469"/>
    </row>
    <row r="473" spans="6:6">
      <c r="F473" s="1469"/>
    </row>
    <row r="474" spans="6:6">
      <c r="F474" s="1469"/>
    </row>
    <row r="475" spans="6:6">
      <c r="F475" s="1469"/>
    </row>
    <row r="476" spans="6:6">
      <c r="F476" s="1469"/>
    </row>
    <row r="477" spans="6:6">
      <c r="F477" s="1469"/>
    </row>
    <row r="478" spans="6:6">
      <c r="F478" s="1469"/>
    </row>
    <row r="479" spans="6:6">
      <c r="F479" s="1469"/>
    </row>
    <row r="480" spans="6:6">
      <c r="F480" s="1469"/>
    </row>
    <row r="481" spans="6:6">
      <c r="F481" s="1469"/>
    </row>
    <row r="482" spans="6:6">
      <c r="F482" s="1469"/>
    </row>
    <row r="483" spans="6:6">
      <c r="F483" s="1469"/>
    </row>
    <row r="484" spans="6:6">
      <c r="F484" s="1469"/>
    </row>
    <row r="485" spans="6:6">
      <c r="F485" s="1469"/>
    </row>
    <row r="486" spans="6:6">
      <c r="F486" s="1469"/>
    </row>
    <row r="487" spans="6:6">
      <c r="F487" s="1469"/>
    </row>
    <row r="488" spans="6:6">
      <c r="F488" s="1469"/>
    </row>
    <row r="489" spans="6:6">
      <c r="F489" s="1469"/>
    </row>
    <row r="490" spans="6:6">
      <c r="F490" s="1469"/>
    </row>
    <row r="491" spans="6:6">
      <c r="F491" s="1469"/>
    </row>
    <row r="492" spans="6:6">
      <c r="F492" s="1469"/>
    </row>
    <row r="493" spans="6:6">
      <c r="F493" s="1469"/>
    </row>
    <row r="494" spans="6:6">
      <c r="F494" s="1469"/>
    </row>
    <row r="495" spans="6:6">
      <c r="F495" s="1469"/>
    </row>
    <row r="496" spans="6:6">
      <c r="F496" s="1469"/>
    </row>
    <row r="497" spans="6:6">
      <c r="F497" s="1469"/>
    </row>
    <row r="498" spans="6:6">
      <c r="F498" s="1469"/>
    </row>
    <row r="499" spans="6:6">
      <c r="F499" s="1469"/>
    </row>
    <row r="500" spans="6:6">
      <c r="F500" s="1469"/>
    </row>
    <row r="501" spans="6:6">
      <c r="F501" s="1469"/>
    </row>
    <row r="502" spans="6:6">
      <c r="F502" s="1469"/>
    </row>
    <row r="503" spans="6:6">
      <c r="F503" s="1469"/>
    </row>
    <row r="504" spans="6:6">
      <c r="F504" s="1469"/>
    </row>
    <row r="505" spans="6:6">
      <c r="F505" s="1469"/>
    </row>
    <row r="506" spans="6:6">
      <c r="F506" s="1469"/>
    </row>
    <row r="507" spans="6:6">
      <c r="F507" s="1469"/>
    </row>
    <row r="508" spans="6:6">
      <c r="F508" s="1469"/>
    </row>
    <row r="509" spans="6:6">
      <c r="F509" s="1469"/>
    </row>
    <row r="510" spans="6:6">
      <c r="F510" s="1469"/>
    </row>
    <row r="511" spans="6:6">
      <c r="F511" s="1469"/>
    </row>
    <row r="512" spans="6:6">
      <c r="F512" s="1469"/>
    </row>
    <row r="513" spans="6:6">
      <c r="F513" s="1469"/>
    </row>
    <row r="514" spans="6:6">
      <c r="F514" s="1469"/>
    </row>
    <row r="515" spans="6:6">
      <c r="F515" s="1469"/>
    </row>
    <row r="516" spans="6:6">
      <c r="F516" s="1469"/>
    </row>
    <row r="517" spans="6:6">
      <c r="F517" s="1469"/>
    </row>
    <row r="518" spans="6:6">
      <c r="F518" s="1469"/>
    </row>
    <row r="519" spans="6:6">
      <c r="F519" s="1469"/>
    </row>
    <row r="520" spans="6:6">
      <c r="F520" s="1469"/>
    </row>
    <row r="521" spans="6:6">
      <c r="F521" s="1469"/>
    </row>
    <row r="522" spans="6:6">
      <c r="F522" s="1469"/>
    </row>
    <row r="523" spans="6:6">
      <c r="F523" s="1469"/>
    </row>
    <row r="524" spans="6:6">
      <c r="F524" s="1469"/>
    </row>
    <row r="525" spans="6:6">
      <c r="F525" s="1469"/>
    </row>
    <row r="526" spans="6:6">
      <c r="F526" s="1469"/>
    </row>
    <row r="527" spans="6:6">
      <c r="F527" s="1469"/>
    </row>
    <row r="528" spans="6:6">
      <c r="F528" s="1469"/>
    </row>
    <row r="529" spans="6:6">
      <c r="F529" s="1469"/>
    </row>
    <row r="530" spans="6:6">
      <c r="F530" s="1469"/>
    </row>
    <row r="531" spans="6:6">
      <c r="F531" s="1469"/>
    </row>
    <row r="532" spans="6:6">
      <c r="F532" s="1469"/>
    </row>
    <row r="533" spans="6:6">
      <c r="F533" s="1469"/>
    </row>
    <row r="534" spans="6:6">
      <c r="F534" s="1469"/>
    </row>
    <row r="535" spans="6:6">
      <c r="F535" s="1469"/>
    </row>
    <row r="536" spans="6:6">
      <c r="F536" s="1469"/>
    </row>
  </sheetData>
  <mergeCells count="2">
    <mergeCell ref="A1:F1"/>
    <mergeCell ref="A2:F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view="pageBreakPreview" topLeftCell="A28" zoomScale="90" zoomScaleNormal="100" zoomScaleSheetLayoutView="90" workbookViewId="0">
      <selection activeCell="B39" sqref="B3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2492</v>
      </c>
      <c r="B3" s="212"/>
      <c r="C3" s="213"/>
      <c r="D3" s="213"/>
      <c r="E3" s="174"/>
      <c r="F3" s="174"/>
    </row>
    <row r="4" spans="1:6">
      <c r="A4" s="1287"/>
      <c r="B4" s="212"/>
      <c r="C4" s="213"/>
      <c r="D4" s="213"/>
      <c r="E4" s="174"/>
      <c r="F4" s="174"/>
    </row>
    <row r="5" spans="1:6">
      <c r="A5" s="1287" t="s">
        <v>2493</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2"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B38" s="175"/>
      <c r="C38" s="173"/>
      <c r="D38" s="173"/>
      <c r="E38" s="170"/>
      <c r="F38" s="115">
        <f t="shared" si="0"/>
        <v>0</v>
      </c>
    </row>
    <row r="39" spans="1:6" ht="30">
      <c r="A39" s="1297" t="s">
        <v>1381</v>
      </c>
      <c r="B39" s="172" t="s">
        <v>1837</v>
      </c>
      <c r="C39" s="173" t="s">
        <v>438</v>
      </c>
      <c r="D39" s="173">
        <v>5.18</v>
      </c>
      <c r="E39" s="170"/>
      <c r="F39" s="115">
        <f t="shared" si="0"/>
        <v>0</v>
      </c>
    </row>
    <row r="40" spans="1:6">
      <c r="A40" s="1297"/>
      <c r="B40" s="1300"/>
      <c r="C40" s="173"/>
      <c r="D40" s="173"/>
      <c r="E40" s="170"/>
      <c r="F40" s="115">
        <f t="shared" si="0"/>
        <v>0</v>
      </c>
    </row>
    <row r="41" spans="1:6">
      <c r="A41" s="1297"/>
      <c r="B41" s="175"/>
      <c r="C41" s="173"/>
      <c r="D41" s="173"/>
      <c r="E41" s="170"/>
      <c r="F41" s="115">
        <f t="shared" si="0"/>
        <v>0</v>
      </c>
    </row>
    <row r="42" spans="1:6" ht="20">
      <c r="A42" s="1297" t="s">
        <v>579</v>
      </c>
      <c r="B42" s="172" t="s">
        <v>1836</v>
      </c>
      <c r="C42" s="173" t="s">
        <v>438</v>
      </c>
      <c r="D42" s="173">
        <v>7.77</v>
      </c>
      <c r="E42" s="170"/>
      <c r="F42" s="115">
        <f t="shared" si="0"/>
        <v>0</v>
      </c>
    </row>
    <row r="43" spans="1:6">
      <c r="A43" s="1297"/>
      <c r="B43" s="1300"/>
      <c r="C43" s="173"/>
      <c r="D43" s="173"/>
      <c r="E43" s="170"/>
      <c r="F43" s="115"/>
    </row>
    <row r="44" spans="1:6">
      <c r="A44" s="1297"/>
      <c r="B44" s="1300"/>
      <c r="C44" s="173"/>
      <c r="D44" s="1326"/>
      <c r="E44" s="170"/>
      <c r="F44" s="115"/>
    </row>
    <row r="45" spans="1:6">
      <c r="A45" s="1297"/>
      <c r="B45" s="1323"/>
      <c r="C45" s="173"/>
      <c r="D45" s="1326"/>
      <c r="E45" s="170"/>
      <c r="F45" s="115"/>
    </row>
    <row r="46" spans="1:6" ht="13" thickBot="1">
      <c r="A46" s="1291"/>
      <c r="B46" s="1292"/>
      <c r="C46" s="1293"/>
      <c r="D46" s="1293" t="s">
        <v>1770</v>
      </c>
      <c r="E46" s="144"/>
      <c r="F46" s="143">
        <f>SUM(F8:F45)</f>
        <v>0</v>
      </c>
    </row>
    <row r="47" spans="1:6">
      <c r="A47" s="1294"/>
      <c r="B47" s="212"/>
      <c r="C47" s="213"/>
      <c r="D47" s="213"/>
      <c r="E47" s="148"/>
      <c r="F47" s="148"/>
    </row>
    <row r="48" spans="1:6">
      <c r="A48" s="1294"/>
      <c r="B48" s="212"/>
      <c r="C48" s="213"/>
      <c r="D48" s="213"/>
      <c r="E48" s="148"/>
      <c r="F48" s="148"/>
    </row>
    <row r="49" spans="1:6">
      <c r="A49" s="2028" t="s">
        <v>324</v>
      </c>
      <c r="B49" s="2014"/>
      <c r="C49" s="2014"/>
      <c r="D49" s="2014"/>
      <c r="E49" s="2014"/>
      <c r="F49" s="2014"/>
    </row>
    <row r="50" spans="1:6">
      <c r="A50" s="2028" t="s">
        <v>323</v>
      </c>
      <c r="B50" s="2014"/>
      <c r="C50" s="2014"/>
      <c r="D50" s="2014"/>
      <c r="E50" s="2014"/>
      <c r="F50" s="2014"/>
    </row>
    <row r="51" spans="1:6">
      <c r="A51" s="1287" t="s">
        <v>2492</v>
      </c>
      <c r="B51" s="212"/>
      <c r="C51" s="213"/>
      <c r="D51" s="213"/>
      <c r="E51" s="174"/>
      <c r="F51" s="174"/>
    </row>
    <row r="52" spans="1:6">
      <c r="A52" s="1287"/>
      <c r="B52" s="212"/>
      <c r="C52" s="213"/>
      <c r="D52" s="213"/>
      <c r="E52" s="174"/>
      <c r="F52" s="174"/>
    </row>
    <row r="53" spans="1:6">
      <c r="A53" s="1287" t="s">
        <v>2493</v>
      </c>
      <c r="B53" s="212"/>
      <c r="C53" s="213"/>
      <c r="D53" s="213"/>
      <c r="E53" s="1317"/>
      <c r="F53" s="1317"/>
    </row>
    <row r="54" spans="1:6" ht="13" thickBot="1">
      <c r="A54" s="1318"/>
      <c r="B54" s="212"/>
      <c r="C54" s="213"/>
      <c r="D54" s="213"/>
      <c r="E54" s="1317"/>
      <c r="F54" s="1317"/>
    </row>
    <row r="55" spans="1:6">
      <c r="A55" s="1319" t="s">
        <v>320</v>
      </c>
      <c r="B55" s="259" t="s">
        <v>161</v>
      </c>
      <c r="C55" s="259" t="s">
        <v>319</v>
      </c>
      <c r="D55" s="259" t="s">
        <v>318</v>
      </c>
      <c r="E55" s="1320" t="s">
        <v>317</v>
      </c>
      <c r="F55" s="1321" t="s">
        <v>316</v>
      </c>
    </row>
    <row r="56" spans="1:6">
      <c r="A56" s="1297"/>
      <c r="B56" s="175"/>
      <c r="C56" s="175"/>
      <c r="D56" s="175"/>
      <c r="E56" s="1309"/>
      <c r="F56" s="1322"/>
    </row>
    <row r="57" spans="1:6">
      <c r="A57" s="1297"/>
      <c r="B57" s="1301" t="s">
        <v>1835</v>
      </c>
      <c r="C57" s="173"/>
      <c r="D57" s="173"/>
      <c r="E57" s="170"/>
      <c r="F57" s="115"/>
    </row>
    <row r="58" spans="1:6">
      <c r="A58" s="1297"/>
      <c r="B58" s="175"/>
      <c r="C58" s="173"/>
      <c r="D58" s="173"/>
      <c r="E58" s="170"/>
      <c r="F58" s="115"/>
    </row>
    <row r="59" spans="1:6" ht="20">
      <c r="A59" s="1297"/>
      <c r="B59" s="172" t="s">
        <v>1834</v>
      </c>
      <c r="C59" s="173"/>
      <c r="D59" s="173"/>
      <c r="E59" s="170"/>
      <c r="F59" s="115"/>
    </row>
    <row r="60" spans="1:6">
      <c r="A60" s="1297"/>
      <c r="B60" s="175"/>
      <c r="C60" s="173"/>
      <c r="D60" s="173"/>
      <c r="E60" s="170"/>
      <c r="F60" s="115"/>
    </row>
    <row r="61" spans="1:6">
      <c r="A61" s="1297" t="s">
        <v>1833</v>
      </c>
      <c r="B61" s="175"/>
      <c r="C61" s="173" t="s">
        <v>438</v>
      </c>
      <c r="D61" s="173">
        <v>10.36</v>
      </c>
      <c r="E61" s="170"/>
      <c r="F61" s="115">
        <f t="shared" ref="F61:F89" si="1">D61*E61</f>
        <v>0</v>
      </c>
    </row>
    <row r="62" spans="1:6">
      <c r="A62" s="1297"/>
      <c r="B62" s="175"/>
      <c r="C62" s="173"/>
      <c r="D62" s="173"/>
      <c r="E62" s="170"/>
      <c r="F62" s="115">
        <f t="shared" si="1"/>
        <v>0</v>
      </c>
    </row>
    <row r="63" spans="1:6">
      <c r="A63" s="1297"/>
      <c r="B63" s="1301" t="s">
        <v>1832</v>
      </c>
      <c r="C63" s="173"/>
      <c r="D63" s="170"/>
      <c r="E63" s="1327"/>
      <c r="F63" s="115">
        <f t="shared" si="1"/>
        <v>0</v>
      </c>
    </row>
    <row r="64" spans="1:6">
      <c r="A64" s="1297"/>
      <c r="B64" s="175"/>
      <c r="C64" s="173"/>
      <c r="D64" s="170"/>
      <c r="E64" s="170"/>
      <c r="F64" s="115">
        <f t="shared" si="1"/>
        <v>0</v>
      </c>
    </row>
    <row r="65" spans="1:6" ht="20">
      <c r="A65" s="1297" t="s">
        <v>1831</v>
      </c>
      <c r="B65" s="1323" t="s">
        <v>1830</v>
      </c>
      <c r="C65" s="173" t="s">
        <v>679</v>
      </c>
      <c r="D65" s="170">
        <v>40</v>
      </c>
      <c r="E65" s="170"/>
      <c r="F65" s="115">
        <f t="shared" si="1"/>
        <v>0</v>
      </c>
    </row>
    <row r="66" spans="1:6">
      <c r="A66" s="1297"/>
      <c r="B66" s="1328"/>
      <c r="C66" s="173"/>
      <c r="D66" s="173"/>
      <c r="E66" s="170"/>
      <c r="F66" s="115">
        <f t="shared" si="1"/>
        <v>0</v>
      </c>
    </row>
    <row r="67" spans="1:6">
      <c r="A67" s="1324"/>
      <c r="B67" s="1325" t="s">
        <v>1159</v>
      </c>
      <c r="C67" s="173"/>
      <c r="D67" s="173"/>
      <c r="E67" s="170"/>
      <c r="F67" s="115">
        <f t="shared" si="1"/>
        <v>0</v>
      </c>
    </row>
    <row r="68" spans="1:6">
      <c r="A68" s="1324"/>
      <c r="B68" s="1325"/>
      <c r="C68" s="173"/>
      <c r="D68" s="173"/>
      <c r="E68" s="170"/>
      <c r="F68" s="115">
        <f t="shared" si="1"/>
        <v>0</v>
      </c>
    </row>
    <row r="69" spans="1:6">
      <c r="A69" s="1329"/>
      <c r="B69" s="1330" t="s">
        <v>1829</v>
      </c>
      <c r="C69" s="173"/>
      <c r="D69" s="173"/>
      <c r="E69" s="170"/>
      <c r="F69" s="115">
        <f t="shared" si="1"/>
        <v>0</v>
      </c>
    </row>
    <row r="70" spans="1:6">
      <c r="A70" s="1329"/>
      <c r="B70" s="1331"/>
      <c r="C70" s="173"/>
      <c r="D70" s="173"/>
      <c r="E70" s="170"/>
      <c r="F70" s="115">
        <f t="shared" si="1"/>
        <v>0</v>
      </c>
    </row>
    <row r="71" spans="1:6">
      <c r="A71" s="1329"/>
      <c r="B71" s="1332" t="s">
        <v>1828</v>
      </c>
      <c r="C71" s="173"/>
      <c r="D71" s="173"/>
      <c r="E71" s="170"/>
      <c r="F71" s="115">
        <f t="shared" si="1"/>
        <v>0</v>
      </c>
    </row>
    <row r="72" spans="1:6">
      <c r="A72" s="1297"/>
      <c r="B72" s="1300"/>
      <c r="C72" s="173"/>
      <c r="D72" s="173"/>
      <c r="E72" s="170"/>
      <c r="F72" s="115">
        <f t="shared" si="1"/>
        <v>0</v>
      </c>
    </row>
    <row r="73" spans="1:6">
      <c r="A73" s="1297"/>
      <c r="B73" s="1300" t="s">
        <v>1827</v>
      </c>
      <c r="C73" s="173"/>
      <c r="D73" s="173"/>
      <c r="E73" s="170"/>
      <c r="F73" s="115">
        <f t="shared" si="1"/>
        <v>0</v>
      </c>
    </row>
    <row r="74" spans="1:6">
      <c r="A74" s="1297"/>
      <c r="B74" s="1300"/>
      <c r="C74" s="173"/>
      <c r="D74" s="173"/>
      <c r="E74" s="170"/>
      <c r="F74" s="115">
        <f t="shared" si="1"/>
        <v>0</v>
      </c>
    </row>
    <row r="75" spans="1:6" ht="40">
      <c r="A75" s="1297"/>
      <c r="B75" s="172" t="s">
        <v>1826</v>
      </c>
      <c r="C75" s="173"/>
      <c r="D75" s="173"/>
      <c r="E75" s="170"/>
      <c r="F75" s="115">
        <f t="shared" si="1"/>
        <v>0</v>
      </c>
    </row>
    <row r="76" spans="1:6">
      <c r="A76" s="1297"/>
      <c r="B76" s="1300"/>
      <c r="C76" s="173"/>
      <c r="D76" s="173"/>
      <c r="E76" s="170"/>
      <c r="F76" s="115">
        <f t="shared" si="1"/>
        <v>0</v>
      </c>
    </row>
    <row r="77" spans="1:6">
      <c r="A77" s="1297" t="s">
        <v>1825</v>
      </c>
      <c r="B77" s="1323" t="s">
        <v>1824</v>
      </c>
      <c r="C77" s="173" t="s">
        <v>691</v>
      </c>
      <c r="D77" s="1326">
        <v>0.65</v>
      </c>
      <c r="E77" s="170"/>
      <c r="F77" s="115">
        <f t="shared" si="1"/>
        <v>0</v>
      </c>
    </row>
    <row r="78" spans="1:6">
      <c r="A78" s="1297"/>
      <c r="B78" s="1323"/>
      <c r="C78" s="173"/>
      <c r="D78" s="1326"/>
      <c r="E78" s="1296"/>
      <c r="F78" s="115">
        <f t="shared" si="1"/>
        <v>0</v>
      </c>
    </row>
    <row r="79" spans="1:6">
      <c r="A79" s="1297"/>
      <c r="B79" s="1300" t="s">
        <v>1823</v>
      </c>
      <c r="C79" s="173"/>
      <c r="D79" s="1326"/>
      <c r="E79" s="170"/>
      <c r="F79" s="115">
        <f t="shared" si="1"/>
        <v>0</v>
      </c>
    </row>
    <row r="80" spans="1:6">
      <c r="A80" s="1297"/>
      <c r="B80" s="1300"/>
      <c r="C80" s="173"/>
      <c r="D80" s="1326"/>
      <c r="E80" s="170"/>
      <c r="F80" s="115">
        <f t="shared" si="1"/>
        <v>0</v>
      </c>
    </row>
    <row r="81" spans="1:6" ht="40">
      <c r="A81" s="1297"/>
      <c r="B81" s="172" t="s">
        <v>1822</v>
      </c>
      <c r="C81" s="173"/>
      <c r="D81" s="1326"/>
      <c r="E81" s="170"/>
      <c r="F81" s="115">
        <f t="shared" si="1"/>
        <v>0</v>
      </c>
    </row>
    <row r="82" spans="1:6">
      <c r="A82" s="1297"/>
      <c r="B82" s="1323"/>
      <c r="C82" s="173"/>
      <c r="D82" s="1326"/>
      <c r="E82" s="170"/>
      <c r="F82" s="115">
        <f t="shared" si="1"/>
        <v>0</v>
      </c>
    </row>
    <row r="83" spans="1:6">
      <c r="A83" s="1297" t="s">
        <v>1821</v>
      </c>
      <c r="B83" s="1323" t="s">
        <v>1820</v>
      </c>
      <c r="C83" s="173" t="s">
        <v>691</v>
      </c>
      <c r="D83" s="1326">
        <v>1.95</v>
      </c>
      <c r="E83" s="170"/>
      <c r="F83" s="115">
        <f t="shared" si="1"/>
        <v>0</v>
      </c>
    </row>
    <row r="84" spans="1:6">
      <c r="A84" s="1297"/>
      <c r="B84" s="175"/>
      <c r="C84" s="175"/>
      <c r="D84" s="175"/>
      <c r="E84" s="1309"/>
      <c r="F84" s="115">
        <f t="shared" si="1"/>
        <v>0</v>
      </c>
    </row>
    <row r="85" spans="1:6">
      <c r="A85" s="1297"/>
      <c r="B85" s="1300" t="s">
        <v>1994</v>
      </c>
      <c r="C85" s="173"/>
      <c r="D85" s="173"/>
      <c r="E85" s="141"/>
      <c r="F85" s="115">
        <f t="shared" si="1"/>
        <v>0</v>
      </c>
    </row>
    <row r="86" spans="1:6">
      <c r="A86" s="1297"/>
      <c r="B86" s="175"/>
      <c r="C86" s="173"/>
      <c r="D86" s="173"/>
      <c r="E86" s="141"/>
      <c r="F86" s="115">
        <f t="shared" si="1"/>
        <v>0</v>
      </c>
    </row>
    <row r="87" spans="1:6" ht="40">
      <c r="A87" s="1297"/>
      <c r="B87" s="172" t="s">
        <v>1993</v>
      </c>
      <c r="C87" s="173"/>
      <c r="D87" s="173"/>
      <c r="E87" s="141"/>
      <c r="F87" s="115">
        <f t="shared" si="1"/>
        <v>0</v>
      </c>
    </row>
    <row r="88" spans="1:6">
      <c r="A88" s="1297"/>
      <c r="B88" s="175"/>
      <c r="C88" s="173"/>
      <c r="D88" s="173"/>
      <c r="E88" s="141"/>
      <c r="F88" s="115">
        <f t="shared" si="1"/>
        <v>0</v>
      </c>
    </row>
    <row r="89" spans="1:6">
      <c r="A89" s="1297" t="s">
        <v>2048</v>
      </c>
      <c r="B89" s="175" t="s">
        <v>1820</v>
      </c>
      <c r="C89" s="173" t="s">
        <v>691</v>
      </c>
      <c r="D89" s="1326">
        <v>6.82</v>
      </c>
      <c r="E89" s="170"/>
      <c r="F89" s="115">
        <f t="shared" si="1"/>
        <v>0</v>
      </c>
    </row>
    <row r="90" spans="1:6">
      <c r="A90" s="1297"/>
      <c r="B90" s="1323"/>
      <c r="C90" s="173"/>
      <c r="D90" s="1326"/>
      <c r="E90" s="170"/>
      <c r="F90" s="115"/>
    </row>
    <row r="91" spans="1:6">
      <c r="A91" s="1297"/>
      <c r="B91" s="1300"/>
      <c r="C91" s="173"/>
      <c r="D91" s="173"/>
      <c r="E91" s="245"/>
      <c r="F91" s="115"/>
    </row>
    <row r="92" spans="1:6">
      <c r="A92" s="1297"/>
      <c r="B92" s="172"/>
      <c r="C92" s="173"/>
      <c r="D92" s="173"/>
      <c r="E92" s="245"/>
      <c r="F92" s="115"/>
    </row>
    <row r="93" spans="1:6" ht="13" thickBot="1">
      <c r="A93" s="1291"/>
      <c r="B93" s="1292"/>
      <c r="C93" s="1293"/>
      <c r="D93" s="1293" t="s">
        <v>1770</v>
      </c>
      <c r="E93" s="144"/>
      <c r="F93" s="143">
        <f>SUM(F56:F92)</f>
        <v>0</v>
      </c>
    </row>
    <row r="94" spans="1:6">
      <c r="A94" s="1294"/>
      <c r="B94" s="212"/>
      <c r="C94" s="213"/>
      <c r="D94" s="213"/>
      <c r="E94" s="148"/>
      <c r="F94" s="148"/>
    </row>
    <row r="95" spans="1:6">
      <c r="A95" s="1294"/>
      <c r="B95" s="212"/>
      <c r="C95" s="213"/>
      <c r="D95" s="213"/>
      <c r="E95" s="148"/>
      <c r="F95" s="148"/>
    </row>
    <row r="96" spans="1:6">
      <c r="A96" s="2028" t="s">
        <v>324</v>
      </c>
      <c r="B96" s="2014"/>
      <c r="C96" s="2014"/>
      <c r="D96" s="2014"/>
      <c r="E96" s="2014"/>
      <c r="F96" s="2014"/>
    </row>
    <row r="97" spans="1:6">
      <c r="A97" s="2028" t="s">
        <v>323</v>
      </c>
      <c r="B97" s="2014"/>
      <c r="C97" s="2014"/>
      <c r="D97" s="2014"/>
      <c r="E97" s="2014"/>
      <c r="F97" s="2014"/>
    </row>
    <row r="98" spans="1:6">
      <c r="A98" s="1287" t="s">
        <v>2492</v>
      </c>
      <c r="B98" s="212"/>
      <c r="C98" s="213"/>
      <c r="D98" s="213"/>
      <c r="E98" s="174"/>
      <c r="F98" s="174"/>
    </row>
    <row r="99" spans="1:6">
      <c r="A99" s="1287"/>
      <c r="B99" s="212"/>
      <c r="C99" s="213"/>
      <c r="D99" s="213"/>
      <c r="E99" s="174"/>
      <c r="F99" s="174"/>
    </row>
    <row r="100" spans="1:6">
      <c r="A100" s="1287" t="s">
        <v>2493</v>
      </c>
      <c r="B100" s="212"/>
      <c r="C100" s="213"/>
      <c r="D100" s="213"/>
      <c r="E100" s="1317"/>
      <c r="F100" s="1317"/>
    </row>
    <row r="101" spans="1:6" ht="13" thickBot="1">
      <c r="A101" s="1318"/>
      <c r="B101" s="212"/>
      <c r="C101" s="213"/>
      <c r="D101" s="213"/>
      <c r="E101" s="1317"/>
      <c r="F101" s="1317"/>
    </row>
    <row r="102" spans="1:6">
      <c r="A102" s="1319" t="s">
        <v>320</v>
      </c>
      <c r="B102" s="259" t="s">
        <v>161</v>
      </c>
      <c r="C102" s="259" t="s">
        <v>319</v>
      </c>
      <c r="D102" s="259" t="s">
        <v>318</v>
      </c>
      <c r="E102" s="1320" t="s">
        <v>317</v>
      </c>
      <c r="F102" s="1321" t="s">
        <v>316</v>
      </c>
    </row>
    <row r="103" spans="1:6">
      <c r="A103" s="1297"/>
      <c r="B103" s="175"/>
      <c r="C103" s="175"/>
      <c r="D103" s="175"/>
      <c r="E103" s="1309"/>
      <c r="F103" s="1322"/>
    </row>
    <row r="104" spans="1:6">
      <c r="A104" s="1297"/>
      <c r="B104" s="1300" t="s">
        <v>1819</v>
      </c>
      <c r="C104" s="173"/>
      <c r="D104" s="173"/>
      <c r="E104" s="245"/>
      <c r="F104" s="115"/>
    </row>
    <row r="105" spans="1:6">
      <c r="A105" s="1297"/>
      <c r="B105" s="172"/>
      <c r="C105" s="173"/>
      <c r="D105" s="173"/>
      <c r="E105" s="245"/>
      <c r="F105" s="115"/>
    </row>
    <row r="106" spans="1:6">
      <c r="A106" s="1297"/>
      <c r="B106" s="1300" t="s">
        <v>1818</v>
      </c>
      <c r="C106" s="173"/>
      <c r="D106" s="173"/>
      <c r="E106" s="170"/>
      <c r="F106" s="115"/>
    </row>
    <row r="107" spans="1:6">
      <c r="A107" s="1297"/>
      <c r="B107" s="175"/>
      <c r="C107" s="173"/>
      <c r="D107" s="173"/>
      <c r="E107" s="170"/>
      <c r="F107" s="115"/>
    </row>
    <row r="108" spans="1:6" ht="20">
      <c r="A108" s="1297"/>
      <c r="B108" s="172" t="s">
        <v>1817</v>
      </c>
      <c r="C108" s="173"/>
      <c r="D108" s="173"/>
      <c r="E108" s="170"/>
      <c r="F108" s="115"/>
    </row>
    <row r="109" spans="1:6">
      <c r="A109" s="1297"/>
      <c r="B109" s="175"/>
      <c r="C109" s="175"/>
      <c r="D109" s="175"/>
      <c r="E109" s="1309"/>
      <c r="F109" s="1322"/>
    </row>
    <row r="110" spans="1:6">
      <c r="A110" s="1297" t="s">
        <v>1356</v>
      </c>
      <c r="B110" s="175" t="s">
        <v>1816</v>
      </c>
      <c r="C110" s="173" t="s">
        <v>691</v>
      </c>
      <c r="D110" s="1326">
        <v>0.65</v>
      </c>
      <c r="E110" s="170"/>
      <c r="F110" s="115">
        <f t="shared" ref="F110:F137" si="2">D110*E110</f>
        <v>0</v>
      </c>
    </row>
    <row r="111" spans="1:6">
      <c r="A111" s="1297"/>
      <c r="B111" s="175"/>
      <c r="C111" s="173"/>
      <c r="D111" s="1326"/>
      <c r="E111" s="170"/>
      <c r="F111" s="115">
        <f t="shared" si="2"/>
        <v>0</v>
      </c>
    </row>
    <row r="112" spans="1:6">
      <c r="A112" s="1297"/>
      <c r="B112" s="1300" t="s">
        <v>1815</v>
      </c>
      <c r="C112" s="173"/>
      <c r="D112" s="1326"/>
      <c r="E112" s="170"/>
      <c r="F112" s="115">
        <f t="shared" si="2"/>
        <v>0</v>
      </c>
    </row>
    <row r="113" spans="1:6">
      <c r="A113" s="1297"/>
      <c r="B113" s="1301"/>
      <c r="C113" s="173"/>
      <c r="D113" s="1326"/>
      <c r="E113" s="170"/>
      <c r="F113" s="115">
        <f t="shared" si="2"/>
        <v>0</v>
      </c>
    </row>
    <row r="114" spans="1:6" ht="20">
      <c r="A114" s="1297"/>
      <c r="B114" s="172" t="s">
        <v>2047</v>
      </c>
      <c r="C114" s="173"/>
      <c r="D114" s="1326"/>
      <c r="E114" s="170"/>
      <c r="F114" s="115">
        <f t="shared" si="2"/>
        <v>0</v>
      </c>
    </row>
    <row r="115" spans="1:6">
      <c r="A115" s="1297"/>
      <c r="B115" s="175"/>
      <c r="C115" s="173"/>
      <c r="D115" s="1326"/>
      <c r="E115" s="170"/>
      <c r="F115" s="115">
        <f t="shared" si="2"/>
        <v>0</v>
      </c>
    </row>
    <row r="116" spans="1:6">
      <c r="A116" s="1297" t="s">
        <v>701</v>
      </c>
      <c r="B116" s="175" t="s">
        <v>1813</v>
      </c>
      <c r="C116" s="173" t="s">
        <v>691</v>
      </c>
      <c r="D116" s="1326">
        <v>1.95</v>
      </c>
      <c r="E116" s="170"/>
      <c r="F116" s="115">
        <f t="shared" si="2"/>
        <v>0</v>
      </c>
    </row>
    <row r="117" spans="1:6">
      <c r="A117" s="1297"/>
      <c r="B117" s="1328"/>
      <c r="C117" s="173"/>
      <c r="D117" s="1326"/>
      <c r="E117" s="170"/>
      <c r="F117" s="115">
        <f t="shared" si="2"/>
        <v>0</v>
      </c>
    </row>
    <row r="118" spans="1:6" ht="20">
      <c r="A118" s="1324"/>
      <c r="B118" s="172" t="s">
        <v>2046</v>
      </c>
      <c r="C118" s="173"/>
      <c r="D118" s="173"/>
      <c r="E118" s="170"/>
      <c r="F118" s="115">
        <f t="shared" si="2"/>
        <v>0</v>
      </c>
    </row>
    <row r="119" spans="1:6">
      <c r="A119" s="1329"/>
      <c r="B119" s="1331"/>
      <c r="C119" s="173"/>
      <c r="D119" s="173"/>
      <c r="E119" s="170"/>
      <c r="F119" s="115">
        <f t="shared" si="2"/>
        <v>0</v>
      </c>
    </row>
    <row r="120" spans="1:6">
      <c r="A120" s="1329" t="s">
        <v>2045</v>
      </c>
      <c r="B120" s="1331" t="s">
        <v>2044</v>
      </c>
      <c r="C120" s="173" t="s">
        <v>691</v>
      </c>
      <c r="D120" s="173">
        <v>1.76</v>
      </c>
      <c r="E120" s="170"/>
      <c r="F120" s="115">
        <f t="shared" si="2"/>
        <v>0</v>
      </c>
    </row>
    <row r="121" spans="1:6">
      <c r="A121" s="1297"/>
      <c r="B121" s="1328"/>
      <c r="C121" s="173"/>
      <c r="D121" s="1326"/>
      <c r="E121" s="170"/>
      <c r="F121" s="115">
        <f t="shared" si="2"/>
        <v>0</v>
      </c>
    </row>
    <row r="122" spans="1:6" ht="20">
      <c r="A122" s="1324"/>
      <c r="B122" s="172" t="s">
        <v>2043</v>
      </c>
      <c r="C122" s="173"/>
      <c r="D122" s="173"/>
      <c r="E122" s="170"/>
      <c r="F122" s="115">
        <f t="shared" si="2"/>
        <v>0</v>
      </c>
    </row>
    <row r="123" spans="1:6">
      <c r="A123" s="1329"/>
      <c r="B123" s="1331"/>
      <c r="C123" s="173"/>
      <c r="D123" s="173"/>
      <c r="E123" s="170"/>
      <c r="F123" s="115">
        <f t="shared" si="2"/>
        <v>0</v>
      </c>
    </row>
    <row r="124" spans="1:6">
      <c r="A124" s="1329" t="s">
        <v>697</v>
      </c>
      <c r="B124" s="175" t="s">
        <v>1813</v>
      </c>
      <c r="C124" s="173" t="s">
        <v>691</v>
      </c>
      <c r="D124" s="173">
        <v>5.0599999999999996</v>
      </c>
      <c r="E124" s="170"/>
      <c r="F124" s="115">
        <f t="shared" si="2"/>
        <v>0</v>
      </c>
    </row>
    <row r="125" spans="1:6">
      <c r="A125" s="1329"/>
      <c r="B125" s="1328"/>
      <c r="C125" s="173"/>
      <c r="D125" s="173"/>
      <c r="E125" s="170"/>
      <c r="F125" s="115">
        <f t="shared" si="2"/>
        <v>0</v>
      </c>
    </row>
    <row r="126" spans="1:6">
      <c r="A126" s="1297"/>
      <c r="B126" s="1300" t="s">
        <v>1144</v>
      </c>
      <c r="C126" s="173"/>
      <c r="D126" s="173"/>
      <c r="E126" s="141"/>
      <c r="F126" s="115">
        <f t="shared" si="2"/>
        <v>0</v>
      </c>
    </row>
    <row r="127" spans="1:6">
      <c r="A127" s="1297"/>
      <c r="B127" s="1300"/>
      <c r="C127" s="173"/>
      <c r="D127" s="173"/>
      <c r="E127" s="141"/>
      <c r="F127" s="115">
        <f t="shared" si="2"/>
        <v>0</v>
      </c>
    </row>
    <row r="128" spans="1:6">
      <c r="A128" s="1297"/>
      <c r="B128" s="1300" t="s">
        <v>689</v>
      </c>
      <c r="C128" s="173"/>
      <c r="D128" s="173"/>
      <c r="E128" s="141"/>
      <c r="F128" s="115">
        <f t="shared" si="2"/>
        <v>0</v>
      </c>
    </row>
    <row r="129" spans="1:6">
      <c r="A129" s="1297"/>
      <c r="B129" s="1300"/>
      <c r="C129" s="173"/>
      <c r="D129" s="173"/>
      <c r="E129" s="141"/>
      <c r="F129" s="115">
        <f t="shared" si="2"/>
        <v>0</v>
      </c>
    </row>
    <row r="130" spans="1:6" ht="20">
      <c r="A130" s="1297"/>
      <c r="B130" s="172" t="s">
        <v>2042</v>
      </c>
      <c r="C130" s="173"/>
      <c r="D130" s="173"/>
      <c r="E130" s="141"/>
      <c r="F130" s="115">
        <f t="shared" si="2"/>
        <v>0</v>
      </c>
    </row>
    <row r="131" spans="1:6">
      <c r="A131" s="1297"/>
      <c r="B131" s="1300"/>
      <c r="C131" s="173"/>
      <c r="D131" s="173"/>
      <c r="E131" s="170"/>
      <c r="F131" s="115">
        <f t="shared" si="2"/>
        <v>0</v>
      </c>
    </row>
    <row r="132" spans="1:6">
      <c r="A132" s="1297" t="s">
        <v>759</v>
      </c>
      <c r="B132" s="1331" t="s">
        <v>1811</v>
      </c>
      <c r="C132" s="173" t="s">
        <v>443</v>
      </c>
      <c r="D132" s="1333">
        <v>9.4</v>
      </c>
      <c r="E132" s="170"/>
      <c r="F132" s="115">
        <f t="shared" si="2"/>
        <v>0</v>
      </c>
    </row>
    <row r="133" spans="1:6">
      <c r="A133" s="1329"/>
      <c r="B133" s="1328"/>
      <c r="C133" s="173"/>
      <c r="D133" s="173"/>
      <c r="E133" s="170"/>
      <c r="F133" s="115">
        <f t="shared" si="2"/>
        <v>0</v>
      </c>
    </row>
    <row r="134" spans="1:6" ht="20">
      <c r="A134" s="1297"/>
      <c r="B134" s="172" t="s">
        <v>1812</v>
      </c>
      <c r="C134" s="173"/>
      <c r="D134" s="173"/>
      <c r="E134" s="245"/>
      <c r="F134" s="115">
        <f t="shared" si="2"/>
        <v>0</v>
      </c>
    </row>
    <row r="135" spans="1:6">
      <c r="A135" s="1297"/>
      <c r="B135" s="1323"/>
      <c r="C135" s="173"/>
      <c r="D135" s="173"/>
      <c r="E135" s="245"/>
      <c r="F135" s="115">
        <f t="shared" si="2"/>
        <v>0</v>
      </c>
    </row>
    <row r="136" spans="1:6">
      <c r="A136" s="1297" t="s">
        <v>766</v>
      </c>
      <c r="B136" s="1323" t="s">
        <v>2041</v>
      </c>
      <c r="C136" s="173" t="s">
        <v>513</v>
      </c>
      <c r="D136" s="173">
        <v>14</v>
      </c>
      <c r="E136" s="245"/>
      <c r="F136" s="115">
        <f t="shared" si="2"/>
        <v>0</v>
      </c>
    </row>
    <row r="137" spans="1:6">
      <c r="A137" s="1297" t="s">
        <v>683</v>
      </c>
      <c r="B137" s="1323" t="s">
        <v>1811</v>
      </c>
      <c r="C137" s="173" t="s">
        <v>443</v>
      </c>
      <c r="D137" s="173">
        <v>50.6</v>
      </c>
      <c r="E137" s="245"/>
      <c r="F137" s="115">
        <f t="shared" si="2"/>
        <v>0</v>
      </c>
    </row>
    <row r="138" spans="1:6">
      <c r="A138" s="1297"/>
      <c r="B138" s="1323"/>
      <c r="C138" s="173"/>
      <c r="D138" s="173"/>
      <c r="E138" s="245"/>
      <c r="F138" s="115"/>
    </row>
    <row r="139" spans="1:6">
      <c r="A139" s="1297"/>
      <c r="B139" s="1300"/>
      <c r="C139" s="173"/>
      <c r="D139" s="173"/>
      <c r="E139" s="170"/>
      <c r="F139" s="115"/>
    </row>
    <row r="140" spans="1:6">
      <c r="A140" s="1297"/>
      <c r="B140" s="175"/>
      <c r="C140" s="173"/>
      <c r="D140" s="173"/>
      <c r="E140" s="170"/>
      <c r="F140" s="115"/>
    </row>
    <row r="141" spans="1:6">
      <c r="A141" s="1297"/>
      <c r="B141" s="1300"/>
      <c r="C141" s="173"/>
      <c r="D141" s="173"/>
      <c r="E141" s="170"/>
      <c r="F141" s="115"/>
    </row>
    <row r="142" spans="1:6">
      <c r="A142" s="1297"/>
      <c r="B142" s="175"/>
      <c r="C142" s="173"/>
      <c r="D142" s="173"/>
      <c r="E142" s="170"/>
      <c r="F142" s="115"/>
    </row>
    <row r="143" spans="1:6">
      <c r="A143" s="1297"/>
      <c r="B143" s="172"/>
      <c r="C143" s="173"/>
      <c r="D143" s="173"/>
      <c r="E143" s="170"/>
      <c r="F143" s="115"/>
    </row>
    <row r="144" spans="1:6" ht="13" thickBot="1">
      <c r="A144" s="1291"/>
      <c r="B144" s="1292"/>
      <c r="C144" s="1293"/>
      <c r="D144" s="1293" t="s">
        <v>1770</v>
      </c>
      <c r="E144" s="144"/>
      <c r="F144" s="143">
        <f>SUM(F103:F143)</f>
        <v>0</v>
      </c>
    </row>
    <row r="145" spans="1:6">
      <c r="A145" s="1294"/>
      <c r="B145" s="212"/>
      <c r="C145" s="213"/>
      <c r="D145" s="213"/>
      <c r="E145" s="148"/>
      <c r="F145" s="148"/>
    </row>
    <row r="146" spans="1:6">
      <c r="A146" s="1334"/>
      <c r="B146" s="1334"/>
      <c r="C146" s="1334"/>
      <c r="D146" s="213"/>
      <c r="E146" s="1317"/>
      <c r="F146" s="1317"/>
    </row>
    <row r="147" spans="1:6">
      <c r="A147" s="2028" t="s">
        <v>324</v>
      </c>
      <c r="B147" s="2014"/>
      <c r="C147" s="2014"/>
      <c r="D147" s="2014"/>
      <c r="E147" s="2014"/>
      <c r="F147" s="2014"/>
    </row>
    <row r="148" spans="1:6">
      <c r="A148" s="2028" t="s">
        <v>323</v>
      </c>
      <c r="B148" s="2014"/>
      <c r="C148" s="2014"/>
      <c r="D148" s="2014"/>
      <c r="E148" s="2014"/>
      <c r="F148" s="2014"/>
    </row>
    <row r="149" spans="1:6">
      <c r="A149" s="1287" t="s">
        <v>2492</v>
      </c>
      <c r="B149" s="212"/>
      <c r="C149" s="213"/>
      <c r="D149" s="213"/>
      <c r="E149" s="174"/>
      <c r="F149" s="174"/>
    </row>
    <row r="150" spans="1:6">
      <c r="A150" s="1287"/>
      <c r="B150" s="212"/>
      <c r="C150" s="213"/>
      <c r="D150" s="213"/>
      <c r="E150" s="174"/>
      <c r="F150" s="174"/>
    </row>
    <row r="151" spans="1:6">
      <c r="A151" s="1287" t="s">
        <v>2493</v>
      </c>
      <c r="B151" s="212"/>
      <c r="C151" s="213"/>
      <c r="D151" s="213"/>
      <c r="E151" s="1317"/>
      <c r="F151" s="1317"/>
    </row>
    <row r="152" spans="1:6" ht="13" thickBot="1">
      <c r="A152" s="1334"/>
      <c r="B152" s="1334"/>
      <c r="C152" s="1334"/>
      <c r="D152" s="1334"/>
      <c r="E152" s="1335"/>
      <c r="F152" s="1335"/>
    </row>
    <row r="153" spans="1:6">
      <c r="A153" s="1319" t="s">
        <v>320</v>
      </c>
      <c r="B153" s="259" t="s">
        <v>161</v>
      </c>
      <c r="C153" s="259" t="s">
        <v>319</v>
      </c>
      <c r="D153" s="259" t="s">
        <v>318</v>
      </c>
      <c r="E153" s="1320" t="s">
        <v>317</v>
      </c>
      <c r="F153" s="1321" t="s">
        <v>316</v>
      </c>
    </row>
    <row r="154" spans="1:6">
      <c r="A154" s="1303"/>
      <c r="B154" s="179"/>
      <c r="C154" s="179"/>
      <c r="D154" s="179"/>
      <c r="E154" s="1296"/>
      <c r="F154" s="1336"/>
    </row>
    <row r="155" spans="1:6">
      <c r="A155" s="1297"/>
      <c r="B155" s="1300" t="s">
        <v>550</v>
      </c>
      <c r="C155" s="173"/>
      <c r="D155" s="173"/>
      <c r="E155" s="170"/>
      <c r="F155" s="115"/>
    </row>
    <row r="156" spans="1:6">
      <c r="A156" s="1297"/>
      <c r="B156" s="175"/>
      <c r="C156" s="173"/>
      <c r="D156" s="173"/>
      <c r="E156" s="170"/>
      <c r="F156" s="115"/>
    </row>
    <row r="157" spans="1:6">
      <c r="A157" s="1297"/>
      <c r="B157" s="1300" t="s">
        <v>1810</v>
      </c>
      <c r="C157" s="173"/>
      <c r="D157" s="173"/>
      <c r="E157" s="170"/>
      <c r="F157" s="115"/>
    </row>
    <row r="158" spans="1:6">
      <c r="A158" s="1297"/>
      <c r="B158" s="175"/>
      <c r="C158" s="173"/>
      <c r="D158" s="173"/>
      <c r="E158" s="170"/>
      <c r="F158" s="115"/>
    </row>
    <row r="159" spans="1:6" ht="20">
      <c r="A159" s="1297"/>
      <c r="B159" s="172" t="s">
        <v>1809</v>
      </c>
      <c r="C159" s="173"/>
      <c r="D159" s="173"/>
      <c r="E159" s="170"/>
      <c r="F159" s="115"/>
    </row>
    <row r="160" spans="1:6">
      <c r="A160" s="1303"/>
      <c r="B160" s="179"/>
      <c r="C160" s="179"/>
      <c r="D160" s="179"/>
      <c r="E160" s="1296"/>
      <c r="F160" s="1336"/>
    </row>
    <row r="161" spans="1:6">
      <c r="A161" s="1297" t="s">
        <v>675</v>
      </c>
      <c r="B161" s="175" t="s">
        <v>1808</v>
      </c>
      <c r="C161" s="173" t="s">
        <v>482</v>
      </c>
      <c r="D161" s="1326">
        <v>0.62</v>
      </c>
      <c r="E161" s="170"/>
      <c r="F161" s="115">
        <f t="shared" ref="F161:F192" si="3">D161*E161</f>
        <v>0</v>
      </c>
    </row>
    <row r="162" spans="1:6">
      <c r="A162" s="1303"/>
      <c r="B162" s="179"/>
      <c r="C162" s="179"/>
      <c r="D162" s="179"/>
      <c r="E162" s="1296"/>
      <c r="F162" s="115">
        <f t="shared" si="3"/>
        <v>0</v>
      </c>
    </row>
    <row r="163" spans="1:6">
      <c r="A163" s="1297"/>
      <c r="B163" s="1300" t="s">
        <v>2040</v>
      </c>
      <c r="C163" s="173"/>
      <c r="D163" s="173"/>
      <c r="E163" s="170"/>
      <c r="F163" s="115">
        <f t="shared" si="3"/>
        <v>0</v>
      </c>
    </row>
    <row r="164" spans="1:6">
      <c r="A164" s="1297"/>
      <c r="B164" s="175"/>
      <c r="C164" s="173"/>
      <c r="D164" s="173"/>
      <c r="E164" s="170"/>
      <c r="F164" s="115">
        <f t="shared" si="3"/>
        <v>0</v>
      </c>
    </row>
    <row r="165" spans="1:6" ht="20">
      <c r="A165" s="1297"/>
      <c r="B165" s="172" t="s">
        <v>2039</v>
      </c>
      <c r="C165" s="173"/>
      <c r="D165" s="173"/>
      <c r="E165" s="170"/>
      <c r="F165" s="115">
        <f t="shared" si="3"/>
        <v>0</v>
      </c>
    </row>
    <row r="166" spans="1:6">
      <c r="A166" s="1297"/>
      <c r="B166" s="172"/>
      <c r="C166" s="173"/>
      <c r="D166" s="173"/>
      <c r="E166" s="170"/>
      <c r="F166" s="115">
        <f t="shared" si="3"/>
        <v>0</v>
      </c>
    </row>
    <row r="167" spans="1:6">
      <c r="A167" s="1297" t="s">
        <v>751</v>
      </c>
      <c r="B167" s="175" t="s">
        <v>2038</v>
      </c>
      <c r="C167" s="173" t="s">
        <v>513</v>
      </c>
      <c r="D167" s="1326">
        <v>11</v>
      </c>
      <c r="E167" s="170"/>
      <c r="F167" s="115">
        <f t="shared" si="3"/>
        <v>0</v>
      </c>
    </row>
    <row r="168" spans="1:6">
      <c r="A168" s="1297"/>
      <c r="B168" s="175"/>
      <c r="C168" s="173"/>
      <c r="D168" s="1326"/>
      <c r="E168" s="170"/>
      <c r="F168" s="115">
        <f t="shared" si="3"/>
        <v>0</v>
      </c>
    </row>
    <row r="169" spans="1:6">
      <c r="A169" s="1297"/>
      <c r="B169" s="1301" t="s">
        <v>633</v>
      </c>
      <c r="C169" s="173"/>
      <c r="D169" s="173"/>
      <c r="E169" s="245"/>
      <c r="F169" s="115">
        <f t="shared" si="3"/>
        <v>0</v>
      </c>
    </row>
    <row r="170" spans="1:6">
      <c r="A170" s="1297"/>
      <c r="B170" s="1301"/>
      <c r="C170" s="173"/>
      <c r="D170" s="173"/>
      <c r="E170" s="245"/>
      <c r="F170" s="115">
        <f t="shared" si="3"/>
        <v>0</v>
      </c>
    </row>
    <row r="171" spans="1:6">
      <c r="A171" s="1297"/>
      <c r="B171" s="1301" t="s">
        <v>1736</v>
      </c>
      <c r="C171" s="173"/>
      <c r="D171" s="173"/>
      <c r="E171" s="245"/>
      <c r="F171" s="115">
        <f t="shared" si="3"/>
        <v>0</v>
      </c>
    </row>
    <row r="172" spans="1:6">
      <c r="A172" s="1297"/>
      <c r="B172" s="172"/>
      <c r="C172" s="173"/>
      <c r="D172" s="173"/>
      <c r="E172" s="245"/>
      <c r="F172" s="115">
        <f t="shared" si="3"/>
        <v>0</v>
      </c>
    </row>
    <row r="173" spans="1:6">
      <c r="A173" s="1297"/>
      <c r="B173" s="1301" t="s">
        <v>631</v>
      </c>
      <c r="C173" s="173"/>
      <c r="D173" s="173"/>
      <c r="E173" s="170"/>
      <c r="F173" s="115">
        <f t="shared" si="3"/>
        <v>0</v>
      </c>
    </row>
    <row r="174" spans="1:6">
      <c r="A174" s="1297"/>
      <c r="B174" s="175"/>
      <c r="C174" s="173"/>
      <c r="D174" s="173"/>
      <c r="E174" s="170"/>
      <c r="F174" s="115">
        <f t="shared" si="3"/>
        <v>0</v>
      </c>
    </row>
    <row r="175" spans="1:6" ht="30">
      <c r="A175" s="1297"/>
      <c r="B175" s="172" t="s">
        <v>1807</v>
      </c>
      <c r="C175" s="173"/>
      <c r="D175" s="173"/>
      <c r="E175" s="170"/>
      <c r="F175" s="115">
        <f t="shared" si="3"/>
        <v>0</v>
      </c>
    </row>
    <row r="176" spans="1:6">
      <c r="A176" s="1324"/>
      <c r="B176" s="1325"/>
      <c r="C176" s="173"/>
      <c r="D176" s="173"/>
      <c r="E176" s="170"/>
      <c r="F176" s="115">
        <f t="shared" si="3"/>
        <v>0</v>
      </c>
    </row>
    <row r="177" spans="1:6">
      <c r="A177" s="1329" t="s">
        <v>1734</v>
      </c>
      <c r="B177" s="1331" t="s">
        <v>1666</v>
      </c>
      <c r="C177" s="173" t="s">
        <v>337</v>
      </c>
      <c r="D177" s="173">
        <v>6</v>
      </c>
      <c r="E177" s="170"/>
      <c r="F177" s="115">
        <f t="shared" si="3"/>
        <v>0</v>
      </c>
    </row>
    <row r="178" spans="1:6">
      <c r="A178" s="1329" t="s">
        <v>1733</v>
      </c>
      <c r="B178" s="1331" t="s">
        <v>1662</v>
      </c>
      <c r="C178" s="173" t="s">
        <v>337</v>
      </c>
      <c r="D178" s="173">
        <v>1</v>
      </c>
      <c r="E178" s="170"/>
      <c r="F178" s="115">
        <f t="shared" si="3"/>
        <v>0</v>
      </c>
    </row>
    <row r="179" spans="1:6">
      <c r="A179" s="1297"/>
      <c r="B179" s="172"/>
      <c r="C179" s="173"/>
      <c r="D179" s="173"/>
      <c r="E179" s="170"/>
      <c r="F179" s="115">
        <f t="shared" si="3"/>
        <v>0</v>
      </c>
    </row>
    <row r="180" spans="1:6">
      <c r="A180" s="1329"/>
      <c r="B180" s="1301" t="s">
        <v>1703</v>
      </c>
      <c r="C180" s="173"/>
      <c r="D180" s="173"/>
      <c r="E180" s="170"/>
      <c r="F180" s="115">
        <f t="shared" si="3"/>
        <v>0</v>
      </c>
    </row>
    <row r="181" spans="1:6">
      <c r="A181" s="1297"/>
      <c r="B181" s="1300"/>
      <c r="C181" s="173"/>
      <c r="D181" s="173"/>
      <c r="E181" s="170"/>
      <c r="F181" s="115">
        <f t="shared" si="3"/>
        <v>0</v>
      </c>
    </row>
    <row r="182" spans="1:6" ht="20">
      <c r="A182" s="1297"/>
      <c r="B182" s="172" t="s">
        <v>1806</v>
      </c>
      <c r="C182" s="173"/>
      <c r="D182" s="173"/>
      <c r="E182" s="170"/>
      <c r="F182" s="115">
        <f t="shared" si="3"/>
        <v>0</v>
      </c>
    </row>
    <row r="183" spans="1:6">
      <c r="A183" s="1297"/>
      <c r="B183" s="1323"/>
      <c r="C183" s="173"/>
      <c r="D183" s="173"/>
      <c r="E183" s="170"/>
      <c r="F183" s="115">
        <f t="shared" si="3"/>
        <v>0</v>
      </c>
    </row>
    <row r="184" spans="1:6">
      <c r="A184" s="1297" t="s">
        <v>1701</v>
      </c>
      <c r="B184" s="1331" t="s">
        <v>2037</v>
      </c>
      <c r="C184" s="173" t="s">
        <v>337</v>
      </c>
      <c r="D184" s="173">
        <v>2</v>
      </c>
      <c r="E184" s="170"/>
      <c r="F184" s="115">
        <f t="shared" si="3"/>
        <v>0</v>
      </c>
    </row>
    <row r="185" spans="1:6">
      <c r="A185" s="1297" t="s">
        <v>1699</v>
      </c>
      <c r="B185" s="1331" t="s">
        <v>1805</v>
      </c>
      <c r="C185" s="173" t="s">
        <v>337</v>
      </c>
      <c r="D185" s="173">
        <v>1</v>
      </c>
      <c r="E185" s="170"/>
      <c r="F185" s="115">
        <f t="shared" si="3"/>
        <v>0</v>
      </c>
    </row>
    <row r="186" spans="1:6">
      <c r="A186" s="1297"/>
      <c r="B186" s="267"/>
      <c r="C186" s="181"/>
      <c r="D186" s="181"/>
      <c r="E186" s="170"/>
      <c r="F186" s="115">
        <f t="shared" si="3"/>
        <v>0</v>
      </c>
    </row>
    <row r="187" spans="1:6">
      <c r="A187" s="1297"/>
      <c r="B187" s="279" t="s">
        <v>626</v>
      </c>
      <c r="C187" s="181"/>
      <c r="D187" s="181"/>
      <c r="E187" s="170"/>
      <c r="F187" s="115">
        <f t="shared" si="3"/>
        <v>0</v>
      </c>
    </row>
    <row r="188" spans="1:6">
      <c r="A188" s="1297"/>
      <c r="B188" s="279"/>
      <c r="C188" s="181"/>
      <c r="D188" s="181"/>
      <c r="E188" s="170"/>
      <c r="F188" s="115">
        <f t="shared" si="3"/>
        <v>0</v>
      </c>
    </row>
    <row r="189" spans="1:6" ht="30.5">
      <c r="A189" s="1297"/>
      <c r="B189" s="352" t="s">
        <v>1804</v>
      </c>
      <c r="C189" s="181"/>
      <c r="D189" s="181"/>
      <c r="E189" s="170"/>
      <c r="F189" s="115">
        <f t="shared" si="3"/>
        <v>0</v>
      </c>
    </row>
    <row r="190" spans="1:6">
      <c r="A190" s="1297"/>
      <c r="B190" s="352"/>
      <c r="C190" s="181"/>
      <c r="D190" s="181"/>
      <c r="E190" s="170"/>
      <c r="F190" s="115">
        <f t="shared" si="3"/>
        <v>0</v>
      </c>
    </row>
    <row r="191" spans="1:6">
      <c r="A191" s="171" t="s">
        <v>1319</v>
      </c>
      <c r="B191" s="175" t="s">
        <v>2036</v>
      </c>
      <c r="C191" s="173" t="s">
        <v>337</v>
      </c>
      <c r="D191" s="173">
        <v>1</v>
      </c>
      <c r="E191" s="170"/>
      <c r="F191" s="115">
        <f t="shared" si="3"/>
        <v>0</v>
      </c>
    </row>
    <row r="192" spans="1:6">
      <c r="A192" s="171" t="s">
        <v>1680</v>
      </c>
      <c r="B192" s="175" t="s">
        <v>2035</v>
      </c>
      <c r="C192" s="173" t="s">
        <v>337</v>
      </c>
      <c r="D192" s="173">
        <v>1</v>
      </c>
      <c r="E192" s="170"/>
      <c r="F192" s="115">
        <f t="shared" si="3"/>
        <v>0</v>
      </c>
    </row>
    <row r="193" spans="1:6" ht="13" thickBot="1">
      <c r="A193" s="1291"/>
      <c r="B193" s="1292"/>
      <c r="C193" s="1293"/>
      <c r="D193" s="1293" t="s">
        <v>1770</v>
      </c>
      <c r="E193" s="144"/>
      <c r="F193" s="143">
        <f>SUM(F154:F192)</f>
        <v>0</v>
      </c>
    </row>
    <row r="194" spans="1:6">
      <c r="A194" s="1294"/>
      <c r="B194" s="212"/>
      <c r="C194" s="213"/>
      <c r="D194" s="213"/>
      <c r="E194" s="148"/>
      <c r="F194" s="148"/>
    </row>
    <row r="195" spans="1:6">
      <c r="A195" s="1337"/>
      <c r="B195" s="1338"/>
      <c r="C195" s="1338"/>
      <c r="D195" s="1338"/>
      <c r="E195" s="1339"/>
      <c r="F195" s="1339"/>
    </row>
    <row r="196" spans="1:6">
      <c r="A196" s="2028" t="s">
        <v>324</v>
      </c>
      <c r="B196" s="2014"/>
      <c r="C196" s="2014"/>
      <c r="D196" s="2014"/>
      <c r="E196" s="2014"/>
      <c r="F196" s="2014"/>
    </row>
    <row r="197" spans="1:6">
      <c r="A197" s="2028" t="s">
        <v>323</v>
      </c>
      <c r="B197" s="2014"/>
      <c r="C197" s="2014"/>
      <c r="D197" s="2014"/>
      <c r="E197" s="2014"/>
      <c r="F197" s="2014"/>
    </row>
    <row r="198" spans="1:6">
      <c r="A198" s="1287" t="s">
        <v>2492</v>
      </c>
      <c r="B198" s="212"/>
      <c r="C198" s="213"/>
      <c r="D198" s="213"/>
      <c r="E198" s="174"/>
      <c r="F198" s="174"/>
    </row>
    <row r="199" spans="1:6">
      <c r="A199" s="1287"/>
      <c r="B199" s="212"/>
      <c r="C199" s="213"/>
      <c r="D199" s="213"/>
      <c r="E199" s="174"/>
      <c r="F199" s="174"/>
    </row>
    <row r="200" spans="1:6">
      <c r="A200" s="1287" t="s">
        <v>2493</v>
      </c>
      <c r="B200" s="212"/>
      <c r="C200" s="213"/>
      <c r="D200" s="213"/>
      <c r="E200" s="1317"/>
      <c r="F200" s="1317"/>
    </row>
    <row r="201" spans="1:6" ht="13" thickBot="1">
      <c r="A201" s="1318"/>
      <c r="B201" s="212"/>
      <c r="C201" s="213"/>
      <c r="D201" s="213"/>
      <c r="E201" s="1317"/>
      <c r="F201" s="1317"/>
    </row>
    <row r="202" spans="1:6">
      <c r="A202" s="1319" t="s">
        <v>320</v>
      </c>
      <c r="B202" s="259" t="s">
        <v>161</v>
      </c>
      <c r="C202" s="259" t="s">
        <v>319</v>
      </c>
      <c r="D202" s="259" t="s">
        <v>318</v>
      </c>
      <c r="E202" s="1320" t="s">
        <v>317</v>
      </c>
      <c r="F202" s="1321" t="s">
        <v>316</v>
      </c>
    </row>
    <row r="203" spans="1:6">
      <c r="A203" s="1303"/>
      <c r="B203" s="179"/>
      <c r="C203" s="179"/>
      <c r="D203" s="179"/>
      <c r="E203" s="1296"/>
      <c r="F203" s="1336"/>
    </row>
    <row r="204" spans="1:6">
      <c r="A204" s="1297"/>
      <c r="B204" s="1300" t="s">
        <v>1803</v>
      </c>
      <c r="C204" s="173"/>
      <c r="D204" s="173"/>
      <c r="E204" s="141"/>
      <c r="F204" s="115"/>
    </row>
    <row r="205" spans="1:6">
      <c r="A205" s="1297"/>
      <c r="B205" s="1300"/>
      <c r="C205" s="173"/>
      <c r="D205" s="173"/>
      <c r="E205" s="141"/>
      <c r="F205" s="115"/>
    </row>
    <row r="206" spans="1:6" ht="20.5">
      <c r="A206" s="1297"/>
      <c r="B206" s="352" t="s">
        <v>1802</v>
      </c>
      <c r="C206" s="173"/>
      <c r="D206" s="173"/>
      <c r="E206" s="170"/>
      <c r="F206" s="115"/>
    </row>
    <row r="207" spans="1:6">
      <c r="A207" s="1303"/>
      <c r="B207" s="179"/>
      <c r="C207" s="179"/>
      <c r="D207" s="179"/>
      <c r="E207" s="1296"/>
      <c r="F207" s="1336"/>
    </row>
    <row r="208" spans="1:6">
      <c r="A208" s="1297" t="s">
        <v>2034</v>
      </c>
      <c r="B208" s="1323" t="s">
        <v>1662</v>
      </c>
      <c r="C208" s="173" t="s">
        <v>337</v>
      </c>
      <c r="D208" s="173">
        <v>1</v>
      </c>
      <c r="E208" s="170"/>
      <c r="F208" s="115">
        <f t="shared" ref="F208:F232" si="4">D208*E208</f>
        <v>0</v>
      </c>
    </row>
    <row r="209" spans="1:6">
      <c r="A209" s="1303"/>
      <c r="B209" s="179"/>
      <c r="C209" s="179"/>
      <c r="D209" s="179"/>
      <c r="E209" s="1296"/>
      <c r="F209" s="115">
        <f t="shared" si="4"/>
        <v>0</v>
      </c>
    </row>
    <row r="210" spans="1:6">
      <c r="A210" s="1297"/>
      <c r="B210" s="1300" t="s">
        <v>1800</v>
      </c>
      <c r="C210" s="173"/>
      <c r="D210" s="173"/>
      <c r="E210" s="170"/>
      <c r="F210" s="115">
        <f t="shared" si="4"/>
        <v>0</v>
      </c>
    </row>
    <row r="211" spans="1:6">
      <c r="A211" s="1297"/>
      <c r="B211" s="1300"/>
      <c r="C211" s="173"/>
      <c r="D211" s="173"/>
      <c r="E211" s="170"/>
      <c r="F211" s="115">
        <f t="shared" si="4"/>
        <v>0</v>
      </c>
    </row>
    <row r="212" spans="1:6" ht="40.5">
      <c r="A212" s="1297"/>
      <c r="B212" s="352" t="s">
        <v>2033</v>
      </c>
      <c r="C212" s="173"/>
      <c r="D212" s="173"/>
      <c r="E212" s="170"/>
      <c r="F212" s="115">
        <f t="shared" si="4"/>
        <v>0</v>
      </c>
    </row>
    <row r="213" spans="1:6">
      <c r="A213" s="1297"/>
      <c r="B213" s="172"/>
      <c r="C213" s="173"/>
      <c r="D213" s="173"/>
      <c r="E213" s="170"/>
      <c r="F213" s="115">
        <f t="shared" si="4"/>
        <v>0</v>
      </c>
    </row>
    <row r="214" spans="1:6">
      <c r="A214" s="1297" t="s">
        <v>1798</v>
      </c>
      <c r="B214" s="1323" t="s">
        <v>2030</v>
      </c>
      <c r="C214" s="173" t="s">
        <v>337</v>
      </c>
      <c r="D214" s="173">
        <v>1</v>
      </c>
      <c r="E214" s="170"/>
      <c r="F214" s="115">
        <f t="shared" si="4"/>
        <v>0</v>
      </c>
    </row>
    <row r="215" spans="1:6">
      <c r="A215" s="1297" t="s">
        <v>1795</v>
      </c>
      <c r="B215" s="1323" t="s">
        <v>1797</v>
      </c>
      <c r="C215" s="173" t="s">
        <v>337</v>
      </c>
      <c r="D215" s="173">
        <v>1</v>
      </c>
      <c r="E215" s="170"/>
      <c r="F215" s="115">
        <f t="shared" si="4"/>
        <v>0</v>
      </c>
    </row>
    <row r="216" spans="1:6">
      <c r="A216" s="1297" t="s">
        <v>1793</v>
      </c>
      <c r="B216" s="1323" t="s">
        <v>2032</v>
      </c>
      <c r="C216" s="173" t="s">
        <v>337</v>
      </c>
      <c r="D216" s="173">
        <v>1</v>
      </c>
      <c r="E216" s="170"/>
      <c r="F216" s="115">
        <f t="shared" si="4"/>
        <v>0</v>
      </c>
    </row>
    <row r="217" spans="1:6">
      <c r="A217" s="1297"/>
      <c r="B217" s="1340"/>
      <c r="C217" s="173"/>
      <c r="D217" s="173"/>
      <c r="E217" s="170"/>
      <c r="F217" s="115">
        <f t="shared" si="4"/>
        <v>0</v>
      </c>
    </row>
    <row r="218" spans="1:6" ht="40.5">
      <c r="A218" s="1297"/>
      <c r="B218" s="352" t="s">
        <v>2031</v>
      </c>
      <c r="C218" s="173"/>
      <c r="D218" s="173"/>
      <c r="E218" s="170"/>
      <c r="F218" s="115">
        <f t="shared" si="4"/>
        <v>0</v>
      </c>
    </row>
    <row r="219" spans="1:6">
      <c r="A219" s="1297"/>
      <c r="B219" s="1323"/>
      <c r="C219" s="173"/>
      <c r="D219" s="173"/>
      <c r="E219" s="170"/>
      <c r="F219" s="115">
        <f t="shared" si="4"/>
        <v>0</v>
      </c>
    </row>
    <row r="220" spans="1:6">
      <c r="A220" s="1297" t="s">
        <v>1791</v>
      </c>
      <c r="B220" s="1323" t="s">
        <v>2030</v>
      </c>
      <c r="C220" s="173" t="s">
        <v>337</v>
      </c>
      <c r="D220" s="173">
        <v>1</v>
      </c>
      <c r="E220" s="170"/>
      <c r="F220" s="115">
        <f t="shared" si="4"/>
        <v>0</v>
      </c>
    </row>
    <row r="221" spans="1:6">
      <c r="A221" s="1297" t="s">
        <v>1985</v>
      </c>
      <c r="B221" s="1323" t="s">
        <v>2029</v>
      </c>
      <c r="C221" s="173" t="s">
        <v>337</v>
      </c>
      <c r="D221" s="173">
        <v>1</v>
      </c>
      <c r="E221" s="170"/>
      <c r="F221" s="115">
        <f t="shared" si="4"/>
        <v>0</v>
      </c>
    </row>
    <row r="222" spans="1:6">
      <c r="A222" s="1297"/>
      <c r="B222" s="1340"/>
      <c r="C222" s="173"/>
      <c r="D222" s="173"/>
      <c r="E222" s="170"/>
      <c r="F222" s="115">
        <f t="shared" si="4"/>
        <v>0</v>
      </c>
    </row>
    <row r="223" spans="1:6">
      <c r="A223" s="1297"/>
      <c r="B223" s="1301" t="s">
        <v>1673</v>
      </c>
      <c r="C223" s="173"/>
      <c r="D223" s="173"/>
      <c r="E223" s="141"/>
      <c r="F223" s="115">
        <f t="shared" si="4"/>
        <v>0</v>
      </c>
    </row>
    <row r="224" spans="1:6">
      <c r="A224" s="1297"/>
      <c r="B224" s="172"/>
      <c r="C224" s="173"/>
      <c r="D224" s="173"/>
      <c r="E224" s="170"/>
      <c r="F224" s="115">
        <f t="shared" si="4"/>
        <v>0</v>
      </c>
    </row>
    <row r="225" spans="1:6" ht="30.5">
      <c r="A225" s="1297"/>
      <c r="B225" s="352" t="s">
        <v>1790</v>
      </c>
      <c r="C225" s="173"/>
      <c r="D225" s="173"/>
      <c r="E225" s="170"/>
      <c r="F225" s="115">
        <f t="shared" si="4"/>
        <v>0</v>
      </c>
    </row>
    <row r="226" spans="1:6">
      <c r="A226" s="1297"/>
      <c r="B226" s="175"/>
      <c r="C226" s="173"/>
      <c r="D226" s="173"/>
      <c r="E226" s="170"/>
      <c r="F226" s="115">
        <f t="shared" si="4"/>
        <v>0</v>
      </c>
    </row>
    <row r="227" spans="1:6">
      <c r="A227" s="1297" t="s">
        <v>1670</v>
      </c>
      <c r="B227" s="175" t="s">
        <v>1666</v>
      </c>
      <c r="C227" s="173" t="s">
        <v>337</v>
      </c>
      <c r="D227" s="173">
        <v>1</v>
      </c>
      <c r="E227" s="170"/>
      <c r="F227" s="115">
        <f t="shared" si="4"/>
        <v>0</v>
      </c>
    </row>
    <row r="228" spans="1:6">
      <c r="A228" s="1297" t="s">
        <v>1668</v>
      </c>
      <c r="B228" s="175" t="s">
        <v>1662</v>
      </c>
      <c r="C228" s="173" t="s">
        <v>337</v>
      </c>
      <c r="D228" s="173">
        <v>1</v>
      </c>
      <c r="E228" s="170"/>
      <c r="F228" s="115">
        <f t="shared" si="4"/>
        <v>0</v>
      </c>
    </row>
    <row r="229" spans="1:6">
      <c r="A229" s="1297"/>
      <c r="B229" s="352"/>
      <c r="C229" s="173"/>
      <c r="D229" s="173"/>
      <c r="E229" s="170"/>
      <c r="F229" s="115">
        <f t="shared" si="4"/>
        <v>0</v>
      </c>
    </row>
    <row r="230" spans="1:6" ht="20">
      <c r="A230" s="1297"/>
      <c r="B230" s="243" t="s">
        <v>2028</v>
      </c>
      <c r="C230" s="173"/>
      <c r="D230" s="173"/>
      <c r="E230" s="245"/>
      <c r="F230" s="115">
        <f t="shared" si="4"/>
        <v>0</v>
      </c>
    </row>
    <row r="231" spans="1:6">
      <c r="A231" s="1297"/>
      <c r="B231" s="172"/>
      <c r="C231" s="173"/>
      <c r="D231" s="173"/>
      <c r="E231" s="245"/>
      <c r="F231" s="115">
        <f t="shared" si="4"/>
        <v>0</v>
      </c>
    </row>
    <row r="232" spans="1:6">
      <c r="A232" s="1297" t="s">
        <v>2027</v>
      </c>
      <c r="B232" s="175" t="s">
        <v>1666</v>
      </c>
      <c r="C232" s="173" t="s">
        <v>337</v>
      </c>
      <c r="D232" s="173">
        <v>1</v>
      </c>
      <c r="E232" s="170"/>
      <c r="F232" s="115">
        <f t="shared" si="4"/>
        <v>0</v>
      </c>
    </row>
    <row r="233" spans="1:6">
      <c r="A233" s="1297"/>
      <c r="B233" s="1340"/>
      <c r="C233" s="173"/>
      <c r="D233" s="173"/>
      <c r="E233" s="170"/>
      <c r="F233" s="150"/>
    </row>
    <row r="234" spans="1:6">
      <c r="A234" s="1297"/>
      <c r="B234" s="1340"/>
      <c r="C234" s="173"/>
      <c r="D234" s="173"/>
      <c r="E234" s="170"/>
      <c r="F234" s="150"/>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245"/>
      <c r="F240" s="150"/>
    </row>
    <row r="241" spans="1:6" ht="13" thickBot="1">
      <c r="A241" s="1291"/>
      <c r="B241" s="1292"/>
      <c r="C241" s="1293"/>
      <c r="D241" s="1293" t="s">
        <v>1770</v>
      </c>
      <c r="E241" s="144"/>
      <c r="F241" s="143">
        <f>SUM(F203:F240)</f>
        <v>0</v>
      </c>
    </row>
    <row r="242" spans="1:6">
      <c r="A242" s="1294"/>
      <c r="B242" s="212"/>
      <c r="C242" s="213"/>
      <c r="D242" s="213"/>
      <c r="E242" s="148"/>
      <c r="F242" s="148"/>
    </row>
    <row r="243" spans="1:6">
      <c r="A243" s="1294"/>
      <c r="B243" s="212"/>
      <c r="C243" s="213"/>
      <c r="D243" s="213"/>
      <c r="E243" s="148"/>
      <c r="F243" s="148"/>
    </row>
    <row r="244" spans="1:6">
      <c r="A244" s="2028" t="s">
        <v>324</v>
      </c>
      <c r="B244" s="2014"/>
      <c r="C244" s="2014"/>
      <c r="D244" s="2014"/>
      <c r="E244" s="2014"/>
      <c r="F244" s="2014"/>
    </row>
    <row r="245" spans="1:6">
      <c r="A245" s="2028" t="s">
        <v>323</v>
      </c>
      <c r="B245" s="2014"/>
      <c r="C245" s="2014"/>
      <c r="D245" s="2014"/>
      <c r="E245" s="2014"/>
      <c r="F245" s="2014"/>
    </row>
    <row r="246" spans="1:6">
      <c r="A246" s="1287" t="s">
        <v>2492</v>
      </c>
      <c r="B246" s="212"/>
      <c r="C246" s="213"/>
      <c r="D246" s="213"/>
      <c r="E246" s="174"/>
      <c r="F246" s="174"/>
    </row>
    <row r="247" spans="1:6">
      <c r="A247" s="1287"/>
      <c r="B247" s="212"/>
      <c r="C247" s="213"/>
      <c r="D247" s="213"/>
      <c r="E247" s="174"/>
      <c r="F247" s="174"/>
    </row>
    <row r="248" spans="1:6">
      <c r="A248" s="1287" t="s">
        <v>2493</v>
      </c>
      <c r="B248" s="212"/>
      <c r="C248" s="213"/>
      <c r="D248" s="213"/>
      <c r="E248" s="1317"/>
      <c r="F248" s="1317"/>
    </row>
    <row r="249" spans="1:6" ht="13" thickBot="1">
      <c r="A249" s="1318"/>
      <c r="B249" s="212"/>
      <c r="C249" s="213"/>
      <c r="D249" s="213"/>
      <c r="E249" s="1317"/>
      <c r="F249" s="1317"/>
    </row>
    <row r="250" spans="1:6">
      <c r="A250" s="1319" t="s">
        <v>320</v>
      </c>
      <c r="B250" s="259" t="s">
        <v>161</v>
      </c>
      <c r="C250" s="259" t="s">
        <v>319</v>
      </c>
      <c r="D250" s="259" t="s">
        <v>318</v>
      </c>
      <c r="E250" s="1320" t="s">
        <v>317</v>
      </c>
      <c r="F250" s="1321" t="s">
        <v>316</v>
      </c>
    </row>
    <row r="251" spans="1:6">
      <c r="A251" s="1303"/>
      <c r="B251" s="179"/>
      <c r="C251" s="179"/>
      <c r="D251" s="179"/>
      <c r="E251" s="1296"/>
      <c r="F251" s="1336"/>
    </row>
    <row r="252" spans="1:6" ht="21">
      <c r="A252" s="1297"/>
      <c r="B252" s="1300" t="s">
        <v>1643</v>
      </c>
      <c r="C252" s="173"/>
      <c r="D252" s="1341"/>
      <c r="E252" s="170"/>
      <c r="F252" s="1299"/>
    </row>
    <row r="253" spans="1:6">
      <c r="A253" s="1297"/>
      <c r="B253" s="175"/>
      <c r="C253" s="173"/>
      <c r="D253" s="1341"/>
      <c r="E253" s="170"/>
      <c r="F253" s="1299"/>
    </row>
    <row r="254" spans="1:6" ht="30">
      <c r="A254" s="1297"/>
      <c r="B254" s="172" t="s">
        <v>2026</v>
      </c>
      <c r="C254" s="173"/>
      <c r="D254" s="1341"/>
      <c r="E254" s="170"/>
      <c r="F254" s="1299"/>
    </row>
    <row r="255" spans="1:6">
      <c r="A255" s="1297"/>
      <c r="B255" s="175"/>
      <c r="C255" s="173"/>
      <c r="D255" s="1341"/>
      <c r="E255" s="170"/>
      <c r="F255" s="147"/>
    </row>
    <row r="256" spans="1:6">
      <c r="A256" s="1297" t="s">
        <v>2025</v>
      </c>
      <c r="B256" s="175" t="s">
        <v>1639</v>
      </c>
      <c r="C256" s="173" t="s">
        <v>337</v>
      </c>
      <c r="D256" s="1341">
        <v>1</v>
      </c>
      <c r="E256" s="170"/>
      <c r="F256" s="115">
        <f t="shared" ref="F256:F282" si="5">D256*E256</f>
        <v>0</v>
      </c>
    </row>
    <row r="257" spans="1:6">
      <c r="A257" s="1303"/>
      <c r="B257" s="179"/>
      <c r="C257" s="179"/>
      <c r="D257" s="179"/>
      <c r="E257" s="1296"/>
      <c r="F257" s="115">
        <f t="shared" si="5"/>
        <v>0</v>
      </c>
    </row>
    <row r="258" spans="1:6">
      <c r="A258" s="1297"/>
      <c r="B258" s="1301" t="s">
        <v>1788</v>
      </c>
      <c r="C258" s="173"/>
      <c r="D258" s="1341"/>
      <c r="E258" s="170"/>
      <c r="F258" s="115">
        <f t="shared" si="5"/>
        <v>0</v>
      </c>
    </row>
    <row r="259" spans="1:6">
      <c r="A259" s="1297"/>
      <c r="B259" s="175"/>
      <c r="C259" s="173"/>
      <c r="D259" s="1341"/>
      <c r="E259" s="170"/>
      <c r="F259" s="115">
        <f t="shared" si="5"/>
        <v>0</v>
      </c>
    </row>
    <row r="260" spans="1:6" ht="20">
      <c r="A260" s="1297"/>
      <c r="B260" s="172" t="s">
        <v>1787</v>
      </c>
      <c r="C260" s="173"/>
      <c r="D260" s="1341"/>
      <c r="E260" s="170"/>
      <c r="F260" s="115">
        <f t="shared" si="5"/>
        <v>0</v>
      </c>
    </row>
    <row r="261" spans="1:6">
      <c r="A261" s="1297"/>
      <c r="B261" s="175"/>
      <c r="C261" s="173"/>
      <c r="D261" s="173"/>
      <c r="E261" s="170"/>
      <c r="F261" s="115">
        <f t="shared" si="5"/>
        <v>0</v>
      </c>
    </row>
    <row r="262" spans="1:6">
      <c r="A262" s="1297" t="s">
        <v>1786</v>
      </c>
      <c r="B262" s="175" t="s">
        <v>1785</v>
      </c>
      <c r="C262" s="173" t="s">
        <v>337</v>
      </c>
      <c r="D262" s="1341">
        <v>1</v>
      </c>
      <c r="E262" s="170"/>
      <c r="F262" s="115">
        <f t="shared" si="5"/>
        <v>0</v>
      </c>
    </row>
    <row r="263" spans="1:6">
      <c r="A263" s="1303"/>
      <c r="B263" s="179"/>
      <c r="C263" s="179"/>
      <c r="D263" s="179"/>
      <c r="E263" s="1296"/>
      <c r="F263" s="115">
        <f t="shared" si="5"/>
        <v>0</v>
      </c>
    </row>
    <row r="264" spans="1:6" ht="30">
      <c r="A264" s="1297"/>
      <c r="B264" s="172" t="s">
        <v>1784</v>
      </c>
      <c r="C264" s="173"/>
      <c r="D264" s="1341"/>
      <c r="E264" s="170"/>
      <c r="F264" s="115">
        <f t="shared" si="5"/>
        <v>0</v>
      </c>
    </row>
    <row r="265" spans="1:6">
      <c r="A265" s="1297"/>
      <c r="B265" s="179"/>
      <c r="C265" s="173"/>
      <c r="D265" s="1341"/>
      <c r="E265" s="170"/>
      <c r="F265" s="115">
        <f t="shared" si="5"/>
        <v>0</v>
      </c>
    </row>
    <row r="266" spans="1:6">
      <c r="A266" s="1297" t="s">
        <v>1783</v>
      </c>
      <c r="B266" s="175" t="s">
        <v>634</v>
      </c>
      <c r="C266" s="173" t="s">
        <v>337</v>
      </c>
      <c r="D266" s="1341">
        <v>1</v>
      </c>
      <c r="E266" s="170"/>
      <c r="F266" s="115">
        <f t="shared" si="5"/>
        <v>0</v>
      </c>
    </row>
    <row r="267" spans="1:6">
      <c r="A267" s="1297"/>
      <c r="B267" s="175"/>
      <c r="C267" s="173"/>
      <c r="D267" s="1341"/>
      <c r="E267" s="170"/>
      <c r="F267" s="115">
        <f t="shared" si="5"/>
        <v>0</v>
      </c>
    </row>
    <row r="268" spans="1:6">
      <c r="A268" s="1297"/>
      <c r="B268" s="1300" t="s">
        <v>1504</v>
      </c>
      <c r="C268" s="173"/>
      <c r="D268" s="1341"/>
      <c r="E268" s="170"/>
      <c r="F268" s="115">
        <f t="shared" si="5"/>
        <v>0</v>
      </c>
    </row>
    <row r="269" spans="1:6">
      <c r="A269" s="1297"/>
      <c r="B269" s="175"/>
      <c r="C269" s="173"/>
      <c r="D269" s="1341"/>
      <c r="E269" s="170"/>
      <c r="F269" s="115">
        <f t="shared" si="5"/>
        <v>0</v>
      </c>
    </row>
    <row r="270" spans="1:6" ht="20">
      <c r="A270" s="1297" t="s">
        <v>1782</v>
      </c>
      <c r="B270" s="1217" t="s">
        <v>1503</v>
      </c>
      <c r="C270" s="173" t="s">
        <v>513</v>
      </c>
      <c r="D270" s="1341">
        <v>40</v>
      </c>
      <c r="E270" s="170"/>
      <c r="F270" s="115">
        <f t="shared" si="5"/>
        <v>0</v>
      </c>
    </row>
    <row r="271" spans="1:6">
      <c r="A271" s="1297"/>
      <c r="B271" s="175"/>
      <c r="C271" s="173"/>
      <c r="D271" s="173"/>
      <c r="E271" s="170"/>
      <c r="F271" s="115">
        <f t="shared" si="5"/>
        <v>0</v>
      </c>
    </row>
    <row r="272" spans="1:6">
      <c r="A272" s="1297"/>
      <c r="B272" s="1300" t="s">
        <v>1781</v>
      </c>
      <c r="C272" s="175"/>
      <c r="D272" s="1341"/>
      <c r="E272" s="170"/>
      <c r="F272" s="115">
        <f t="shared" si="5"/>
        <v>0</v>
      </c>
    </row>
    <row r="273" spans="1:6">
      <c r="A273" s="1297"/>
      <c r="B273" s="1300"/>
      <c r="C273" s="175"/>
      <c r="D273" s="1341"/>
      <c r="E273" s="170"/>
      <c r="F273" s="115">
        <f t="shared" si="5"/>
        <v>0</v>
      </c>
    </row>
    <row r="274" spans="1:6" ht="20">
      <c r="A274" s="1297"/>
      <c r="B274" s="172" t="s">
        <v>1780</v>
      </c>
      <c r="C274" s="175"/>
      <c r="D274" s="1341"/>
      <c r="E274" s="170"/>
      <c r="F274" s="115">
        <f t="shared" si="5"/>
        <v>0</v>
      </c>
    </row>
    <row r="275" spans="1:6">
      <c r="A275" s="1297"/>
      <c r="B275" s="175"/>
      <c r="C275" s="175"/>
      <c r="D275" s="1341"/>
      <c r="E275" s="170"/>
      <c r="F275" s="115">
        <f t="shared" si="5"/>
        <v>0</v>
      </c>
    </row>
    <row r="276" spans="1:6">
      <c r="A276" s="1297" t="s">
        <v>1779</v>
      </c>
      <c r="B276" s="1323" t="s">
        <v>1778</v>
      </c>
      <c r="C276" s="173" t="s">
        <v>337</v>
      </c>
      <c r="D276" s="173">
        <v>1</v>
      </c>
      <c r="E276" s="170"/>
      <c r="F276" s="115">
        <f t="shared" si="5"/>
        <v>0</v>
      </c>
    </row>
    <row r="277" spans="1:6">
      <c r="A277" s="1297"/>
      <c r="B277" s="1323"/>
      <c r="C277" s="173"/>
      <c r="D277" s="173"/>
      <c r="E277" s="170"/>
      <c r="F277" s="115">
        <f t="shared" si="5"/>
        <v>0</v>
      </c>
    </row>
    <row r="278" spans="1:6">
      <c r="A278" s="1297"/>
      <c r="B278" s="1300" t="s">
        <v>2023</v>
      </c>
      <c r="C278" s="173"/>
      <c r="D278" s="173"/>
      <c r="E278" s="141"/>
      <c r="F278" s="115">
        <f t="shared" si="5"/>
        <v>0</v>
      </c>
    </row>
    <row r="279" spans="1:6">
      <c r="A279" s="1297"/>
      <c r="B279" s="175"/>
      <c r="C279" s="173"/>
      <c r="D279" s="1341"/>
      <c r="E279" s="170"/>
      <c r="F279" s="115">
        <f t="shared" si="5"/>
        <v>0</v>
      </c>
    </row>
    <row r="280" spans="1:6" ht="20">
      <c r="A280" s="1297" t="s">
        <v>2022</v>
      </c>
      <c r="B280" s="175" t="s">
        <v>2021</v>
      </c>
      <c r="C280" s="173" t="s">
        <v>679</v>
      </c>
      <c r="D280" s="1333">
        <v>18.8</v>
      </c>
      <c r="E280" s="170"/>
      <c r="F280" s="115">
        <f t="shared" si="5"/>
        <v>0</v>
      </c>
    </row>
    <row r="281" spans="1:6">
      <c r="A281" s="1297"/>
      <c r="B281" s="175"/>
      <c r="C281" s="173"/>
      <c r="D281" s="173"/>
      <c r="E281" s="170"/>
      <c r="F281" s="115">
        <f t="shared" si="5"/>
        <v>0</v>
      </c>
    </row>
    <row r="282" spans="1:6" ht="30">
      <c r="A282" s="1297" t="s">
        <v>2020</v>
      </c>
      <c r="B282" s="175" t="s">
        <v>2019</v>
      </c>
      <c r="C282" s="173" t="s">
        <v>337</v>
      </c>
      <c r="D282" s="173">
        <v>1</v>
      </c>
      <c r="E282" s="170"/>
      <c r="F282" s="115">
        <f t="shared" si="5"/>
        <v>0</v>
      </c>
    </row>
    <row r="283" spans="1:6">
      <c r="A283" s="1303"/>
      <c r="B283" s="179"/>
      <c r="C283" s="179"/>
      <c r="D283" s="179"/>
      <c r="E283" s="1296"/>
      <c r="F283" s="1336"/>
    </row>
    <row r="284" spans="1:6">
      <c r="A284" s="1297"/>
      <c r="B284" s="175"/>
      <c r="C284" s="173"/>
      <c r="D284" s="1341"/>
      <c r="E284" s="170"/>
      <c r="F284" s="115"/>
    </row>
    <row r="285" spans="1:6" ht="13" thickBot="1">
      <c r="A285" s="1291"/>
      <c r="B285" s="1292"/>
      <c r="C285" s="1293"/>
      <c r="D285" s="1293" t="s">
        <v>1770</v>
      </c>
      <c r="E285" s="144"/>
      <c r="F285" s="143">
        <f>SUM(F251:F284)</f>
        <v>0</v>
      </c>
    </row>
    <row r="286" spans="1:6">
      <c r="A286" s="1294"/>
      <c r="B286" s="212"/>
      <c r="C286" s="213"/>
      <c r="D286" s="213"/>
      <c r="E286" s="148"/>
      <c r="F286" s="148"/>
    </row>
    <row r="287" spans="1:6">
      <c r="A287" s="1294"/>
      <c r="B287" s="212"/>
      <c r="C287" s="213"/>
      <c r="D287" s="213"/>
      <c r="E287" s="148"/>
      <c r="F287" s="148"/>
    </row>
    <row r="288" spans="1:6">
      <c r="A288" s="2028" t="s">
        <v>324</v>
      </c>
      <c r="B288" s="2014"/>
      <c r="C288" s="2014"/>
      <c r="D288" s="2014"/>
      <c r="E288" s="2014"/>
      <c r="F288" s="2014"/>
    </row>
    <row r="289" spans="1:6">
      <c r="A289" s="2028" t="s">
        <v>323</v>
      </c>
      <c r="B289" s="2014"/>
      <c r="C289" s="2014"/>
      <c r="D289" s="2014"/>
      <c r="E289" s="2014"/>
      <c r="F289" s="2014"/>
    </row>
    <row r="290" spans="1:6">
      <c r="A290" s="1287" t="s">
        <v>2492</v>
      </c>
      <c r="B290" s="212"/>
      <c r="C290" s="213"/>
      <c r="D290" s="213"/>
      <c r="E290" s="174"/>
      <c r="F290" s="174"/>
    </row>
    <row r="291" spans="1:6">
      <c r="A291" s="1287"/>
      <c r="B291" s="212"/>
      <c r="C291" s="213"/>
      <c r="D291" s="213"/>
      <c r="E291" s="174"/>
      <c r="F291" s="174"/>
    </row>
    <row r="292" spans="1:6">
      <c r="A292" s="1287" t="s">
        <v>2493</v>
      </c>
      <c r="B292" s="212"/>
      <c r="C292" s="213"/>
      <c r="D292" s="213"/>
      <c r="E292" s="1317"/>
      <c r="F292" s="1317"/>
    </row>
    <row r="293" spans="1:6" ht="13" thickBot="1">
      <c r="A293" s="1318"/>
      <c r="B293" s="212"/>
      <c r="C293" s="213"/>
      <c r="D293" s="213"/>
      <c r="E293" s="1317"/>
      <c r="F293" s="1317"/>
    </row>
    <row r="294" spans="1:6">
      <c r="A294" s="1319" t="s">
        <v>320</v>
      </c>
      <c r="B294" s="259" t="s">
        <v>161</v>
      </c>
      <c r="C294" s="259" t="s">
        <v>319</v>
      </c>
      <c r="D294" s="259" t="s">
        <v>318</v>
      </c>
      <c r="E294" s="1320" t="s">
        <v>317</v>
      </c>
      <c r="F294" s="1321" t="s">
        <v>316</v>
      </c>
    </row>
    <row r="295" spans="1:6">
      <c r="A295" s="1303"/>
      <c r="B295" s="179"/>
      <c r="C295" s="179"/>
      <c r="D295" s="179"/>
      <c r="E295" s="1296"/>
      <c r="F295" s="1336"/>
    </row>
    <row r="296" spans="1:6" ht="30">
      <c r="A296" s="1297" t="s">
        <v>2018</v>
      </c>
      <c r="B296" s="175" t="s">
        <v>2017</v>
      </c>
      <c r="C296" s="173" t="s">
        <v>337</v>
      </c>
      <c r="D296" s="173">
        <v>1</v>
      </c>
      <c r="E296" s="170"/>
      <c r="F296" s="115">
        <f t="shared" ref="F296:F306" si="6">D296*E296</f>
        <v>0</v>
      </c>
    </row>
    <row r="297" spans="1:6">
      <c r="A297" s="1297"/>
      <c r="B297" s="172"/>
      <c r="C297" s="173"/>
      <c r="D297" s="173"/>
      <c r="E297" s="170"/>
      <c r="F297" s="115">
        <f t="shared" si="6"/>
        <v>0</v>
      </c>
    </row>
    <row r="298" spans="1:6" ht="20">
      <c r="A298" s="1297" t="s">
        <v>2016</v>
      </c>
      <c r="B298" s="175" t="s">
        <v>2015</v>
      </c>
      <c r="C298" s="173" t="s">
        <v>341</v>
      </c>
      <c r="D298" s="173">
        <v>1</v>
      </c>
      <c r="E298" s="170"/>
      <c r="F298" s="115">
        <f t="shared" si="6"/>
        <v>0</v>
      </c>
    </row>
    <row r="299" spans="1:6">
      <c r="A299" s="1303"/>
      <c r="B299" s="1342"/>
      <c r="C299" s="179"/>
      <c r="D299" s="179"/>
      <c r="E299" s="1296"/>
      <c r="F299" s="115">
        <f t="shared" si="6"/>
        <v>0</v>
      </c>
    </row>
    <row r="300" spans="1:6" ht="30">
      <c r="A300" s="1297" t="s">
        <v>2014</v>
      </c>
      <c r="B300" s="1331" t="s">
        <v>2013</v>
      </c>
      <c r="C300" s="173" t="s">
        <v>341</v>
      </c>
      <c r="D300" s="173">
        <v>1</v>
      </c>
      <c r="E300" s="170"/>
      <c r="F300" s="115">
        <f t="shared" si="6"/>
        <v>0</v>
      </c>
    </row>
    <row r="301" spans="1:6">
      <c r="A301" s="1297"/>
      <c r="B301" s="175"/>
      <c r="C301" s="173"/>
      <c r="D301" s="173"/>
      <c r="E301" s="170"/>
      <c r="F301" s="115">
        <f t="shared" si="6"/>
        <v>0</v>
      </c>
    </row>
    <row r="302" spans="1:6" ht="50">
      <c r="A302" s="1297" t="s">
        <v>2012</v>
      </c>
      <c r="B302" s="175" t="s">
        <v>2011</v>
      </c>
      <c r="C302" s="173" t="s">
        <v>337</v>
      </c>
      <c r="D302" s="173">
        <v>1</v>
      </c>
      <c r="E302" s="170"/>
      <c r="F302" s="115">
        <f t="shared" si="6"/>
        <v>0</v>
      </c>
    </row>
    <row r="303" spans="1:6">
      <c r="A303" s="1297"/>
      <c r="B303" s="179"/>
      <c r="C303" s="179"/>
      <c r="D303" s="179"/>
      <c r="E303" s="1296"/>
      <c r="F303" s="115">
        <f t="shared" si="6"/>
        <v>0</v>
      </c>
    </row>
    <row r="304" spans="1:6" ht="50">
      <c r="A304" s="1297" t="s">
        <v>2010</v>
      </c>
      <c r="B304" s="1323" t="s">
        <v>2009</v>
      </c>
      <c r="C304" s="173" t="s">
        <v>679</v>
      </c>
      <c r="D304" s="170">
        <v>26.58</v>
      </c>
      <c r="E304" s="170"/>
      <c r="F304" s="115">
        <f t="shared" si="6"/>
        <v>0</v>
      </c>
    </row>
    <row r="305" spans="1:6">
      <c r="A305" s="1297"/>
      <c r="B305" s="1323"/>
      <c r="C305" s="173"/>
      <c r="D305" s="170"/>
      <c r="E305" s="170"/>
      <c r="F305" s="115">
        <f t="shared" si="6"/>
        <v>0</v>
      </c>
    </row>
    <row r="306" spans="1:6" ht="30">
      <c r="A306" s="1297" t="s">
        <v>2008</v>
      </c>
      <c r="B306" s="1323" t="s">
        <v>2007</v>
      </c>
      <c r="C306" s="173" t="s">
        <v>679</v>
      </c>
      <c r="D306" s="170">
        <v>9.4</v>
      </c>
      <c r="E306" s="170"/>
      <c r="F306" s="115">
        <f t="shared" si="6"/>
        <v>0</v>
      </c>
    </row>
    <row r="307" spans="1:6">
      <c r="A307" s="1297"/>
      <c r="B307" s="179"/>
      <c r="C307" s="179"/>
      <c r="D307" s="179"/>
      <c r="E307" s="1296"/>
      <c r="F307" s="1336"/>
    </row>
    <row r="308" spans="1:6">
      <c r="A308" s="1297"/>
      <c r="B308" s="179"/>
      <c r="C308" s="179"/>
      <c r="D308" s="179"/>
      <c r="E308" s="1296"/>
      <c r="F308" s="1336"/>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323"/>
      <c r="C322" s="173"/>
      <c r="D322" s="170"/>
      <c r="E322" s="170"/>
      <c r="F322" s="115"/>
    </row>
    <row r="323" spans="1:6">
      <c r="A323" s="1297"/>
      <c r="B323" s="1323"/>
      <c r="C323" s="173"/>
      <c r="D323" s="170"/>
      <c r="E323" s="170"/>
      <c r="F323" s="115"/>
    </row>
    <row r="324" spans="1:6">
      <c r="A324" s="1297"/>
      <c r="B324" s="175"/>
      <c r="C324" s="173"/>
      <c r="D324" s="173"/>
      <c r="E324" s="170"/>
      <c r="F324" s="147"/>
    </row>
    <row r="325" spans="1:6">
      <c r="A325" s="1297"/>
      <c r="B325" s="172"/>
      <c r="C325" s="173"/>
      <c r="D325" s="173"/>
      <c r="E325" s="245"/>
      <c r="F325" s="115"/>
    </row>
    <row r="326" spans="1:6" ht="13" thickBot="1">
      <c r="A326" s="1291"/>
      <c r="B326" s="1292"/>
      <c r="C326" s="1293"/>
      <c r="D326" s="1293" t="s">
        <v>1770</v>
      </c>
      <c r="E326" s="144"/>
      <c r="F326" s="143">
        <f>SUM(F295:F325)</f>
        <v>0</v>
      </c>
    </row>
    <row r="327" spans="1:6">
      <c r="A327" s="1294"/>
      <c r="B327" s="212"/>
      <c r="C327" s="213"/>
      <c r="D327" s="213"/>
      <c r="E327" s="148"/>
      <c r="F327" s="148"/>
    </row>
    <row r="328" spans="1:6">
      <c r="A328" s="1294"/>
      <c r="B328" s="212"/>
      <c r="C328" s="213"/>
      <c r="D328" s="213"/>
      <c r="E328" s="148"/>
      <c r="F328" s="148"/>
    </row>
    <row r="329" spans="1:6">
      <c r="A329" s="2028" t="s">
        <v>324</v>
      </c>
      <c r="B329" s="2014"/>
      <c r="C329" s="2014"/>
      <c r="D329" s="2014"/>
      <c r="E329" s="2014"/>
      <c r="F329" s="2014"/>
    </row>
    <row r="330" spans="1:6">
      <c r="A330" s="2028" t="s">
        <v>323</v>
      </c>
      <c r="B330" s="2014"/>
      <c r="C330" s="2014"/>
      <c r="D330" s="2014"/>
      <c r="E330" s="2014"/>
      <c r="F330" s="2014"/>
    </row>
    <row r="331" spans="1:6">
      <c r="A331" s="1287" t="s">
        <v>2492</v>
      </c>
      <c r="B331" s="212"/>
      <c r="C331" s="213"/>
      <c r="D331" s="213"/>
      <c r="E331" s="174"/>
      <c r="F331" s="174"/>
    </row>
    <row r="332" spans="1:6">
      <c r="A332" s="1287"/>
      <c r="B332" s="212"/>
      <c r="C332" s="213"/>
      <c r="D332" s="213"/>
      <c r="E332" s="174"/>
      <c r="F332" s="174"/>
    </row>
    <row r="333" spans="1:6">
      <c r="A333" s="1287" t="s">
        <v>2493</v>
      </c>
      <c r="B333" s="212"/>
      <c r="C333" s="213"/>
      <c r="D333" s="213"/>
      <c r="E333" s="1317"/>
      <c r="F333" s="1317"/>
    </row>
    <row r="334" spans="1:6" ht="13" thickBot="1">
      <c r="A334" s="1337"/>
      <c r="B334" s="212"/>
      <c r="C334" s="213"/>
      <c r="D334" s="213"/>
      <c r="E334" s="1317"/>
      <c r="F334" s="1317"/>
    </row>
    <row r="335" spans="1:6">
      <c r="A335" s="1319" t="s">
        <v>320</v>
      </c>
      <c r="B335" s="259" t="s">
        <v>161</v>
      </c>
      <c r="C335" s="259" t="s">
        <v>319</v>
      </c>
      <c r="D335" s="259" t="s">
        <v>318</v>
      </c>
      <c r="E335" s="1320" t="s">
        <v>317</v>
      </c>
      <c r="F335" s="1321" t="s">
        <v>316</v>
      </c>
    </row>
    <row r="336" spans="1:6">
      <c r="A336" s="1297"/>
      <c r="B336" s="175"/>
      <c r="C336" s="175"/>
      <c r="D336" s="175"/>
      <c r="E336" s="1309"/>
      <c r="F336" s="1322"/>
    </row>
    <row r="337" spans="1:6">
      <c r="A337" s="1297"/>
      <c r="B337" s="1301" t="s">
        <v>315</v>
      </c>
      <c r="C337" s="173"/>
      <c r="D337" s="173"/>
      <c r="E337" s="141"/>
      <c r="F337" s="115"/>
    </row>
    <row r="338" spans="1:6">
      <c r="A338" s="1297"/>
      <c r="B338" s="175"/>
      <c r="C338" s="173"/>
      <c r="D338" s="173"/>
      <c r="E338" s="141"/>
      <c r="F338" s="115"/>
    </row>
    <row r="339" spans="1:6">
      <c r="A339" s="1297"/>
      <c r="B339" s="175" t="s">
        <v>2004</v>
      </c>
      <c r="C339" s="173"/>
      <c r="D339" s="173"/>
      <c r="E339" s="141"/>
      <c r="F339" s="115">
        <f>F46</f>
        <v>0</v>
      </c>
    </row>
    <row r="340" spans="1:6">
      <c r="A340" s="1297"/>
      <c r="B340" s="175"/>
      <c r="C340" s="173"/>
      <c r="D340" s="173"/>
      <c r="E340" s="141"/>
      <c r="F340" s="115"/>
    </row>
    <row r="341" spans="1:6">
      <c r="A341" s="1297"/>
      <c r="B341" s="175" t="s">
        <v>2003</v>
      </c>
      <c r="C341" s="173"/>
      <c r="D341" s="173"/>
      <c r="E341" s="141"/>
      <c r="F341" s="115">
        <f>F93</f>
        <v>0</v>
      </c>
    </row>
    <row r="342" spans="1:6">
      <c r="A342" s="1297"/>
      <c r="B342" s="1301"/>
      <c r="C342" s="173"/>
      <c r="D342" s="173"/>
      <c r="E342" s="141"/>
      <c r="F342" s="115"/>
    </row>
    <row r="343" spans="1:6">
      <c r="A343" s="1297"/>
      <c r="B343" s="175" t="s">
        <v>2002</v>
      </c>
      <c r="C343" s="173"/>
      <c r="D343" s="173"/>
      <c r="E343" s="141"/>
      <c r="F343" s="115">
        <f>F144</f>
        <v>0</v>
      </c>
    </row>
    <row r="344" spans="1:6">
      <c r="A344" s="1297"/>
      <c r="B344" s="172"/>
      <c r="C344" s="173"/>
      <c r="D344" s="173"/>
      <c r="E344" s="141"/>
      <c r="F344" s="115"/>
    </row>
    <row r="345" spans="1:6">
      <c r="A345" s="1297"/>
      <c r="B345" s="175" t="s">
        <v>2001</v>
      </c>
      <c r="C345" s="173"/>
      <c r="D345" s="173"/>
      <c r="E345" s="141"/>
      <c r="F345" s="115">
        <f>F193</f>
        <v>0</v>
      </c>
    </row>
    <row r="346" spans="1:6">
      <c r="A346" s="1297"/>
      <c r="B346" s="175"/>
      <c r="C346" s="173"/>
      <c r="D346" s="173"/>
      <c r="E346" s="141"/>
      <c r="F346" s="115"/>
    </row>
    <row r="347" spans="1:6">
      <c r="A347" s="1297"/>
      <c r="B347" s="175" t="s">
        <v>2000</v>
      </c>
      <c r="C347" s="173"/>
      <c r="D347" s="173"/>
      <c r="E347" s="141"/>
      <c r="F347" s="115">
        <f>F241</f>
        <v>0</v>
      </c>
    </row>
    <row r="348" spans="1:6">
      <c r="A348" s="1297"/>
      <c r="B348" s="175"/>
      <c r="C348" s="173"/>
      <c r="D348" s="173"/>
      <c r="E348" s="141"/>
      <c r="F348" s="115"/>
    </row>
    <row r="349" spans="1:6">
      <c r="A349" s="1297"/>
      <c r="B349" s="175" t="s">
        <v>1999</v>
      </c>
      <c r="C349" s="173"/>
      <c r="D349" s="173"/>
      <c r="E349" s="141"/>
      <c r="F349" s="115">
        <f>F285</f>
        <v>0</v>
      </c>
    </row>
    <row r="350" spans="1:6">
      <c r="A350" s="1297"/>
      <c r="B350" s="175"/>
      <c r="C350" s="173"/>
      <c r="D350" s="173"/>
      <c r="E350" s="141"/>
      <c r="F350" s="115"/>
    </row>
    <row r="351" spans="1:6">
      <c r="A351" s="1297"/>
      <c r="B351" s="175" t="s">
        <v>1998</v>
      </c>
      <c r="C351" s="173"/>
      <c r="D351" s="173"/>
      <c r="E351" s="141"/>
      <c r="F351" s="115">
        <f>F326</f>
        <v>0</v>
      </c>
    </row>
    <row r="352" spans="1:6">
      <c r="A352" s="1297"/>
      <c r="B352" s="175"/>
      <c r="C352" s="173"/>
      <c r="D352" s="173"/>
      <c r="E352" s="141"/>
      <c r="F352" s="115"/>
    </row>
    <row r="353" spans="1:6">
      <c r="A353" s="1297"/>
      <c r="B353" s="175"/>
      <c r="C353" s="173"/>
      <c r="D353" s="173"/>
      <c r="E353" s="141"/>
      <c r="F353" s="115"/>
    </row>
    <row r="354" spans="1:6">
      <c r="A354" s="1297"/>
      <c r="B354" s="175"/>
      <c r="C354" s="173"/>
      <c r="D354" s="173"/>
      <c r="E354" s="141"/>
      <c r="F354" s="115"/>
    </row>
    <row r="355" spans="1:6">
      <c r="A355" s="1297"/>
      <c r="B355" s="172"/>
      <c r="C355" s="173"/>
      <c r="D355" s="173"/>
      <c r="E355" s="141"/>
      <c r="F355" s="115"/>
    </row>
    <row r="356" spans="1:6">
      <c r="A356" s="1297"/>
      <c r="B356" s="175"/>
      <c r="C356" s="173"/>
      <c r="D356" s="173"/>
      <c r="E356" s="141"/>
      <c r="F356" s="115"/>
    </row>
    <row r="357" spans="1:6">
      <c r="A357" s="1297"/>
      <c r="B357" s="175"/>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324"/>
      <c r="B360" s="1325"/>
      <c r="C360" s="173"/>
      <c r="D360" s="173"/>
      <c r="E360" s="141"/>
      <c r="F360" s="115"/>
    </row>
    <row r="361" spans="1:6">
      <c r="A361" s="1297"/>
      <c r="B361" s="175"/>
      <c r="C361" s="173"/>
      <c r="D361" s="173"/>
      <c r="E361" s="141"/>
      <c r="F361" s="115"/>
    </row>
    <row r="362" spans="1:6">
      <c r="A362" s="1329"/>
      <c r="B362" s="1331"/>
      <c r="C362" s="173"/>
      <c r="D362" s="173"/>
      <c r="E362" s="141"/>
      <c r="F362" s="115"/>
    </row>
    <row r="363" spans="1:6">
      <c r="A363" s="1329"/>
      <c r="B363" s="1331"/>
      <c r="C363" s="173"/>
      <c r="D363" s="173"/>
      <c r="E363" s="141"/>
      <c r="F363" s="115"/>
    </row>
    <row r="364" spans="1:6">
      <c r="A364" s="1329"/>
      <c r="B364" s="1301"/>
      <c r="C364" s="173"/>
      <c r="D364" s="173"/>
      <c r="E364" s="141"/>
      <c r="F364" s="115"/>
    </row>
    <row r="365" spans="1:6">
      <c r="A365" s="1297"/>
      <c r="B365" s="1300"/>
      <c r="C365" s="173"/>
      <c r="D365" s="173"/>
      <c r="E365" s="141"/>
      <c r="F365" s="115"/>
    </row>
    <row r="366" spans="1:6">
      <c r="A366" s="1297"/>
      <c r="B366" s="175"/>
      <c r="C366" s="173"/>
      <c r="D366" s="173"/>
      <c r="E366" s="141"/>
      <c r="F366" s="115"/>
    </row>
    <row r="367" spans="1:6">
      <c r="A367" s="1297"/>
      <c r="B367" s="175"/>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323"/>
      <c r="C373" s="173"/>
      <c r="D373" s="173"/>
      <c r="E373" s="141"/>
      <c r="F373" s="115"/>
    </row>
    <row r="374" spans="1:6">
      <c r="A374" s="1297"/>
      <c r="B374" s="1331"/>
      <c r="C374" s="175"/>
      <c r="D374" s="173"/>
      <c r="E374" s="141"/>
      <c r="F374" s="115"/>
    </row>
    <row r="375" spans="1:6">
      <c r="A375" s="1297"/>
      <c r="B375" s="1323"/>
      <c r="C375" s="173"/>
      <c r="D375" s="173"/>
      <c r="E375" s="141"/>
      <c r="F375" s="115"/>
    </row>
    <row r="376" spans="1:6">
      <c r="A376" s="1297"/>
      <c r="B376" s="1323"/>
      <c r="C376" s="173"/>
      <c r="D376" s="173"/>
      <c r="E376" s="141"/>
      <c r="F376" s="115"/>
    </row>
    <row r="377" spans="1:6">
      <c r="A377" s="1297"/>
      <c r="B377" s="1300"/>
      <c r="C377" s="173"/>
      <c r="D377" s="173"/>
      <c r="E377" s="141"/>
      <c r="F377" s="115"/>
    </row>
    <row r="378" spans="1:6">
      <c r="A378" s="1297"/>
      <c r="B378" s="175"/>
      <c r="C378" s="173"/>
      <c r="D378" s="173"/>
      <c r="E378" s="141"/>
      <c r="F378" s="115"/>
    </row>
    <row r="379" spans="1:6">
      <c r="A379" s="1297"/>
      <c r="B379" s="172"/>
      <c r="C379" s="173"/>
      <c r="D379" s="173"/>
      <c r="E379" s="141"/>
      <c r="F379" s="115"/>
    </row>
    <row r="380" spans="1:6">
      <c r="A380" s="1297"/>
      <c r="B380" s="1323"/>
      <c r="C380" s="173"/>
      <c r="D380" s="173"/>
      <c r="E380" s="141"/>
      <c r="F380" s="115"/>
    </row>
    <row r="381" spans="1:6">
      <c r="A381" s="171"/>
      <c r="B381" s="267"/>
      <c r="C381" s="181"/>
      <c r="D381" s="181"/>
      <c r="E381" s="142"/>
      <c r="F381" s="1304"/>
    </row>
    <row r="382" spans="1:6" ht="13" thickBot="1">
      <c r="A382" s="1291"/>
      <c r="B382" s="1292"/>
      <c r="C382" s="1293"/>
      <c r="D382" s="1293" t="s">
        <v>973</v>
      </c>
      <c r="E382" s="144"/>
      <c r="F382" s="143">
        <f>SUM(F339:F381)</f>
        <v>0</v>
      </c>
    </row>
    <row r="383" spans="1:6" ht="13">
      <c r="A383" s="221"/>
      <c r="C383" s="347"/>
      <c r="D383" s="347"/>
      <c r="E383" s="1373"/>
      <c r="F383" s="1374"/>
    </row>
  </sheetData>
  <mergeCells count="16">
    <mergeCell ref="A288:F288"/>
    <mergeCell ref="A289:F289"/>
    <mergeCell ref="A329:F329"/>
    <mergeCell ref="A330:F330"/>
    <mergeCell ref="A147:F147"/>
    <mergeCell ref="A148:F148"/>
    <mergeCell ref="A196:F196"/>
    <mergeCell ref="A197:F197"/>
    <mergeCell ref="A244:F244"/>
    <mergeCell ref="A245:F245"/>
    <mergeCell ref="A97:F97"/>
    <mergeCell ref="A1:F1"/>
    <mergeCell ref="A2:F2"/>
    <mergeCell ref="A49:F49"/>
    <mergeCell ref="A50:F50"/>
    <mergeCell ref="A96:F96"/>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view="pageBreakPreview" topLeftCell="A35" zoomScale="90" zoomScaleNormal="100" zoomScaleSheetLayoutView="90" workbookViewId="0">
      <selection activeCell="B44" sqref="B44"/>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2494</v>
      </c>
      <c r="B3" s="212"/>
      <c r="C3" s="213"/>
      <c r="D3" s="213"/>
      <c r="E3" s="174"/>
      <c r="F3" s="174"/>
    </row>
    <row r="4" spans="1:6">
      <c r="A4" s="1287"/>
      <c r="B4" s="212"/>
      <c r="C4" s="213"/>
      <c r="D4" s="213"/>
      <c r="E4" s="174"/>
      <c r="F4" s="174"/>
    </row>
    <row r="5" spans="1:6">
      <c r="A5" s="1287" t="s">
        <v>2495</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5.18</v>
      </c>
      <c r="E40" s="170"/>
      <c r="F40" s="115">
        <f t="shared" si="0"/>
        <v>0</v>
      </c>
    </row>
    <row r="41" spans="1:6">
      <c r="A41" s="1297"/>
      <c r="B41" s="1300"/>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7.77</v>
      </c>
      <c r="E44" s="170"/>
      <c r="F44" s="115">
        <f t="shared" si="0"/>
        <v>0</v>
      </c>
    </row>
    <row r="45" spans="1:6">
      <c r="A45" s="1297"/>
      <c r="B45" s="1300"/>
      <c r="C45" s="173"/>
      <c r="D45" s="173"/>
      <c r="E45" s="170"/>
      <c r="F45" s="115"/>
    </row>
    <row r="46" spans="1:6">
      <c r="A46" s="1297"/>
      <c r="B46" s="1300"/>
      <c r="C46" s="173"/>
      <c r="D46" s="1326"/>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294"/>
      <c r="B50" s="212"/>
      <c r="C50" s="213"/>
      <c r="D50" s="213"/>
      <c r="E50" s="148"/>
      <c r="F50" s="148"/>
    </row>
    <row r="51" spans="1:6">
      <c r="A51" s="2028" t="s">
        <v>324</v>
      </c>
      <c r="B51" s="2014"/>
      <c r="C51" s="2014"/>
      <c r="D51" s="2014"/>
      <c r="E51" s="2014"/>
      <c r="F51" s="2014"/>
    </row>
    <row r="52" spans="1:6">
      <c r="A52" s="2028" t="s">
        <v>323</v>
      </c>
      <c r="B52" s="2014"/>
      <c r="C52" s="2014"/>
      <c r="D52" s="2014"/>
      <c r="E52" s="2014"/>
      <c r="F52" s="2014"/>
    </row>
    <row r="53" spans="1:6">
      <c r="A53" s="1287" t="s">
        <v>2494</v>
      </c>
      <c r="B53" s="212"/>
      <c r="C53" s="213"/>
      <c r="D53" s="213"/>
      <c r="E53" s="174"/>
      <c r="F53" s="174"/>
    </row>
    <row r="54" spans="1:6">
      <c r="A54" s="1287"/>
      <c r="B54" s="212"/>
      <c r="C54" s="213"/>
      <c r="D54" s="213"/>
      <c r="E54" s="174"/>
      <c r="F54" s="174"/>
    </row>
    <row r="55" spans="1:6">
      <c r="A55" s="1287" t="s">
        <v>2495</v>
      </c>
      <c r="B55" s="212"/>
      <c r="C55" s="213"/>
      <c r="D55" s="213"/>
      <c r="E55" s="1317"/>
      <c r="F55" s="1317"/>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297"/>
      <c r="B58" s="175"/>
      <c r="C58" s="175"/>
      <c r="D58" s="175"/>
      <c r="E58" s="1309"/>
      <c r="F58" s="1322"/>
    </row>
    <row r="59" spans="1:6">
      <c r="A59" s="1297"/>
      <c r="B59" s="1301" t="s">
        <v>1835</v>
      </c>
      <c r="C59" s="173"/>
      <c r="D59" s="173"/>
      <c r="E59" s="170"/>
      <c r="F59" s="115"/>
    </row>
    <row r="60" spans="1:6">
      <c r="A60" s="1297"/>
      <c r="B60" s="175"/>
      <c r="C60" s="173"/>
      <c r="D60" s="173"/>
      <c r="E60" s="170"/>
      <c r="F60" s="115"/>
    </row>
    <row r="61" spans="1:6" ht="20">
      <c r="A61" s="1297"/>
      <c r="B61" s="172" t="s">
        <v>1834</v>
      </c>
      <c r="C61" s="173"/>
      <c r="D61" s="173"/>
      <c r="E61" s="170"/>
      <c r="F61" s="115"/>
    </row>
    <row r="62" spans="1:6">
      <c r="A62" s="1297"/>
      <c r="B62" s="175"/>
      <c r="C62" s="173"/>
      <c r="D62" s="173"/>
      <c r="E62" s="170"/>
      <c r="F62" s="115"/>
    </row>
    <row r="63" spans="1:6">
      <c r="A63" s="1297" t="s">
        <v>1833</v>
      </c>
      <c r="B63" s="175"/>
      <c r="C63" s="173" t="s">
        <v>438</v>
      </c>
      <c r="D63" s="173">
        <v>10.36</v>
      </c>
      <c r="E63" s="170"/>
      <c r="F63" s="115">
        <f t="shared" ref="F63:F91" si="1">D63*E63</f>
        <v>0</v>
      </c>
    </row>
    <row r="64" spans="1:6">
      <c r="A64" s="1297"/>
      <c r="B64" s="175"/>
      <c r="C64" s="173"/>
      <c r="D64" s="173"/>
      <c r="E64" s="170"/>
      <c r="F64" s="115">
        <f t="shared" si="1"/>
        <v>0</v>
      </c>
    </row>
    <row r="65" spans="1:6">
      <c r="A65" s="1297"/>
      <c r="B65" s="1301" t="s">
        <v>1832</v>
      </c>
      <c r="C65" s="173"/>
      <c r="D65" s="170"/>
      <c r="E65" s="1327"/>
      <c r="F65" s="115">
        <f t="shared" si="1"/>
        <v>0</v>
      </c>
    </row>
    <row r="66" spans="1:6">
      <c r="A66" s="1297"/>
      <c r="B66" s="175"/>
      <c r="C66" s="173"/>
      <c r="D66" s="170"/>
      <c r="E66" s="170"/>
      <c r="F66" s="115">
        <f t="shared" si="1"/>
        <v>0</v>
      </c>
    </row>
    <row r="67" spans="1:6" ht="20">
      <c r="A67" s="1297" t="s">
        <v>1831</v>
      </c>
      <c r="B67" s="1323" t="s">
        <v>1830</v>
      </c>
      <c r="C67" s="173" t="s">
        <v>679</v>
      </c>
      <c r="D67" s="170">
        <v>40</v>
      </c>
      <c r="E67" s="170"/>
      <c r="F67" s="115">
        <f t="shared" si="1"/>
        <v>0</v>
      </c>
    </row>
    <row r="68" spans="1:6">
      <c r="A68" s="1297"/>
      <c r="B68" s="1328"/>
      <c r="C68" s="173"/>
      <c r="D68" s="173"/>
      <c r="E68" s="170"/>
      <c r="F68" s="115">
        <f t="shared" si="1"/>
        <v>0</v>
      </c>
    </row>
    <row r="69" spans="1:6">
      <c r="A69" s="1324"/>
      <c r="B69" s="1325" t="s">
        <v>1159</v>
      </c>
      <c r="C69" s="173"/>
      <c r="D69" s="173"/>
      <c r="E69" s="170"/>
      <c r="F69" s="115">
        <f t="shared" si="1"/>
        <v>0</v>
      </c>
    </row>
    <row r="70" spans="1:6">
      <c r="A70" s="1324"/>
      <c r="B70" s="1325"/>
      <c r="C70" s="173"/>
      <c r="D70" s="173"/>
      <c r="E70" s="170"/>
      <c r="F70" s="115">
        <f t="shared" si="1"/>
        <v>0</v>
      </c>
    </row>
    <row r="71" spans="1:6">
      <c r="A71" s="1329"/>
      <c r="B71" s="1330" t="s">
        <v>1829</v>
      </c>
      <c r="C71" s="173"/>
      <c r="D71" s="173"/>
      <c r="E71" s="170"/>
      <c r="F71" s="115">
        <f t="shared" si="1"/>
        <v>0</v>
      </c>
    </row>
    <row r="72" spans="1:6">
      <c r="A72" s="1329"/>
      <c r="B72" s="1331"/>
      <c r="C72" s="173"/>
      <c r="D72" s="173"/>
      <c r="E72" s="170"/>
      <c r="F72" s="115">
        <f t="shared" si="1"/>
        <v>0</v>
      </c>
    </row>
    <row r="73" spans="1:6">
      <c r="A73" s="1329"/>
      <c r="B73" s="1332" t="s">
        <v>1828</v>
      </c>
      <c r="C73" s="173"/>
      <c r="D73" s="173"/>
      <c r="E73" s="170"/>
      <c r="F73" s="115">
        <f t="shared" si="1"/>
        <v>0</v>
      </c>
    </row>
    <row r="74" spans="1:6">
      <c r="A74" s="1297"/>
      <c r="B74" s="1300"/>
      <c r="C74" s="173"/>
      <c r="D74" s="173"/>
      <c r="E74" s="170"/>
      <c r="F74" s="115">
        <f t="shared" si="1"/>
        <v>0</v>
      </c>
    </row>
    <row r="75" spans="1:6">
      <c r="A75" s="1297"/>
      <c r="B75" s="1300" t="s">
        <v>1827</v>
      </c>
      <c r="C75" s="173"/>
      <c r="D75" s="173"/>
      <c r="E75" s="170"/>
      <c r="F75" s="115">
        <f t="shared" si="1"/>
        <v>0</v>
      </c>
    </row>
    <row r="76" spans="1:6">
      <c r="A76" s="1297"/>
      <c r="B76" s="1300"/>
      <c r="C76" s="173"/>
      <c r="D76" s="173"/>
      <c r="E76" s="170"/>
      <c r="F76" s="115">
        <f t="shared" si="1"/>
        <v>0</v>
      </c>
    </row>
    <row r="77" spans="1:6" ht="40">
      <c r="A77" s="1297"/>
      <c r="B77" s="172" t="s">
        <v>1826</v>
      </c>
      <c r="C77" s="173"/>
      <c r="D77" s="173"/>
      <c r="E77" s="170"/>
      <c r="F77" s="115">
        <f t="shared" si="1"/>
        <v>0</v>
      </c>
    </row>
    <row r="78" spans="1:6">
      <c r="A78" s="1297"/>
      <c r="B78" s="1300"/>
      <c r="C78" s="173"/>
      <c r="D78" s="173"/>
      <c r="E78" s="170"/>
      <c r="F78" s="115">
        <f t="shared" si="1"/>
        <v>0</v>
      </c>
    </row>
    <row r="79" spans="1:6">
      <c r="A79" s="1297" t="s">
        <v>1825</v>
      </c>
      <c r="B79" s="1323" t="s">
        <v>1824</v>
      </c>
      <c r="C79" s="173" t="s">
        <v>691</v>
      </c>
      <c r="D79" s="1326">
        <v>0.65</v>
      </c>
      <c r="E79" s="170"/>
      <c r="F79" s="115">
        <f t="shared" si="1"/>
        <v>0</v>
      </c>
    </row>
    <row r="80" spans="1:6">
      <c r="A80" s="1297"/>
      <c r="B80" s="1323"/>
      <c r="C80" s="173"/>
      <c r="D80" s="1326"/>
      <c r="E80" s="1296"/>
      <c r="F80" s="115">
        <f t="shared" si="1"/>
        <v>0</v>
      </c>
    </row>
    <row r="81" spans="1:6">
      <c r="A81" s="1297"/>
      <c r="B81" s="1300" t="s">
        <v>1823</v>
      </c>
      <c r="C81" s="173"/>
      <c r="D81" s="1326"/>
      <c r="E81" s="170"/>
      <c r="F81" s="115">
        <f t="shared" si="1"/>
        <v>0</v>
      </c>
    </row>
    <row r="82" spans="1:6">
      <c r="A82" s="1297"/>
      <c r="B82" s="1300"/>
      <c r="C82" s="173"/>
      <c r="D82" s="1326"/>
      <c r="E82" s="170"/>
      <c r="F82" s="115">
        <f t="shared" si="1"/>
        <v>0</v>
      </c>
    </row>
    <row r="83" spans="1:6" ht="40">
      <c r="A83" s="1297"/>
      <c r="B83" s="172" t="s">
        <v>1822</v>
      </c>
      <c r="C83" s="173"/>
      <c r="D83" s="1326"/>
      <c r="E83" s="170"/>
      <c r="F83" s="115">
        <f t="shared" si="1"/>
        <v>0</v>
      </c>
    </row>
    <row r="84" spans="1:6">
      <c r="A84" s="1297"/>
      <c r="B84" s="1323"/>
      <c r="C84" s="173"/>
      <c r="D84" s="1326"/>
      <c r="E84" s="170"/>
      <c r="F84" s="115">
        <f t="shared" si="1"/>
        <v>0</v>
      </c>
    </row>
    <row r="85" spans="1:6">
      <c r="A85" s="1297" t="s">
        <v>1821</v>
      </c>
      <c r="B85" s="1323" t="s">
        <v>1820</v>
      </c>
      <c r="C85" s="173" t="s">
        <v>691</v>
      </c>
      <c r="D85" s="1326">
        <v>1.95</v>
      </c>
      <c r="E85" s="170"/>
      <c r="F85" s="115">
        <f t="shared" si="1"/>
        <v>0</v>
      </c>
    </row>
    <row r="86" spans="1:6">
      <c r="A86" s="1297"/>
      <c r="B86" s="175"/>
      <c r="C86" s="175"/>
      <c r="D86" s="175"/>
      <c r="E86" s="1309"/>
      <c r="F86" s="115">
        <f t="shared" si="1"/>
        <v>0</v>
      </c>
    </row>
    <row r="87" spans="1:6">
      <c r="A87" s="1297"/>
      <c r="B87" s="1300" t="s">
        <v>1994</v>
      </c>
      <c r="C87" s="173"/>
      <c r="D87" s="173"/>
      <c r="E87" s="141"/>
      <c r="F87" s="115">
        <f t="shared" si="1"/>
        <v>0</v>
      </c>
    </row>
    <row r="88" spans="1:6">
      <c r="A88" s="1297"/>
      <c r="B88" s="175"/>
      <c r="C88" s="173"/>
      <c r="D88" s="173"/>
      <c r="E88" s="141"/>
      <c r="F88" s="115">
        <f t="shared" si="1"/>
        <v>0</v>
      </c>
    </row>
    <row r="89" spans="1:6" ht="40">
      <c r="A89" s="1297"/>
      <c r="B89" s="172" t="s">
        <v>1993</v>
      </c>
      <c r="C89" s="173"/>
      <c r="D89" s="173"/>
      <c r="E89" s="141"/>
      <c r="F89" s="115">
        <f t="shared" si="1"/>
        <v>0</v>
      </c>
    </row>
    <row r="90" spans="1:6">
      <c r="A90" s="1297"/>
      <c r="B90" s="175"/>
      <c r="C90" s="173"/>
      <c r="D90" s="173"/>
      <c r="E90" s="141"/>
      <c r="F90" s="115">
        <f t="shared" si="1"/>
        <v>0</v>
      </c>
    </row>
    <row r="91" spans="1:6">
      <c r="A91" s="1297" t="s">
        <v>2048</v>
      </c>
      <c r="B91" s="175" t="s">
        <v>1820</v>
      </c>
      <c r="C91" s="173" t="s">
        <v>691</v>
      </c>
      <c r="D91" s="1326">
        <v>6.82</v>
      </c>
      <c r="E91" s="170"/>
      <c r="F91" s="115">
        <f t="shared" si="1"/>
        <v>0</v>
      </c>
    </row>
    <row r="92" spans="1:6">
      <c r="A92" s="1297"/>
      <c r="B92" s="1323"/>
      <c r="C92" s="173"/>
      <c r="D92" s="1326"/>
      <c r="E92" s="170"/>
      <c r="F92" s="115"/>
    </row>
    <row r="93" spans="1:6">
      <c r="A93" s="1297"/>
      <c r="B93" s="1300"/>
      <c r="C93" s="173"/>
      <c r="D93" s="173"/>
      <c r="E93" s="245"/>
      <c r="F93" s="115"/>
    </row>
    <row r="94" spans="1:6">
      <c r="A94" s="1297"/>
      <c r="B94" s="172"/>
      <c r="C94" s="173"/>
      <c r="D94" s="173"/>
      <c r="E94" s="245"/>
      <c r="F94" s="115"/>
    </row>
    <row r="95" spans="1:6" ht="13" thickBot="1">
      <c r="A95" s="1291"/>
      <c r="B95" s="1292"/>
      <c r="C95" s="1293"/>
      <c r="D95" s="1293" t="s">
        <v>1770</v>
      </c>
      <c r="E95" s="144"/>
      <c r="F95" s="143">
        <f>SUM(F58:F94)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2494</v>
      </c>
      <c r="B100" s="212"/>
      <c r="C100" s="213"/>
      <c r="D100" s="213"/>
      <c r="E100" s="174"/>
      <c r="F100" s="174"/>
    </row>
    <row r="101" spans="1:6">
      <c r="A101" s="1287"/>
      <c r="B101" s="212"/>
      <c r="C101" s="213"/>
      <c r="D101" s="213"/>
      <c r="E101" s="174"/>
      <c r="F101" s="174"/>
    </row>
    <row r="102" spans="1:6">
      <c r="A102" s="1287" t="s">
        <v>2495</v>
      </c>
      <c r="B102" s="212"/>
      <c r="C102" s="213"/>
      <c r="D102" s="213"/>
      <c r="E102" s="1317"/>
      <c r="F102" s="1317"/>
    </row>
    <row r="103" spans="1:6" ht="13" thickBot="1">
      <c r="A103" s="1318"/>
      <c r="B103" s="212"/>
      <c r="C103" s="213"/>
      <c r="D103" s="213"/>
      <c r="E103" s="1317"/>
      <c r="F103" s="1317"/>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1819</v>
      </c>
      <c r="C106" s="173"/>
      <c r="D106" s="173"/>
      <c r="E106" s="245"/>
      <c r="F106" s="115"/>
    </row>
    <row r="107" spans="1:6">
      <c r="A107" s="1297"/>
      <c r="B107" s="172"/>
      <c r="C107" s="173"/>
      <c r="D107" s="173"/>
      <c r="E107" s="245"/>
      <c r="F107" s="115"/>
    </row>
    <row r="108" spans="1:6">
      <c r="A108" s="1297"/>
      <c r="B108" s="1300" t="s">
        <v>1818</v>
      </c>
      <c r="C108" s="173"/>
      <c r="D108" s="173"/>
      <c r="E108" s="170"/>
      <c r="F108" s="115"/>
    </row>
    <row r="109" spans="1:6">
      <c r="A109" s="1297"/>
      <c r="B109" s="175"/>
      <c r="C109" s="173"/>
      <c r="D109" s="173"/>
      <c r="E109" s="170"/>
      <c r="F109" s="115"/>
    </row>
    <row r="110" spans="1:6" ht="20">
      <c r="A110" s="1297"/>
      <c r="B110" s="172" t="s">
        <v>1817</v>
      </c>
      <c r="C110" s="173"/>
      <c r="D110" s="173"/>
      <c r="E110" s="170"/>
      <c r="F110" s="115"/>
    </row>
    <row r="111" spans="1:6">
      <c r="A111" s="1297"/>
      <c r="B111" s="175"/>
      <c r="C111" s="175"/>
      <c r="D111" s="175"/>
      <c r="E111" s="1309"/>
      <c r="F111" s="1322"/>
    </row>
    <row r="112" spans="1:6">
      <c r="A112" s="1297" t="s">
        <v>1356</v>
      </c>
      <c r="B112" s="175" t="s">
        <v>1816</v>
      </c>
      <c r="C112" s="173" t="s">
        <v>691</v>
      </c>
      <c r="D112" s="1326">
        <v>0.65</v>
      </c>
      <c r="E112" s="170"/>
      <c r="F112" s="115">
        <f t="shared" ref="F112:F139" si="2">D112*E112</f>
        <v>0</v>
      </c>
    </row>
    <row r="113" spans="1:6">
      <c r="A113" s="1297"/>
      <c r="B113" s="175"/>
      <c r="C113" s="173"/>
      <c r="D113" s="1326"/>
      <c r="E113" s="170"/>
      <c r="F113" s="115">
        <f t="shared" si="2"/>
        <v>0</v>
      </c>
    </row>
    <row r="114" spans="1:6">
      <c r="A114" s="1297"/>
      <c r="B114" s="1300" t="s">
        <v>1815</v>
      </c>
      <c r="C114" s="173"/>
      <c r="D114" s="1326"/>
      <c r="E114" s="170"/>
      <c r="F114" s="115">
        <f t="shared" si="2"/>
        <v>0</v>
      </c>
    </row>
    <row r="115" spans="1:6">
      <c r="A115" s="1297"/>
      <c r="B115" s="1301"/>
      <c r="C115" s="173"/>
      <c r="D115" s="1326"/>
      <c r="E115" s="170"/>
      <c r="F115" s="115">
        <f t="shared" si="2"/>
        <v>0</v>
      </c>
    </row>
    <row r="116" spans="1:6" ht="20">
      <c r="A116" s="1297"/>
      <c r="B116" s="172" t="s">
        <v>2047</v>
      </c>
      <c r="C116" s="173"/>
      <c r="D116" s="1326"/>
      <c r="E116" s="170"/>
      <c r="F116" s="115">
        <f t="shared" si="2"/>
        <v>0</v>
      </c>
    </row>
    <row r="117" spans="1:6">
      <c r="A117" s="1297"/>
      <c r="B117" s="175"/>
      <c r="C117" s="173"/>
      <c r="D117" s="1326"/>
      <c r="E117" s="170"/>
      <c r="F117" s="115">
        <f t="shared" si="2"/>
        <v>0</v>
      </c>
    </row>
    <row r="118" spans="1:6">
      <c r="A118" s="1297" t="s">
        <v>701</v>
      </c>
      <c r="B118" s="175" t="s">
        <v>1813</v>
      </c>
      <c r="C118" s="173" t="s">
        <v>691</v>
      </c>
      <c r="D118" s="1326">
        <v>1.95</v>
      </c>
      <c r="E118" s="170"/>
      <c r="F118" s="115">
        <f t="shared" si="2"/>
        <v>0</v>
      </c>
    </row>
    <row r="119" spans="1:6">
      <c r="A119" s="1297"/>
      <c r="B119" s="1328"/>
      <c r="C119" s="173"/>
      <c r="D119" s="1326"/>
      <c r="E119" s="170"/>
      <c r="F119" s="115">
        <f t="shared" si="2"/>
        <v>0</v>
      </c>
    </row>
    <row r="120" spans="1:6" ht="20">
      <c r="A120" s="1324"/>
      <c r="B120" s="172" t="s">
        <v>2046</v>
      </c>
      <c r="C120" s="173"/>
      <c r="D120" s="173"/>
      <c r="E120" s="170"/>
      <c r="F120" s="115">
        <f t="shared" si="2"/>
        <v>0</v>
      </c>
    </row>
    <row r="121" spans="1:6">
      <c r="A121" s="1329"/>
      <c r="B121" s="1331"/>
      <c r="C121" s="173"/>
      <c r="D121" s="173"/>
      <c r="E121" s="170"/>
      <c r="F121" s="115">
        <f t="shared" si="2"/>
        <v>0</v>
      </c>
    </row>
    <row r="122" spans="1:6">
      <c r="A122" s="1329" t="s">
        <v>2045</v>
      </c>
      <c r="B122" s="1331" t="s">
        <v>2044</v>
      </c>
      <c r="C122" s="173" t="s">
        <v>691</v>
      </c>
      <c r="D122" s="173">
        <v>1.76</v>
      </c>
      <c r="E122" s="170"/>
      <c r="F122" s="115">
        <f t="shared" si="2"/>
        <v>0</v>
      </c>
    </row>
    <row r="123" spans="1:6">
      <c r="A123" s="1297"/>
      <c r="B123" s="1328"/>
      <c r="C123" s="173"/>
      <c r="D123" s="1326"/>
      <c r="E123" s="170"/>
      <c r="F123" s="115">
        <f t="shared" si="2"/>
        <v>0</v>
      </c>
    </row>
    <row r="124" spans="1:6" ht="20">
      <c r="A124" s="1324"/>
      <c r="B124" s="172" t="s">
        <v>2043</v>
      </c>
      <c r="C124" s="173"/>
      <c r="D124" s="173"/>
      <c r="E124" s="170"/>
      <c r="F124" s="115">
        <f t="shared" si="2"/>
        <v>0</v>
      </c>
    </row>
    <row r="125" spans="1:6">
      <c r="A125" s="1329"/>
      <c r="B125" s="1331"/>
      <c r="C125" s="173"/>
      <c r="D125" s="173"/>
      <c r="E125" s="170"/>
      <c r="F125" s="115">
        <f t="shared" si="2"/>
        <v>0</v>
      </c>
    </row>
    <row r="126" spans="1:6">
      <c r="A126" s="1329" t="s">
        <v>697</v>
      </c>
      <c r="B126" s="175" t="s">
        <v>1813</v>
      </c>
      <c r="C126" s="173" t="s">
        <v>691</v>
      </c>
      <c r="D126" s="173">
        <v>5.0599999999999996</v>
      </c>
      <c r="E126" s="170"/>
      <c r="F126" s="115">
        <f t="shared" si="2"/>
        <v>0</v>
      </c>
    </row>
    <row r="127" spans="1:6">
      <c r="A127" s="1329"/>
      <c r="B127" s="1328"/>
      <c r="C127" s="173"/>
      <c r="D127" s="173"/>
      <c r="E127" s="170"/>
      <c r="F127" s="115">
        <f t="shared" si="2"/>
        <v>0</v>
      </c>
    </row>
    <row r="128" spans="1:6">
      <c r="A128" s="1297"/>
      <c r="B128" s="1300" t="s">
        <v>1144</v>
      </c>
      <c r="C128" s="173"/>
      <c r="D128" s="173"/>
      <c r="E128" s="141"/>
      <c r="F128" s="115">
        <f t="shared" si="2"/>
        <v>0</v>
      </c>
    </row>
    <row r="129" spans="1:6">
      <c r="A129" s="1297"/>
      <c r="B129" s="1300"/>
      <c r="C129" s="173"/>
      <c r="D129" s="173"/>
      <c r="E129" s="141"/>
      <c r="F129" s="115">
        <f t="shared" si="2"/>
        <v>0</v>
      </c>
    </row>
    <row r="130" spans="1:6">
      <c r="A130" s="1297"/>
      <c r="B130" s="1300" t="s">
        <v>689</v>
      </c>
      <c r="C130" s="173"/>
      <c r="D130" s="173"/>
      <c r="E130" s="141"/>
      <c r="F130" s="115">
        <f t="shared" si="2"/>
        <v>0</v>
      </c>
    </row>
    <row r="131" spans="1:6">
      <c r="A131" s="1297"/>
      <c r="B131" s="1300"/>
      <c r="C131" s="173"/>
      <c r="D131" s="173"/>
      <c r="E131" s="141"/>
      <c r="F131" s="115">
        <f t="shared" si="2"/>
        <v>0</v>
      </c>
    </row>
    <row r="132" spans="1:6" ht="20">
      <c r="A132" s="1297"/>
      <c r="B132" s="172" t="s">
        <v>2042</v>
      </c>
      <c r="C132" s="173"/>
      <c r="D132" s="173"/>
      <c r="E132" s="141"/>
      <c r="F132" s="115">
        <f t="shared" si="2"/>
        <v>0</v>
      </c>
    </row>
    <row r="133" spans="1:6">
      <c r="A133" s="1297"/>
      <c r="B133" s="1300"/>
      <c r="C133" s="173"/>
      <c r="D133" s="173"/>
      <c r="E133" s="170"/>
      <c r="F133" s="115">
        <f t="shared" si="2"/>
        <v>0</v>
      </c>
    </row>
    <row r="134" spans="1:6">
      <c r="A134" s="1297" t="s">
        <v>759</v>
      </c>
      <c r="B134" s="1331" t="s">
        <v>1811</v>
      </c>
      <c r="C134" s="173" t="s">
        <v>443</v>
      </c>
      <c r="D134" s="1333">
        <v>9.4</v>
      </c>
      <c r="E134" s="170"/>
      <c r="F134" s="115">
        <f t="shared" si="2"/>
        <v>0</v>
      </c>
    </row>
    <row r="135" spans="1:6">
      <c r="A135" s="1329"/>
      <c r="B135" s="1328"/>
      <c r="C135" s="173"/>
      <c r="D135" s="173"/>
      <c r="E135" s="170"/>
      <c r="F135" s="115">
        <f t="shared" si="2"/>
        <v>0</v>
      </c>
    </row>
    <row r="136" spans="1:6" ht="20">
      <c r="A136" s="1297"/>
      <c r="B136" s="172" t="s">
        <v>1812</v>
      </c>
      <c r="C136" s="173"/>
      <c r="D136" s="173"/>
      <c r="E136" s="245"/>
      <c r="F136" s="115">
        <f t="shared" si="2"/>
        <v>0</v>
      </c>
    </row>
    <row r="137" spans="1:6">
      <c r="A137" s="1297"/>
      <c r="B137" s="1323"/>
      <c r="C137" s="173"/>
      <c r="D137" s="173"/>
      <c r="E137" s="245"/>
      <c r="F137" s="115">
        <f t="shared" si="2"/>
        <v>0</v>
      </c>
    </row>
    <row r="138" spans="1:6">
      <c r="A138" s="1297" t="s">
        <v>766</v>
      </c>
      <c r="B138" s="1323" t="s">
        <v>2041</v>
      </c>
      <c r="C138" s="173" t="s">
        <v>513</v>
      </c>
      <c r="D138" s="173">
        <v>14</v>
      </c>
      <c r="E138" s="245"/>
      <c r="F138" s="115">
        <f t="shared" si="2"/>
        <v>0</v>
      </c>
    </row>
    <row r="139" spans="1:6">
      <c r="A139" s="1297" t="s">
        <v>683</v>
      </c>
      <c r="B139" s="1323" t="s">
        <v>1811</v>
      </c>
      <c r="C139" s="173" t="s">
        <v>443</v>
      </c>
      <c r="D139" s="173">
        <v>50.6</v>
      </c>
      <c r="E139" s="245"/>
      <c r="F139" s="115">
        <f t="shared" si="2"/>
        <v>0</v>
      </c>
    </row>
    <row r="140" spans="1:6">
      <c r="A140" s="1297"/>
      <c r="B140" s="1323"/>
      <c r="C140" s="173"/>
      <c r="D140" s="173"/>
      <c r="E140" s="245"/>
      <c r="F140" s="115"/>
    </row>
    <row r="141" spans="1:6">
      <c r="A141" s="1297"/>
      <c r="B141" s="1300"/>
      <c r="C141" s="173"/>
      <c r="D141" s="173"/>
      <c r="E141" s="170"/>
      <c r="F141" s="115"/>
    </row>
    <row r="142" spans="1:6">
      <c r="A142" s="1297"/>
      <c r="B142" s="175"/>
      <c r="C142" s="173"/>
      <c r="D142" s="173"/>
      <c r="E142" s="170"/>
      <c r="F142" s="115"/>
    </row>
    <row r="143" spans="1:6">
      <c r="A143" s="1297"/>
      <c r="B143" s="1300"/>
      <c r="C143" s="173"/>
      <c r="D143" s="173"/>
      <c r="E143" s="170"/>
      <c r="F143" s="115"/>
    </row>
    <row r="144" spans="1:6">
      <c r="A144" s="1297"/>
      <c r="B144" s="175"/>
      <c r="C144" s="173"/>
      <c r="D144" s="173"/>
      <c r="E144" s="170"/>
      <c r="F144" s="115"/>
    </row>
    <row r="145" spans="1:6">
      <c r="A145" s="1297"/>
      <c r="B145" s="172"/>
      <c r="C145" s="173"/>
      <c r="D145" s="173"/>
      <c r="E145" s="170"/>
      <c r="F145" s="115"/>
    </row>
    <row r="146" spans="1:6" ht="13" thickBot="1">
      <c r="A146" s="1291"/>
      <c r="B146" s="1292"/>
      <c r="C146" s="1293"/>
      <c r="D146" s="1293" t="s">
        <v>1770</v>
      </c>
      <c r="E146" s="144"/>
      <c r="F146" s="143">
        <f>SUM(F105:F145)</f>
        <v>0</v>
      </c>
    </row>
    <row r="147" spans="1:6">
      <c r="A147" s="1294"/>
      <c r="B147" s="212"/>
      <c r="C147" s="213"/>
      <c r="D147" s="213"/>
      <c r="E147" s="148"/>
      <c r="F147" s="148"/>
    </row>
    <row r="148" spans="1:6">
      <c r="A148" s="1334"/>
      <c r="B148" s="1334"/>
      <c r="C148" s="1334"/>
      <c r="D148" s="213"/>
      <c r="E148" s="1317"/>
      <c r="F148" s="1317"/>
    </row>
    <row r="149" spans="1:6">
      <c r="A149" s="2028" t="s">
        <v>324</v>
      </c>
      <c r="B149" s="2014"/>
      <c r="C149" s="2014"/>
      <c r="D149" s="2014"/>
      <c r="E149" s="2014"/>
      <c r="F149" s="2014"/>
    </row>
    <row r="150" spans="1:6">
      <c r="A150" s="2028" t="s">
        <v>323</v>
      </c>
      <c r="B150" s="2014"/>
      <c r="C150" s="2014"/>
      <c r="D150" s="2014"/>
      <c r="E150" s="2014"/>
      <c r="F150" s="2014"/>
    </row>
    <row r="151" spans="1:6">
      <c r="A151" s="1287" t="s">
        <v>2494</v>
      </c>
      <c r="B151" s="212"/>
      <c r="C151" s="213"/>
      <c r="D151" s="213"/>
      <c r="E151" s="174"/>
      <c r="F151" s="174"/>
    </row>
    <row r="152" spans="1:6">
      <c r="A152" s="1287"/>
      <c r="B152" s="212"/>
      <c r="C152" s="213"/>
      <c r="D152" s="213"/>
      <c r="E152" s="174"/>
      <c r="F152" s="174"/>
    </row>
    <row r="153" spans="1:6">
      <c r="A153" s="1287" t="s">
        <v>2495</v>
      </c>
      <c r="B153" s="212"/>
      <c r="C153" s="213"/>
      <c r="D153" s="213"/>
      <c r="E153" s="1317"/>
      <c r="F153" s="1317"/>
    </row>
    <row r="154" spans="1:6" ht="13" thickBot="1">
      <c r="A154" s="1334"/>
      <c r="B154" s="1334"/>
      <c r="C154" s="1334"/>
      <c r="D154" s="1334"/>
      <c r="E154" s="1335"/>
      <c r="F154" s="1335"/>
    </row>
    <row r="155" spans="1:6">
      <c r="A155" s="1319" t="s">
        <v>320</v>
      </c>
      <c r="B155" s="259" t="s">
        <v>161</v>
      </c>
      <c r="C155" s="259" t="s">
        <v>319</v>
      </c>
      <c r="D155" s="259" t="s">
        <v>318</v>
      </c>
      <c r="E155" s="1320" t="s">
        <v>317</v>
      </c>
      <c r="F155" s="1321" t="s">
        <v>316</v>
      </c>
    </row>
    <row r="156" spans="1:6">
      <c r="A156" s="1303"/>
      <c r="B156" s="179"/>
      <c r="C156" s="179"/>
      <c r="D156" s="179"/>
      <c r="E156" s="1296"/>
      <c r="F156" s="1336"/>
    </row>
    <row r="157" spans="1:6">
      <c r="A157" s="1297"/>
      <c r="B157" s="1300" t="s">
        <v>550</v>
      </c>
      <c r="C157" s="173"/>
      <c r="D157" s="173"/>
      <c r="E157" s="170"/>
      <c r="F157" s="115"/>
    </row>
    <row r="158" spans="1:6">
      <c r="A158" s="1297"/>
      <c r="B158" s="175"/>
      <c r="C158" s="173"/>
      <c r="D158" s="173"/>
      <c r="E158" s="170"/>
      <c r="F158" s="115"/>
    </row>
    <row r="159" spans="1:6">
      <c r="A159" s="1297"/>
      <c r="B159" s="1300" t="s">
        <v>1810</v>
      </c>
      <c r="C159" s="173"/>
      <c r="D159" s="173"/>
      <c r="E159" s="170"/>
      <c r="F159" s="115"/>
    </row>
    <row r="160" spans="1:6">
      <c r="A160" s="1297"/>
      <c r="B160" s="175"/>
      <c r="C160" s="173"/>
      <c r="D160" s="173"/>
      <c r="E160" s="170"/>
      <c r="F160" s="115"/>
    </row>
    <row r="161" spans="1:6" ht="20">
      <c r="A161" s="1297"/>
      <c r="B161" s="172" t="s">
        <v>1809</v>
      </c>
      <c r="C161" s="173"/>
      <c r="D161" s="173"/>
      <c r="E161" s="170"/>
      <c r="F161" s="115"/>
    </row>
    <row r="162" spans="1:6">
      <c r="A162" s="1303"/>
      <c r="B162" s="179"/>
      <c r="C162" s="179"/>
      <c r="D162" s="179"/>
      <c r="E162" s="1296"/>
      <c r="F162" s="1336"/>
    </row>
    <row r="163" spans="1:6">
      <c r="A163" s="1297" t="s">
        <v>675</v>
      </c>
      <c r="B163" s="175" t="s">
        <v>1808</v>
      </c>
      <c r="C163" s="173" t="s">
        <v>482</v>
      </c>
      <c r="D163" s="1326">
        <v>0.62</v>
      </c>
      <c r="E163" s="170"/>
      <c r="F163" s="115">
        <f t="shared" ref="F163:F194" si="3">D163*E163</f>
        <v>0</v>
      </c>
    </row>
    <row r="164" spans="1:6">
      <c r="A164" s="1303"/>
      <c r="B164" s="179"/>
      <c r="C164" s="179"/>
      <c r="D164" s="179"/>
      <c r="E164" s="1296"/>
      <c r="F164" s="115">
        <f t="shared" si="3"/>
        <v>0</v>
      </c>
    </row>
    <row r="165" spans="1:6">
      <c r="A165" s="1297"/>
      <c r="B165" s="1300" t="s">
        <v>2040</v>
      </c>
      <c r="C165" s="173"/>
      <c r="D165" s="173"/>
      <c r="E165" s="170"/>
      <c r="F165" s="115">
        <f t="shared" si="3"/>
        <v>0</v>
      </c>
    </row>
    <row r="166" spans="1:6">
      <c r="A166" s="1297"/>
      <c r="B166" s="175"/>
      <c r="C166" s="173"/>
      <c r="D166" s="173"/>
      <c r="E166" s="170"/>
      <c r="F166" s="115">
        <f t="shared" si="3"/>
        <v>0</v>
      </c>
    </row>
    <row r="167" spans="1:6" ht="20">
      <c r="A167" s="1297"/>
      <c r="B167" s="172" t="s">
        <v>2039</v>
      </c>
      <c r="C167" s="173"/>
      <c r="D167" s="173"/>
      <c r="E167" s="170"/>
      <c r="F167" s="115">
        <f t="shared" si="3"/>
        <v>0</v>
      </c>
    </row>
    <row r="168" spans="1:6">
      <c r="A168" s="1297"/>
      <c r="B168" s="172"/>
      <c r="C168" s="173"/>
      <c r="D168" s="173"/>
      <c r="E168" s="170"/>
      <c r="F168" s="115">
        <f t="shared" si="3"/>
        <v>0</v>
      </c>
    </row>
    <row r="169" spans="1:6">
      <c r="A169" s="1297" t="s">
        <v>751</v>
      </c>
      <c r="B169" s="175" t="s">
        <v>2038</v>
      </c>
      <c r="C169" s="173" t="s">
        <v>513</v>
      </c>
      <c r="D169" s="1326">
        <v>11</v>
      </c>
      <c r="E169" s="170"/>
      <c r="F169" s="115">
        <f t="shared" si="3"/>
        <v>0</v>
      </c>
    </row>
    <row r="170" spans="1:6">
      <c r="A170" s="1297"/>
      <c r="B170" s="175"/>
      <c r="C170" s="173"/>
      <c r="D170" s="1326"/>
      <c r="E170" s="170"/>
      <c r="F170" s="115">
        <f t="shared" si="3"/>
        <v>0</v>
      </c>
    </row>
    <row r="171" spans="1:6">
      <c r="A171" s="1297"/>
      <c r="B171" s="1301" t="s">
        <v>633</v>
      </c>
      <c r="C171" s="173"/>
      <c r="D171" s="173"/>
      <c r="E171" s="245"/>
      <c r="F171" s="115">
        <f t="shared" si="3"/>
        <v>0</v>
      </c>
    </row>
    <row r="172" spans="1:6">
      <c r="A172" s="1297"/>
      <c r="B172" s="1301"/>
      <c r="C172" s="173"/>
      <c r="D172" s="173"/>
      <c r="E172" s="245"/>
      <c r="F172" s="115">
        <f t="shared" si="3"/>
        <v>0</v>
      </c>
    </row>
    <row r="173" spans="1:6">
      <c r="A173" s="1297"/>
      <c r="B173" s="1301" t="s">
        <v>1736</v>
      </c>
      <c r="C173" s="173"/>
      <c r="D173" s="173"/>
      <c r="E173" s="245"/>
      <c r="F173" s="115">
        <f t="shared" si="3"/>
        <v>0</v>
      </c>
    </row>
    <row r="174" spans="1:6">
      <c r="A174" s="1297"/>
      <c r="B174" s="172"/>
      <c r="C174" s="173"/>
      <c r="D174" s="173"/>
      <c r="E174" s="245"/>
      <c r="F174" s="115">
        <f t="shared" si="3"/>
        <v>0</v>
      </c>
    </row>
    <row r="175" spans="1:6">
      <c r="A175" s="1297"/>
      <c r="B175" s="1301" t="s">
        <v>631</v>
      </c>
      <c r="C175" s="173"/>
      <c r="D175" s="173"/>
      <c r="E175" s="170"/>
      <c r="F175" s="115">
        <f t="shared" si="3"/>
        <v>0</v>
      </c>
    </row>
    <row r="176" spans="1:6">
      <c r="A176" s="1297"/>
      <c r="B176" s="175"/>
      <c r="C176" s="173"/>
      <c r="D176" s="173"/>
      <c r="E176" s="170"/>
      <c r="F176" s="115">
        <f t="shared" si="3"/>
        <v>0</v>
      </c>
    </row>
    <row r="177" spans="1:6" ht="30">
      <c r="A177" s="1297"/>
      <c r="B177" s="172" t="s">
        <v>1807</v>
      </c>
      <c r="C177" s="173"/>
      <c r="D177" s="173"/>
      <c r="E177" s="170"/>
      <c r="F177" s="115">
        <f t="shared" si="3"/>
        <v>0</v>
      </c>
    </row>
    <row r="178" spans="1:6">
      <c r="A178" s="1324"/>
      <c r="B178" s="1325"/>
      <c r="C178" s="173"/>
      <c r="D178" s="173"/>
      <c r="E178" s="170"/>
      <c r="F178" s="115">
        <f t="shared" si="3"/>
        <v>0</v>
      </c>
    </row>
    <row r="179" spans="1:6">
      <c r="A179" s="1329" t="s">
        <v>1734</v>
      </c>
      <c r="B179" s="1331" t="s">
        <v>1666</v>
      </c>
      <c r="C179" s="173" t="s">
        <v>337</v>
      </c>
      <c r="D179" s="173">
        <v>6</v>
      </c>
      <c r="E179" s="170"/>
      <c r="F179" s="115">
        <f t="shared" si="3"/>
        <v>0</v>
      </c>
    </row>
    <row r="180" spans="1:6">
      <c r="A180" s="1329" t="s">
        <v>1733</v>
      </c>
      <c r="B180" s="1331" t="s">
        <v>1662</v>
      </c>
      <c r="C180" s="173" t="s">
        <v>337</v>
      </c>
      <c r="D180" s="173">
        <v>1</v>
      </c>
      <c r="E180" s="170"/>
      <c r="F180" s="115">
        <f t="shared" si="3"/>
        <v>0</v>
      </c>
    </row>
    <row r="181" spans="1:6">
      <c r="A181" s="1297"/>
      <c r="B181" s="172"/>
      <c r="C181" s="173"/>
      <c r="D181" s="173"/>
      <c r="E181" s="170"/>
      <c r="F181" s="115">
        <f t="shared" si="3"/>
        <v>0</v>
      </c>
    </row>
    <row r="182" spans="1:6">
      <c r="A182" s="1329"/>
      <c r="B182" s="1301" t="s">
        <v>1703</v>
      </c>
      <c r="C182" s="173"/>
      <c r="D182" s="173"/>
      <c r="E182" s="170"/>
      <c r="F182" s="115">
        <f t="shared" si="3"/>
        <v>0</v>
      </c>
    </row>
    <row r="183" spans="1:6">
      <c r="A183" s="1297"/>
      <c r="B183" s="1300"/>
      <c r="C183" s="173"/>
      <c r="D183" s="173"/>
      <c r="E183" s="170"/>
      <c r="F183" s="115">
        <f t="shared" si="3"/>
        <v>0</v>
      </c>
    </row>
    <row r="184" spans="1:6" ht="20">
      <c r="A184" s="1297"/>
      <c r="B184" s="172" t="s">
        <v>1806</v>
      </c>
      <c r="C184" s="173"/>
      <c r="D184" s="173"/>
      <c r="E184" s="170"/>
      <c r="F184" s="115">
        <f t="shared" si="3"/>
        <v>0</v>
      </c>
    </row>
    <row r="185" spans="1:6">
      <c r="A185" s="1297"/>
      <c r="B185" s="1323"/>
      <c r="C185" s="173"/>
      <c r="D185" s="173"/>
      <c r="E185" s="170"/>
      <c r="F185" s="115">
        <f t="shared" si="3"/>
        <v>0</v>
      </c>
    </row>
    <row r="186" spans="1:6">
      <c r="A186" s="1297" t="s">
        <v>1701</v>
      </c>
      <c r="B186" s="1331" t="s">
        <v>2037</v>
      </c>
      <c r="C186" s="173" t="s">
        <v>337</v>
      </c>
      <c r="D186" s="173">
        <v>2</v>
      </c>
      <c r="E186" s="170"/>
      <c r="F186" s="115">
        <f t="shared" si="3"/>
        <v>0</v>
      </c>
    </row>
    <row r="187" spans="1:6">
      <c r="A187" s="1297" t="s">
        <v>1699</v>
      </c>
      <c r="B187" s="1331" t="s">
        <v>1805</v>
      </c>
      <c r="C187" s="173" t="s">
        <v>337</v>
      </c>
      <c r="D187" s="173">
        <v>1</v>
      </c>
      <c r="E187" s="170"/>
      <c r="F187" s="115">
        <f t="shared" si="3"/>
        <v>0</v>
      </c>
    </row>
    <row r="188" spans="1:6">
      <c r="A188" s="1297"/>
      <c r="B188" s="267"/>
      <c r="C188" s="181"/>
      <c r="D188" s="181"/>
      <c r="E188" s="170"/>
      <c r="F188" s="115">
        <f t="shared" si="3"/>
        <v>0</v>
      </c>
    </row>
    <row r="189" spans="1:6">
      <c r="A189" s="1297"/>
      <c r="B189" s="279" t="s">
        <v>626</v>
      </c>
      <c r="C189" s="181"/>
      <c r="D189" s="181"/>
      <c r="E189" s="170"/>
      <c r="F189" s="115">
        <f t="shared" si="3"/>
        <v>0</v>
      </c>
    </row>
    <row r="190" spans="1:6">
      <c r="A190" s="1297"/>
      <c r="B190" s="279"/>
      <c r="C190" s="181"/>
      <c r="D190" s="181"/>
      <c r="E190" s="170"/>
      <c r="F190" s="115">
        <f t="shared" si="3"/>
        <v>0</v>
      </c>
    </row>
    <row r="191" spans="1:6" ht="30.5">
      <c r="A191" s="1297"/>
      <c r="B191" s="352" t="s">
        <v>1804</v>
      </c>
      <c r="C191" s="181"/>
      <c r="D191" s="181"/>
      <c r="E191" s="170"/>
      <c r="F191" s="115">
        <f t="shared" si="3"/>
        <v>0</v>
      </c>
    </row>
    <row r="192" spans="1:6">
      <c r="A192" s="1297"/>
      <c r="B192" s="352"/>
      <c r="C192" s="181"/>
      <c r="D192" s="181"/>
      <c r="E192" s="170"/>
      <c r="F192" s="115">
        <f t="shared" si="3"/>
        <v>0</v>
      </c>
    </row>
    <row r="193" spans="1:6">
      <c r="A193" s="171" t="s">
        <v>1319</v>
      </c>
      <c r="B193" s="175" t="s">
        <v>2036</v>
      </c>
      <c r="C193" s="173" t="s">
        <v>337</v>
      </c>
      <c r="D193" s="173">
        <v>1</v>
      </c>
      <c r="E193" s="170"/>
      <c r="F193" s="115">
        <f t="shared" si="3"/>
        <v>0</v>
      </c>
    </row>
    <row r="194" spans="1:6">
      <c r="A194" s="171" t="s">
        <v>1680</v>
      </c>
      <c r="B194" s="175" t="s">
        <v>2035</v>
      </c>
      <c r="C194" s="173" t="s">
        <v>337</v>
      </c>
      <c r="D194" s="173">
        <v>1</v>
      </c>
      <c r="E194" s="170"/>
      <c r="F194" s="115">
        <f t="shared" si="3"/>
        <v>0</v>
      </c>
    </row>
    <row r="195" spans="1:6" ht="13" thickBot="1">
      <c r="A195" s="1291"/>
      <c r="B195" s="1292"/>
      <c r="C195" s="1293"/>
      <c r="D195" s="1293" t="s">
        <v>1770</v>
      </c>
      <c r="E195" s="144"/>
      <c r="F195" s="143">
        <f>SUM(F156:F194)</f>
        <v>0</v>
      </c>
    </row>
    <row r="196" spans="1:6">
      <c r="A196" s="1294"/>
      <c r="B196" s="212"/>
      <c r="C196" s="213"/>
      <c r="D196" s="213"/>
      <c r="E196" s="148"/>
      <c r="F196" s="148"/>
    </row>
    <row r="197" spans="1:6">
      <c r="A197" s="1337"/>
      <c r="B197" s="1338"/>
      <c r="C197" s="1338"/>
      <c r="D197" s="1338"/>
      <c r="E197" s="1339"/>
      <c r="F197" s="1339"/>
    </row>
    <row r="198" spans="1:6">
      <c r="A198" s="2028" t="s">
        <v>324</v>
      </c>
      <c r="B198" s="2014"/>
      <c r="C198" s="2014"/>
      <c r="D198" s="2014"/>
      <c r="E198" s="2014"/>
      <c r="F198" s="2014"/>
    </row>
    <row r="199" spans="1:6">
      <c r="A199" s="2028" t="s">
        <v>323</v>
      </c>
      <c r="B199" s="2014"/>
      <c r="C199" s="2014"/>
      <c r="D199" s="2014"/>
      <c r="E199" s="2014"/>
      <c r="F199" s="2014"/>
    </row>
    <row r="200" spans="1:6">
      <c r="A200" s="1287" t="s">
        <v>2494</v>
      </c>
      <c r="B200" s="212"/>
      <c r="C200" s="213"/>
      <c r="D200" s="213"/>
      <c r="E200" s="174"/>
      <c r="F200" s="174"/>
    </row>
    <row r="201" spans="1:6">
      <c r="A201" s="1287"/>
      <c r="B201" s="212"/>
      <c r="C201" s="213"/>
      <c r="D201" s="213"/>
      <c r="E201" s="174"/>
      <c r="F201" s="174"/>
    </row>
    <row r="202" spans="1:6">
      <c r="A202" s="1287" t="s">
        <v>2495</v>
      </c>
      <c r="B202" s="212"/>
      <c r="C202" s="213"/>
      <c r="D202" s="213"/>
      <c r="E202" s="1317"/>
      <c r="F202" s="1317"/>
    </row>
    <row r="203" spans="1:6" ht="13" thickBot="1">
      <c r="A203" s="1318"/>
      <c r="B203" s="212"/>
      <c r="C203" s="213"/>
      <c r="D203" s="213"/>
      <c r="E203" s="1317"/>
      <c r="F203" s="1317"/>
    </row>
    <row r="204" spans="1:6">
      <c r="A204" s="1319" t="s">
        <v>320</v>
      </c>
      <c r="B204" s="259" t="s">
        <v>161</v>
      </c>
      <c r="C204" s="259" t="s">
        <v>319</v>
      </c>
      <c r="D204" s="259" t="s">
        <v>318</v>
      </c>
      <c r="E204" s="1320" t="s">
        <v>317</v>
      </c>
      <c r="F204" s="1321" t="s">
        <v>316</v>
      </c>
    </row>
    <row r="205" spans="1:6">
      <c r="A205" s="1303"/>
      <c r="B205" s="179"/>
      <c r="C205" s="179"/>
      <c r="D205" s="179"/>
      <c r="E205" s="1296"/>
      <c r="F205" s="1336"/>
    </row>
    <row r="206" spans="1:6">
      <c r="A206" s="1297"/>
      <c r="B206" s="1300" t="s">
        <v>1803</v>
      </c>
      <c r="C206" s="173"/>
      <c r="D206" s="173"/>
      <c r="E206" s="141"/>
      <c r="F206" s="115"/>
    </row>
    <row r="207" spans="1:6">
      <c r="A207" s="1297"/>
      <c r="B207" s="1300"/>
      <c r="C207" s="173"/>
      <c r="D207" s="173"/>
      <c r="E207" s="141"/>
      <c r="F207" s="115"/>
    </row>
    <row r="208" spans="1:6" ht="20.5">
      <c r="A208" s="1297"/>
      <c r="B208" s="352" t="s">
        <v>1802</v>
      </c>
      <c r="C208" s="173"/>
      <c r="D208" s="173"/>
      <c r="E208" s="170"/>
      <c r="F208" s="115"/>
    </row>
    <row r="209" spans="1:6">
      <c r="A209" s="1303"/>
      <c r="B209" s="179"/>
      <c r="C209" s="179"/>
      <c r="D209" s="179"/>
      <c r="E209" s="1296"/>
      <c r="F209" s="1336"/>
    </row>
    <row r="210" spans="1:6">
      <c r="A210" s="1297" t="s">
        <v>2034</v>
      </c>
      <c r="B210" s="1323" t="s">
        <v>1662</v>
      </c>
      <c r="C210" s="173" t="s">
        <v>337</v>
      </c>
      <c r="D210" s="173">
        <v>1</v>
      </c>
      <c r="E210" s="170"/>
      <c r="F210" s="115">
        <f t="shared" ref="F210:F234" si="4">D210*E210</f>
        <v>0</v>
      </c>
    </row>
    <row r="211" spans="1:6">
      <c r="A211" s="1303"/>
      <c r="B211" s="179"/>
      <c r="C211" s="179"/>
      <c r="D211" s="179"/>
      <c r="E211" s="1296"/>
      <c r="F211" s="115">
        <f t="shared" si="4"/>
        <v>0</v>
      </c>
    </row>
    <row r="212" spans="1:6">
      <c r="A212" s="1297"/>
      <c r="B212" s="1300" t="s">
        <v>1800</v>
      </c>
      <c r="C212" s="173"/>
      <c r="D212" s="173"/>
      <c r="E212" s="170"/>
      <c r="F212" s="115">
        <f t="shared" si="4"/>
        <v>0</v>
      </c>
    </row>
    <row r="213" spans="1:6">
      <c r="A213" s="1297"/>
      <c r="B213" s="1300"/>
      <c r="C213" s="173"/>
      <c r="D213" s="173"/>
      <c r="E213" s="170"/>
      <c r="F213" s="115">
        <f t="shared" si="4"/>
        <v>0</v>
      </c>
    </row>
    <row r="214" spans="1:6" ht="40.5">
      <c r="A214" s="1297"/>
      <c r="B214" s="352" t="s">
        <v>2033</v>
      </c>
      <c r="C214" s="173"/>
      <c r="D214" s="173"/>
      <c r="E214" s="170"/>
      <c r="F214" s="115">
        <f t="shared" si="4"/>
        <v>0</v>
      </c>
    </row>
    <row r="215" spans="1:6">
      <c r="A215" s="1297"/>
      <c r="B215" s="172"/>
      <c r="C215" s="173"/>
      <c r="D215" s="173"/>
      <c r="E215" s="170"/>
      <c r="F215" s="115">
        <f t="shared" si="4"/>
        <v>0</v>
      </c>
    </row>
    <row r="216" spans="1:6">
      <c r="A216" s="1297" t="s">
        <v>1798</v>
      </c>
      <c r="B216" s="1323" t="s">
        <v>2030</v>
      </c>
      <c r="C216" s="173" t="s">
        <v>337</v>
      </c>
      <c r="D216" s="173">
        <v>1</v>
      </c>
      <c r="E216" s="170"/>
      <c r="F216" s="115">
        <f t="shared" si="4"/>
        <v>0</v>
      </c>
    </row>
    <row r="217" spans="1:6">
      <c r="A217" s="1297" t="s">
        <v>1795</v>
      </c>
      <c r="B217" s="1323" t="s">
        <v>1797</v>
      </c>
      <c r="C217" s="173" t="s">
        <v>337</v>
      </c>
      <c r="D217" s="173">
        <v>1</v>
      </c>
      <c r="E217" s="170"/>
      <c r="F217" s="115">
        <f t="shared" si="4"/>
        <v>0</v>
      </c>
    </row>
    <row r="218" spans="1:6">
      <c r="A218" s="1297" t="s">
        <v>1793</v>
      </c>
      <c r="B218" s="1323" t="s">
        <v>2032</v>
      </c>
      <c r="C218" s="173" t="s">
        <v>337</v>
      </c>
      <c r="D218" s="173">
        <v>1</v>
      </c>
      <c r="E218" s="170"/>
      <c r="F218" s="115">
        <f t="shared" si="4"/>
        <v>0</v>
      </c>
    </row>
    <row r="219" spans="1:6">
      <c r="A219" s="1297"/>
      <c r="B219" s="1340"/>
      <c r="C219" s="173"/>
      <c r="D219" s="173"/>
      <c r="E219" s="170"/>
      <c r="F219" s="115">
        <f t="shared" si="4"/>
        <v>0</v>
      </c>
    </row>
    <row r="220" spans="1:6" ht="40.5">
      <c r="A220" s="1297"/>
      <c r="B220" s="352" t="s">
        <v>2031</v>
      </c>
      <c r="C220" s="173"/>
      <c r="D220" s="173"/>
      <c r="E220" s="170"/>
      <c r="F220" s="115">
        <f t="shared" si="4"/>
        <v>0</v>
      </c>
    </row>
    <row r="221" spans="1:6">
      <c r="A221" s="1297"/>
      <c r="B221" s="1323"/>
      <c r="C221" s="173"/>
      <c r="D221" s="173"/>
      <c r="E221" s="170"/>
      <c r="F221" s="115">
        <f t="shared" si="4"/>
        <v>0</v>
      </c>
    </row>
    <row r="222" spans="1:6">
      <c r="A222" s="1297" t="s">
        <v>1791</v>
      </c>
      <c r="B222" s="1323" t="s">
        <v>2030</v>
      </c>
      <c r="C222" s="173" t="s">
        <v>337</v>
      </c>
      <c r="D222" s="173">
        <v>1</v>
      </c>
      <c r="E222" s="170"/>
      <c r="F222" s="115">
        <f t="shared" si="4"/>
        <v>0</v>
      </c>
    </row>
    <row r="223" spans="1:6">
      <c r="A223" s="1297" t="s">
        <v>1985</v>
      </c>
      <c r="B223" s="1323" t="s">
        <v>2029</v>
      </c>
      <c r="C223" s="173" t="s">
        <v>337</v>
      </c>
      <c r="D223" s="173">
        <v>1</v>
      </c>
      <c r="E223" s="170"/>
      <c r="F223" s="115">
        <f t="shared" si="4"/>
        <v>0</v>
      </c>
    </row>
    <row r="224" spans="1:6">
      <c r="A224" s="1297"/>
      <c r="B224" s="1340"/>
      <c r="C224" s="173"/>
      <c r="D224" s="173"/>
      <c r="E224" s="170"/>
      <c r="F224" s="115">
        <f t="shared" si="4"/>
        <v>0</v>
      </c>
    </row>
    <row r="225" spans="1:6">
      <c r="A225" s="1297"/>
      <c r="B225" s="1301" t="s">
        <v>1673</v>
      </c>
      <c r="C225" s="173"/>
      <c r="D225" s="173"/>
      <c r="E225" s="141"/>
      <c r="F225" s="115">
        <f t="shared" si="4"/>
        <v>0</v>
      </c>
    </row>
    <row r="226" spans="1:6">
      <c r="A226" s="1297"/>
      <c r="B226" s="172"/>
      <c r="C226" s="173"/>
      <c r="D226" s="173"/>
      <c r="E226" s="170"/>
      <c r="F226" s="115">
        <f t="shared" si="4"/>
        <v>0</v>
      </c>
    </row>
    <row r="227" spans="1:6" ht="30.5">
      <c r="A227" s="1297"/>
      <c r="B227" s="352" t="s">
        <v>1790</v>
      </c>
      <c r="C227" s="173"/>
      <c r="D227" s="173"/>
      <c r="E227" s="170"/>
      <c r="F227" s="115">
        <f t="shared" si="4"/>
        <v>0</v>
      </c>
    </row>
    <row r="228" spans="1:6">
      <c r="A228" s="1297"/>
      <c r="B228" s="175"/>
      <c r="C228" s="173"/>
      <c r="D228" s="173"/>
      <c r="E228" s="170"/>
      <c r="F228" s="115">
        <f t="shared" si="4"/>
        <v>0</v>
      </c>
    </row>
    <row r="229" spans="1:6">
      <c r="A229" s="1297" t="s">
        <v>1670</v>
      </c>
      <c r="B229" s="175" t="s">
        <v>1666</v>
      </c>
      <c r="C229" s="173" t="s">
        <v>337</v>
      </c>
      <c r="D229" s="173">
        <v>1</v>
      </c>
      <c r="E229" s="170"/>
      <c r="F229" s="115">
        <f t="shared" si="4"/>
        <v>0</v>
      </c>
    </row>
    <row r="230" spans="1:6">
      <c r="A230" s="1297" t="s">
        <v>1668</v>
      </c>
      <c r="B230" s="175" t="s">
        <v>1662</v>
      </c>
      <c r="C230" s="173" t="s">
        <v>337</v>
      </c>
      <c r="D230" s="173">
        <v>1</v>
      </c>
      <c r="E230" s="170"/>
      <c r="F230" s="115">
        <f t="shared" si="4"/>
        <v>0</v>
      </c>
    </row>
    <row r="231" spans="1:6">
      <c r="A231" s="1297"/>
      <c r="B231" s="352"/>
      <c r="C231" s="173"/>
      <c r="D231" s="173"/>
      <c r="E231" s="170"/>
      <c r="F231" s="115">
        <f t="shared" si="4"/>
        <v>0</v>
      </c>
    </row>
    <row r="232" spans="1:6" ht="20">
      <c r="A232" s="1297"/>
      <c r="B232" s="243" t="s">
        <v>2028</v>
      </c>
      <c r="C232" s="173"/>
      <c r="D232" s="173"/>
      <c r="E232" s="245"/>
      <c r="F232" s="115">
        <f t="shared" si="4"/>
        <v>0</v>
      </c>
    </row>
    <row r="233" spans="1:6">
      <c r="A233" s="1297"/>
      <c r="B233" s="172"/>
      <c r="C233" s="173"/>
      <c r="D233" s="173"/>
      <c r="E233" s="245"/>
      <c r="F233" s="115">
        <f t="shared" si="4"/>
        <v>0</v>
      </c>
    </row>
    <row r="234" spans="1:6">
      <c r="A234" s="1297" t="s">
        <v>2027</v>
      </c>
      <c r="B234" s="175" t="s">
        <v>1666</v>
      </c>
      <c r="C234" s="173" t="s">
        <v>337</v>
      </c>
      <c r="D234" s="173">
        <v>1</v>
      </c>
      <c r="E234" s="170"/>
      <c r="F234" s="115">
        <f t="shared" si="4"/>
        <v>0</v>
      </c>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170"/>
      <c r="F240" s="150"/>
    </row>
    <row r="241" spans="1:6">
      <c r="A241" s="1297"/>
      <c r="B241" s="1340"/>
      <c r="C241" s="173"/>
      <c r="D241" s="173"/>
      <c r="E241" s="170"/>
      <c r="F241" s="150"/>
    </row>
    <row r="242" spans="1:6">
      <c r="A242" s="1297"/>
      <c r="B242" s="1340"/>
      <c r="C242" s="173"/>
      <c r="D242" s="173"/>
      <c r="E242" s="245"/>
      <c r="F242" s="150"/>
    </row>
    <row r="243" spans="1:6" ht="13" thickBot="1">
      <c r="A243" s="1291"/>
      <c r="B243" s="1292"/>
      <c r="C243" s="1293"/>
      <c r="D243" s="1293" t="s">
        <v>1770</v>
      </c>
      <c r="E243" s="144"/>
      <c r="F243" s="143">
        <f>SUM(F205:F242)</f>
        <v>0</v>
      </c>
    </row>
    <row r="244" spans="1:6">
      <c r="A244" s="1294"/>
      <c r="B244" s="212"/>
      <c r="C244" s="213"/>
      <c r="D244" s="213"/>
      <c r="E244" s="148"/>
      <c r="F244" s="148"/>
    </row>
    <row r="245" spans="1:6">
      <c r="A245" s="1294"/>
      <c r="B245" s="212"/>
      <c r="C245" s="213"/>
      <c r="D245" s="213"/>
      <c r="E245" s="148"/>
      <c r="F245" s="148"/>
    </row>
    <row r="246" spans="1:6">
      <c r="A246" s="2028" t="s">
        <v>324</v>
      </c>
      <c r="B246" s="2014"/>
      <c r="C246" s="2014"/>
      <c r="D246" s="2014"/>
      <c r="E246" s="2014"/>
      <c r="F246" s="2014"/>
    </row>
    <row r="247" spans="1:6">
      <c r="A247" s="2028" t="s">
        <v>323</v>
      </c>
      <c r="B247" s="2014"/>
      <c r="C247" s="2014"/>
      <c r="D247" s="2014"/>
      <c r="E247" s="2014"/>
      <c r="F247" s="2014"/>
    </row>
    <row r="248" spans="1:6">
      <c r="A248" s="1287" t="s">
        <v>2494</v>
      </c>
      <c r="B248" s="212"/>
      <c r="C248" s="213"/>
      <c r="D248" s="213"/>
      <c r="E248" s="174"/>
      <c r="F248" s="174"/>
    </row>
    <row r="249" spans="1:6">
      <c r="A249" s="1287"/>
      <c r="B249" s="212"/>
      <c r="C249" s="213"/>
      <c r="D249" s="213"/>
      <c r="E249" s="174"/>
      <c r="F249" s="174"/>
    </row>
    <row r="250" spans="1:6">
      <c r="A250" s="1287" t="s">
        <v>2495</v>
      </c>
      <c r="B250" s="212"/>
      <c r="C250" s="213"/>
      <c r="D250" s="213"/>
      <c r="E250" s="1317"/>
      <c r="F250" s="1317"/>
    </row>
    <row r="251" spans="1:6" ht="13" thickBot="1">
      <c r="A251" s="1318"/>
      <c r="B251" s="212"/>
      <c r="C251" s="213"/>
      <c r="D251" s="213"/>
      <c r="E251" s="1317"/>
      <c r="F251" s="1317"/>
    </row>
    <row r="252" spans="1:6">
      <c r="A252" s="1319" t="s">
        <v>320</v>
      </c>
      <c r="B252" s="259" t="s">
        <v>161</v>
      </c>
      <c r="C252" s="259" t="s">
        <v>319</v>
      </c>
      <c r="D252" s="259" t="s">
        <v>318</v>
      </c>
      <c r="E252" s="1320" t="s">
        <v>317</v>
      </c>
      <c r="F252" s="1321" t="s">
        <v>316</v>
      </c>
    </row>
    <row r="253" spans="1:6">
      <c r="A253" s="1303"/>
      <c r="B253" s="179"/>
      <c r="C253" s="179"/>
      <c r="D253" s="179"/>
      <c r="E253" s="1296"/>
      <c r="F253" s="1336"/>
    </row>
    <row r="254" spans="1:6" ht="21">
      <c r="A254" s="1297"/>
      <c r="B254" s="1300" t="s">
        <v>1643</v>
      </c>
      <c r="C254" s="173"/>
      <c r="D254" s="1341"/>
      <c r="E254" s="170"/>
      <c r="F254" s="1299"/>
    </row>
    <row r="255" spans="1:6">
      <c r="A255" s="1297"/>
      <c r="B255" s="175"/>
      <c r="C255" s="173"/>
      <c r="D255" s="1341"/>
      <c r="E255" s="170"/>
      <c r="F255" s="1299"/>
    </row>
    <row r="256" spans="1:6" ht="30">
      <c r="A256" s="1297"/>
      <c r="B256" s="172" t="s">
        <v>2026</v>
      </c>
      <c r="C256" s="173"/>
      <c r="D256" s="1341"/>
      <c r="E256" s="170"/>
      <c r="F256" s="1299"/>
    </row>
    <row r="257" spans="1:6">
      <c r="A257" s="1297"/>
      <c r="B257" s="175"/>
      <c r="C257" s="173"/>
      <c r="D257" s="1341"/>
      <c r="E257" s="170"/>
      <c r="F257" s="147"/>
    </row>
    <row r="258" spans="1:6">
      <c r="A258" s="1297" t="s">
        <v>2025</v>
      </c>
      <c r="B258" s="175" t="s">
        <v>1639</v>
      </c>
      <c r="C258" s="173" t="s">
        <v>337</v>
      </c>
      <c r="D258" s="1341">
        <v>1</v>
      </c>
      <c r="E258" s="170"/>
      <c r="F258" s="115">
        <f t="shared" ref="F258:F284" si="5">D258*E258</f>
        <v>0</v>
      </c>
    </row>
    <row r="259" spans="1:6">
      <c r="A259" s="1303"/>
      <c r="B259" s="179"/>
      <c r="C259" s="179"/>
      <c r="D259" s="179"/>
      <c r="E259" s="1296"/>
      <c r="F259" s="115">
        <f t="shared" si="5"/>
        <v>0</v>
      </c>
    </row>
    <row r="260" spans="1:6">
      <c r="A260" s="1297"/>
      <c r="B260" s="1301" t="s">
        <v>1788</v>
      </c>
      <c r="C260" s="173"/>
      <c r="D260" s="1341"/>
      <c r="E260" s="170"/>
      <c r="F260" s="115">
        <f t="shared" si="5"/>
        <v>0</v>
      </c>
    </row>
    <row r="261" spans="1:6">
      <c r="A261" s="1297"/>
      <c r="B261" s="175"/>
      <c r="C261" s="173"/>
      <c r="D261" s="1341"/>
      <c r="E261" s="170"/>
      <c r="F261" s="115">
        <f t="shared" si="5"/>
        <v>0</v>
      </c>
    </row>
    <row r="262" spans="1:6" ht="20">
      <c r="A262" s="1297"/>
      <c r="B262" s="172" t="s">
        <v>1787</v>
      </c>
      <c r="C262" s="173"/>
      <c r="D262" s="1341"/>
      <c r="E262" s="170"/>
      <c r="F262" s="115">
        <f t="shared" si="5"/>
        <v>0</v>
      </c>
    </row>
    <row r="263" spans="1:6">
      <c r="A263" s="1297"/>
      <c r="B263" s="175"/>
      <c r="C263" s="173"/>
      <c r="D263" s="173"/>
      <c r="E263" s="170"/>
      <c r="F263" s="115">
        <f t="shared" si="5"/>
        <v>0</v>
      </c>
    </row>
    <row r="264" spans="1:6">
      <c r="A264" s="1297" t="s">
        <v>1786</v>
      </c>
      <c r="B264" s="175" t="s">
        <v>1785</v>
      </c>
      <c r="C264" s="173" t="s">
        <v>337</v>
      </c>
      <c r="D264" s="1341">
        <v>1</v>
      </c>
      <c r="E264" s="170"/>
      <c r="F264" s="115">
        <f t="shared" si="5"/>
        <v>0</v>
      </c>
    </row>
    <row r="265" spans="1:6">
      <c r="A265" s="1303"/>
      <c r="B265" s="179"/>
      <c r="C265" s="179"/>
      <c r="D265" s="179"/>
      <c r="E265" s="1296"/>
      <c r="F265" s="115">
        <f t="shared" si="5"/>
        <v>0</v>
      </c>
    </row>
    <row r="266" spans="1:6" ht="20">
      <c r="A266" s="1297"/>
      <c r="B266" s="172" t="s">
        <v>2480</v>
      </c>
      <c r="C266" s="173"/>
      <c r="D266" s="1341"/>
      <c r="E266" s="170"/>
      <c r="F266" s="115">
        <f t="shared" si="5"/>
        <v>0</v>
      </c>
    </row>
    <row r="267" spans="1:6">
      <c r="A267" s="1297"/>
      <c r="B267" s="179"/>
      <c r="C267" s="173"/>
      <c r="D267" s="1341"/>
      <c r="E267" s="170"/>
      <c r="F267" s="115">
        <f t="shared" si="5"/>
        <v>0</v>
      </c>
    </row>
    <row r="268" spans="1:6">
      <c r="A268" s="1297" t="s">
        <v>1783</v>
      </c>
      <c r="B268" s="175" t="s">
        <v>634</v>
      </c>
      <c r="C268" s="173" t="s">
        <v>337</v>
      </c>
      <c r="D268" s="1341">
        <v>1</v>
      </c>
      <c r="E268" s="170"/>
      <c r="F268" s="115">
        <f t="shared" si="5"/>
        <v>0</v>
      </c>
    </row>
    <row r="269" spans="1:6">
      <c r="A269" s="1297"/>
      <c r="B269" s="175"/>
      <c r="C269" s="173"/>
      <c r="D269" s="1341"/>
      <c r="E269" s="170"/>
      <c r="F269" s="115">
        <f t="shared" si="5"/>
        <v>0</v>
      </c>
    </row>
    <row r="270" spans="1:6">
      <c r="A270" s="1297"/>
      <c r="B270" s="1300" t="s">
        <v>1504</v>
      </c>
      <c r="C270" s="173"/>
      <c r="D270" s="1341"/>
      <c r="E270" s="170"/>
      <c r="F270" s="115">
        <f t="shared" si="5"/>
        <v>0</v>
      </c>
    </row>
    <row r="271" spans="1:6">
      <c r="A271" s="1297"/>
      <c r="B271" s="175"/>
      <c r="C271" s="173"/>
      <c r="D271" s="1341"/>
      <c r="E271" s="170"/>
      <c r="F271" s="115">
        <f t="shared" si="5"/>
        <v>0</v>
      </c>
    </row>
    <row r="272" spans="1:6" ht="20">
      <c r="A272" s="1297" t="s">
        <v>1782</v>
      </c>
      <c r="B272" s="1217" t="s">
        <v>1503</v>
      </c>
      <c r="C272" s="173" t="s">
        <v>513</v>
      </c>
      <c r="D272" s="1341">
        <v>40</v>
      </c>
      <c r="E272" s="170"/>
      <c r="F272" s="115">
        <f t="shared" si="5"/>
        <v>0</v>
      </c>
    </row>
    <row r="273" spans="1:6">
      <c r="A273" s="1297"/>
      <c r="B273" s="175"/>
      <c r="C273" s="173"/>
      <c r="D273" s="173"/>
      <c r="E273" s="170"/>
      <c r="F273" s="115">
        <f t="shared" si="5"/>
        <v>0</v>
      </c>
    </row>
    <row r="274" spans="1:6">
      <c r="A274" s="1297"/>
      <c r="B274" s="1300" t="s">
        <v>1781</v>
      </c>
      <c r="C274" s="175"/>
      <c r="D274" s="1341"/>
      <c r="E274" s="170"/>
      <c r="F274" s="115">
        <f t="shared" si="5"/>
        <v>0</v>
      </c>
    </row>
    <row r="275" spans="1:6">
      <c r="A275" s="1297"/>
      <c r="B275" s="1300"/>
      <c r="C275" s="175"/>
      <c r="D275" s="1341"/>
      <c r="E275" s="170"/>
      <c r="F275" s="115">
        <f t="shared" si="5"/>
        <v>0</v>
      </c>
    </row>
    <row r="276" spans="1:6" ht="20">
      <c r="A276" s="1297"/>
      <c r="B276" s="172" t="s">
        <v>1780</v>
      </c>
      <c r="C276" s="175"/>
      <c r="D276" s="1341"/>
      <c r="E276" s="170"/>
      <c r="F276" s="115">
        <f t="shared" si="5"/>
        <v>0</v>
      </c>
    </row>
    <row r="277" spans="1:6">
      <c r="A277" s="1297"/>
      <c r="B277" s="175"/>
      <c r="C277" s="175"/>
      <c r="D277" s="1341"/>
      <c r="E277" s="170"/>
      <c r="F277" s="115">
        <f t="shared" si="5"/>
        <v>0</v>
      </c>
    </row>
    <row r="278" spans="1:6">
      <c r="A278" s="1297" t="s">
        <v>1779</v>
      </c>
      <c r="B278" s="1323" t="s">
        <v>1778</v>
      </c>
      <c r="C278" s="173" t="s">
        <v>337</v>
      </c>
      <c r="D278" s="173">
        <v>1</v>
      </c>
      <c r="E278" s="170"/>
      <c r="F278" s="115">
        <f t="shared" si="5"/>
        <v>0</v>
      </c>
    </row>
    <row r="279" spans="1:6">
      <c r="A279" s="1297"/>
      <c r="B279" s="1323"/>
      <c r="C279" s="173"/>
      <c r="D279" s="173"/>
      <c r="E279" s="170"/>
      <c r="F279" s="115">
        <f t="shared" si="5"/>
        <v>0</v>
      </c>
    </row>
    <row r="280" spans="1:6">
      <c r="A280" s="1297"/>
      <c r="B280" s="1300" t="s">
        <v>2023</v>
      </c>
      <c r="C280" s="173"/>
      <c r="D280" s="173"/>
      <c r="E280" s="141"/>
      <c r="F280" s="115">
        <f t="shared" si="5"/>
        <v>0</v>
      </c>
    </row>
    <row r="281" spans="1:6">
      <c r="A281" s="1297"/>
      <c r="B281" s="175"/>
      <c r="C281" s="173"/>
      <c r="D281" s="1341"/>
      <c r="E281" s="170"/>
      <c r="F281" s="115">
        <f t="shared" si="5"/>
        <v>0</v>
      </c>
    </row>
    <row r="282" spans="1:6" ht="20">
      <c r="A282" s="1297" t="s">
        <v>2022</v>
      </c>
      <c r="B282" s="175" t="s">
        <v>2021</v>
      </c>
      <c r="C282" s="173" t="s">
        <v>679</v>
      </c>
      <c r="D282" s="1333">
        <v>18.8</v>
      </c>
      <c r="E282" s="170"/>
      <c r="F282" s="115">
        <f t="shared" si="5"/>
        <v>0</v>
      </c>
    </row>
    <row r="283" spans="1:6">
      <c r="A283" s="1297"/>
      <c r="B283" s="175"/>
      <c r="C283" s="173"/>
      <c r="D283" s="173"/>
      <c r="E283" s="170"/>
      <c r="F283" s="115">
        <f t="shared" si="5"/>
        <v>0</v>
      </c>
    </row>
    <row r="284" spans="1:6" ht="30">
      <c r="A284" s="1297" t="s">
        <v>2020</v>
      </c>
      <c r="B284" s="175" t="s">
        <v>2019</v>
      </c>
      <c r="C284" s="173" t="s">
        <v>337</v>
      </c>
      <c r="D284" s="173">
        <v>1</v>
      </c>
      <c r="E284" s="170"/>
      <c r="F284" s="115">
        <f t="shared" si="5"/>
        <v>0</v>
      </c>
    </row>
    <row r="285" spans="1:6">
      <c r="A285" s="1303"/>
      <c r="B285" s="179"/>
      <c r="C285" s="179"/>
      <c r="D285" s="179"/>
      <c r="E285" s="1296"/>
      <c r="F285" s="1336"/>
    </row>
    <row r="286" spans="1:6">
      <c r="A286" s="1297"/>
      <c r="B286" s="175"/>
      <c r="C286" s="173"/>
      <c r="D286" s="1341"/>
      <c r="E286" s="170"/>
      <c r="F286" s="115"/>
    </row>
    <row r="287" spans="1:6" ht="13" thickBot="1">
      <c r="A287" s="1291"/>
      <c r="B287" s="1292"/>
      <c r="C287" s="1293"/>
      <c r="D287" s="1293" t="s">
        <v>1770</v>
      </c>
      <c r="E287" s="144"/>
      <c r="F287" s="143">
        <f>SUM(F253:F286)</f>
        <v>0</v>
      </c>
    </row>
    <row r="288" spans="1:6">
      <c r="A288" s="1294"/>
      <c r="B288" s="212"/>
      <c r="C288" s="213"/>
      <c r="D288" s="213"/>
      <c r="E288" s="148"/>
      <c r="F288" s="148"/>
    </row>
    <row r="289" spans="1:6">
      <c r="A289" s="1294"/>
      <c r="B289" s="212"/>
      <c r="C289" s="213"/>
      <c r="D289" s="213"/>
      <c r="E289" s="148"/>
      <c r="F289" s="148"/>
    </row>
    <row r="290" spans="1:6">
      <c r="A290" s="2028" t="s">
        <v>324</v>
      </c>
      <c r="B290" s="2014"/>
      <c r="C290" s="2014"/>
      <c r="D290" s="2014"/>
      <c r="E290" s="2014"/>
      <c r="F290" s="2014"/>
    </row>
    <row r="291" spans="1:6">
      <c r="A291" s="2028" t="s">
        <v>323</v>
      </c>
      <c r="B291" s="2014"/>
      <c r="C291" s="2014"/>
      <c r="D291" s="2014"/>
      <c r="E291" s="2014"/>
      <c r="F291" s="2014"/>
    </row>
    <row r="292" spans="1:6">
      <c r="A292" s="1287" t="s">
        <v>2494</v>
      </c>
      <c r="B292" s="212"/>
      <c r="C292" s="213"/>
      <c r="D292" s="213"/>
      <c r="E292" s="174"/>
      <c r="F292" s="174"/>
    </row>
    <row r="293" spans="1:6">
      <c r="A293" s="1287"/>
      <c r="B293" s="212"/>
      <c r="C293" s="213"/>
      <c r="D293" s="213"/>
      <c r="E293" s="174"/>
      <c r="F293" s="174"/>
    </row>
    <row r="294" spans="1:6">
      <c r="A294" s="1287" t="s">
        <v>2495</v>
      </c>
      <c r="B294" s="212"/>
      <c r="C294" s="213"/>
      <c r="D294" s="213"/>
      <c r="E294" s="1317"/>
      <c r="F294" s="1317"/>
    </row>
    <row r="295" spans="1:6" ht="13" thickBot="1">
      <c r="A295" s="1318"/>
      <c r="B295" s="212"/>
      <c r="C295" s="213"/>
      <c r="D295" s="213"/>
      <c r="E295" s="1317"/>
      <c r="F295" s="1317"/>
    </row>
    <row r="296" spans="1:6">
      <c r="A296" s="1319" t="s">
        <v>320</v>
      </c>
      <c r="B296" s="259" t="s">
        <v>161</v>
      </c>
      <c r="C296" s="259" t="s">
        <v>319</v>
      </c>
      <c r="D296" s="259" t="s">
        <v>318</v>
      </c>
      <c r="E296" s="1320" t="s">
        <v>317</v>
      </c>
      <c r="F296" s="1321" t="s">
        <v>316</v>
      </c>
    </row>
    <row r="297" spans="1:6">
      <c r="A297" s="1303"/>
      <c r="B297" s="179"/>
      <c r="C297" s="179"/>
      <c r="D297" s="179"/>
      <c r="E297" s="1296"/>
      <c r="F297" s="1336"/>
    </row>
    <row r="298" spans="1:6" ht="30">
      <c r="A298" s="1297" t="s">
        <v>2018</v>
      </c>
      <c r="B298" s="175" t="s">
        <v>2017</v>
      </c>
      <c r="C298" s="173" t="s">
        <v>337</v>
      </c>
      <c r="D298" s="173">
        <v>1</v>
      </c>
      <c r="E298" s="170"/>
      <c r="F298" s="115">
        <f t="shared" ref="F298:F308" si="6">D298*E298</f>
        <v>0</v>
      </c>
    </row>
    <row r="299" spans="1:6">
      <c r="A299" s="1297"/>
      <c r="B299" s="172"/>
      <c r="C299" s="173"/>
      <c r="D299" s="173"/>
      <c r="E299" s="170"/>
      <c r="F299" s="115">
        <f t="shared" si="6"/>
        <v>0</v>
      </c>
    </row>
    <row r="300" spans="1:6" ht="20">
      <c r="A300" s="1297" t="s">
        <v>2016</v>
      </c>
      <c r="B300" s="175" t="s">
        <v>2015</v>
      </c>
      <c r="C300" s="173" t="s">
        <v>341</v>
      </c>
      <c r="D300" s="173">
        <v>1</v>
      </c>
      <c r="E300" s="170"/>
      <c r="F300" s="115">
        <f t="shared" si="6"/>
        <v>0</v>
      </c>
    </row>
    <row r="301" spans="1:6">
      <c r="A301" s="1303"/>
      <c r="B301" s="1342"/>
      <c r="C301" s="179"/>
      <c r="D301" s="179"/>
      <c r="E301" s="1296"/>
      <c r="F301" s="115">
        <f t="shared" si="6"/>
        <v>0</v>
      </c>
    </row>
    <row r="302" spans="1:6" ht="30">
      <c r="A302" s="1297" t="s">
        <v>2014</v>
      </c>
      <c r="B302" s="1331" t="s">
        <v>2013</v>
      </c>
      <c r="C302" s="173" t="s">
        <v>341</v>
      </c>
      <c r="D302" s="173">
        <v>1</v>
      </c>
      <c r="E302" s="170"/>
      <c r="F302" s="115">
        <f t="shared" si="6"/>
        <v>0</v>
      </c>
    </row>
    <row r="303" spans="1:6">
      <c r="A303" s="1297"/>
      <c r="B303" s="175"/>
      <c r="C303" s="173"/>
      <c r="D303" s="173"/>
      <c r="E303" s="170"/>
      <c r="F303" s="115">
        <f t="shared" si="6"/>
        <v>0</v>
      </c>
    </row>
    <row r="304" spans="1:6" ht="50">
      <c r="A304" s="1297" t="s">
        <v>2012</v>
      </c>
      <c r="B304" s="175" t="s">
        <v>2011</v>
      </c>
      <c r="C304" s="173" t="s">
        <v>337</v>
      </c>
      <c r="D304" s="173">
        <v>1</v>
      </c>
      <c r="E304" s="170"/>
      <c r="F304" s="115">
        <f t="shared" si="6"/>
        <v>0</v>
      </c>
    </row>
    <row r="305" spans="1:6">
      <c r="A305" s="1297"/>
      <c r="B305" s="179"/>
      <c r="C305" s="179"/>
      <c r="D305" s="179"/>
      <c r="E305" s="1296"/>
      <c r="F305" s="115">
        <f t="shared" si="6"/>
        <v>0</v>
      </c>
    </row>
    <row r="306" spans="1:6" ht="50">
      <c r="A306" s="1297" t="s">
        <v>2010</v>
      </c>
      <c r="B306" s="1323" t="s">
        <v>2009</v>
      </c>
      <c r="C306" s="173" t="s">
        <v>679</v>
      </c>
      <c r="D306" s="170">
        <v>26.58</v>
      </c>
      <c r="E306" s="170"/>
      <c r="F306" s="115">
        <f t="shared" si="6"/>
        <v>0</v>
      </c>
    </row>
    <row r="307" spans="1:6">
      <c r="A307" s="1297"/>
      <c r="B307" s="1323"/>
      <c r="C307" s="173"/>
      <c r="D307" s="170"/>
      <c r="E307" s="170"/>
      <c r="F307" s="115">
        <f t="shared" si="6"/>
        <v>0</v>
      </c>
    </row>
    <row r="308" spans="1:6" ht="30">
      <c r="A308" s="1297" t="s">
        <v>2008</v>
      </c>
      <c r="B308" s="1323" t="s">
        <v>2007</v>
      </c>
      <c r="C308" s="173" t="s">
        <v>679</v>
      </c>
      <c r="D308" s="170">
        <v>9.4</v>
      </c>
      <c r="E308" s="170"/>
      <c r="F308" s="115">
        <f t="shared" si="6"/>
        <v>0</v>
      </c>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79"/>
      <c r="C322" s="179"/>
      <c r="D322" s="179"/>
      <c r="E322" s="1296"/>
      <c r="F322" s="1336"/>
    </row>
    <row r="323" spans="1:6">
      <c r="A323" s="1297"/>
      <c r="B323" s="179"/>
      <c r="C323" s="179"/>
      <c r="D323" s="179"/>
      <c r="E323" s="1296"/>
      <c r="F323" s="1336"/>
    </row>
    <row r="324" spans="1:6">
      <c r="A324" s="1297"/>
      <c r="B324" s="1323"/>
      <c r="C324" s="173"/>
      <c r="D324" s="170"/>
      <c r="E324" s="170"/>
      <c r="F324" s="115"/>
    </row>
    <row r="325" spans="1:6">
      <c r="A325" s="1297"/>
      <c r="B325" s="1323"/>
      <c r="C325" s="173"/>
      <c r="D325" s="170"/>
      <c r="E325" s="170"/>
      <c r="F325" s="115"/>
    </row>
    <row r="326" spans="1:6">
      <c r="A326" s="1297"/>
      <c r="B326" s="175"/>
      <c r="C326" s="173"/>
      <c r="D326" s="173"/>
      <c r="E326" s="170"/>
      <c r="F326" s="147"/>
    </row>
    <row r="327" spans="1:6">
      <c r="A327" s="1297"/>
      <c r="B327" s="172"/>
      <c r="C327" s="173"/>
      <c r="D327" s="173"/>
      <c r="E327" s="245"/>
      <c r="F327" s="115"/>
    </row>
    <row r="328" spans="1:6" ht="13" thickBot="1">
      <c r="A328" s="1291"/>
      <c r="B328" s="1292"/>
      <c r="C328" s="1293"/>
      <c r="D328" s="1293" t="s">
        <v>1770</v>
      </c>
      <c r="E328" s="144"/>
      <c r="F328" s="143">
        <f>SUM(F297:F327)</f>
        <v>0</v>
      </c>
    </row>
    <row r="329" spans="1:6">
      <c r="A329" s="1294"/>
      <c r="B329" s="212"/>
      <c r="C329" s="213"/>
      <c r="D329" s="213"/>
      <c r="E329" s="148"/>
      <c r="F329" s="148"/>
    </row>
    <row r="330" spans="1:6">
      <c r="A330" s="1294"/>
      <c r="B330" s="212"/>
      <c r="C330" s="213"/>
      <c r="D330" s="213"/>
      <c r="E330" s="148"/>
      <c r="F330" s="148"/>
    </row>
    <row r="331" spans="1:6">
      <c r="A331" s="2028" t="s">
        <v>324</v>
      </c>
      <c r="B331" s="2014"/>
      <c r="C331" s="2014"/>
      <c r="D331" s="2014"/>
      <c r="E331" s="2014"/>
      <c r="F331" s="2014"/>
    </row>
    <row r="332" spans="1:6">
      <c r="A332" s="2028" t="s">
        <v>323</v>
      </c>
      <c r="B332" s="2014"/>
      <c r="C332" s="2014"/>
      <c r="D332" s="2014"/>
      <c r="E332" s="2014"/>
      <c r="F332" s="2014"/>
    </row>
    <row r="333" spans="1:6">
      <c r="A333" s="1287" t="s">
        <v>2494</v>
      </c>
      <c r="B333" s="212"/>
      <c r="C333" s="213"/>
      <c r="D333" s="213"/>
      <c r="E333" s="174"/>
      <c r="F333" s="174"/>
    </row>
    <row r="334" spans="1:6">
      <c r="A334" s="1287"/>
      <c r="B334" s="212"/>
      <c r="C334" s="213"/>
      <c r="D334" s="213"/>
      <c r="E334" s="174"/>
      <c r="F334" s="174"/>
    </row>
    <row r="335" spans="1:6">
      <c r="A335" s="1287" t="s">
        <v>2495</v>
      </c>
      <c r="B335" s="212"/>
      <c r="C335" s="213"/>
      <c r="D335" s="213"/>
      <c r="E335" s="1317"/>
      <c r="F335" s="1317"/>
    </row>
    <row r="336" spans="1:6" ht="13" thickBot="1">
      <c r="A336" s="1337"/>
      <c r="B336" s="212"/>
      <c r="C336" s="213"/>
      <c r="D336" s="213"/>
      <c r="E336" s="1317"/>
      <c r="F336" s="1317"/>
    </row>
    <row r="337" spans="1:6">
      <c r="A337" s="1319" t="s">
        <v>320</v>
      </c>
      <c r="B337" s="259" t="s">
        <v>161</v>
      </c>
      <c r="C337" s="259" t="s">
        <v>319</v>
      </c>
      <c r="D337" s="259" t="s">
        <v>318</v>
      </c>
      <c r="E337" s="1320" t="s">
        <v>317</v>
      </c>
      <c r="F337" s="1321" t="s">
        <v>316</v>
      </c>
    </row>
    <row r="338" spans="1:6">
      <c r="A338" s="1297"/>
      <c r="B338" s="175"/>
      <c r="C338" s="175"/>
      <c r="D338" s="175"/>
      <c r="E338" s="1309"/>
      <c r="F338" s="1322"/>
    </row>
    <row r="339" spans="1:6">
      <c r="A339" s="1297"/>
      <c r="B339" s="1301" t="s">
        <v>315</v>
      </c>
      <c r="C339" s="173"/>
      <c r="D339" s="173"/>
      <c r="E339" s="141"/>
      <c r="F339" s="115"/>
    </row>
    <row r="340" spans="1:6">
      <c r="A340" s="1297"/>
      <c r="B340" s="175"/>
      <c r="C340" s="173"/>
      <c r="D340" s="173"/>
      <c r="E340" s="141"/>
      <c r="F340" s="115"/>
    </row>
    <row r="341" spans="1:6">
      <c r="A341" s="1297"/>
      <c r="B341" s="175" t="s">
        <v>2004</v>
      </c>
      <c r="C341" s="173"/>
      <c r="D341" s="173"/>
      <c r="E341" s="141"/>
      <c r="F341" s="115">
        <f>F48</f>
        <v>0</v>
      </c>
    </row>
    <row r="342" spans="1:6">
      <c r="A342" s="1297"/>
      <c r="B342" s="175"/>
      <c r="C342" s="173"/>
      <c r="D342" s="173"/>
      <c r="E342" s="141"/>
      <c r="F342" s="115"/>
    </row>
    <row r="343" spans="1:6">
      <c r="A343" s="1297"/>
      <c r="B343" s="175" t="s">
        <v>2003</v>
      </c>
      <c r="C343" s="173"/>
      <c r="D343" s="173"/>
      <c r="E343" s="141"/>
      <c r="F343" s="115">
        <f>F95</f>
        <v>0</v>
      </c>
    </row>
    <row r="344" spans="1:6">
      <c r="A344" s="1297"/>
      <c r="B344" s="1301"/>
      <c r="C344" s="173"/>
      <c r="D344" s="173"/>
      <c r="E344" s="141"/>
      <c r="F344" s="115"/>
    </row>
    <row r="345" spans="1:6">
      <c r="A345" s="1297"/>
      <c r="B345" s="175" t="s">
        <v>2002</v>
      </c>
      <c r="C345" s="173"/>
      <c r="D345" s="173"/>
      <c r="E345" s="141"/>
      <c r="F345" s="115">
        <f>F146</f>
        <v>0</v>
      </c>
    </row>
    <row r="346" spans="1:6">
      <c r="A346" s="1297"/>
      <c r="B346" s="172"/>
      <c r="C346" s="173"/>
      <c r="D346" s="173"/>
      <c r="E346" s="141"/>
      <c r="F346" s="115"/>
    </row>
    <row r="347" spans="1:6">
      <c r="A347" s="1297"/>
      <c r="B347" s="175" t="s">
        <v>2001</v>
      </c>
      <c r="C347" s="173"/>
      <c r="D347" s="173"/>
      <c r="E347" s="141"/>
      <c r="F347" s="115">
        <f>F195</f>
        <v>0</v>
      </c>
    </row>
    <row r="348" spans="1:6">
      <c r="A348" s="1297"/>
      <c r="B348" s="175"/>
      <c r="C348" s="173"/>
      <c r="D348" s="173"/>
      <c r="E348" s="141"/>
      <c r="F348" s="115"/>
    </row>
    <row r="349" spans="1:6">
      <c r="A349" s="1297"/>
      <c r="B349" s="175" t="s">
        <v>2000</v>
      </c>
      <c r="C349" s="173"/>
      <c r="D349" s="173"/>
      <c r="E349" s="141"/>
      <c r="F349" s="115">
        <f>F243</f>
        <v>0</v>
      </c>
    </row>
    <row r="350" spans="1:6">
      <c r="A350" s="1297"/>
      <c r="B350" s="175"/>
      <c r="C350" s="173"/>
      <c r="D350" s="173"/>
      <c r="E350" s="141"/>
      <c r="F350" s="115"/>
    </row>
    <row r="351" spans="1:6">
      <c r="A351" s="1297"/>
      <c r="B351" s="175" t="s">
        <v>1999</v>
      </c>
      <c r="C351" s="173"/>
      <c r="D351" s="173"/>
      <c r="E351" s="141"/>
      <c r="F351" s="115">
        <f>F287</f>
        <v>0</v>
      </c>
    </row>
    <row r="352" spans="1:6">
      <c r="A352" s="1297"/>
      <c r="B352" s="175"/>
      <c r="C352" s="173"/>
      <c r="D352" s="173"/>
      <c r="E352" s="141"/>
      <c r="F352" s="115"/>
    </row>
    <row r="353" spans="1:6">
      <c r="A353" s="1297"/>
      <c r="B353" s="175" t="s">
        <v>1998</v>
      </c>
      <c r="C353" s="173"/>
      <c r="D353" s="173"/>
      <c r="E353" s="141"/>
      <c r="F353" s="115">
        <f>F328</f>
        <v>0</v>
      </c>
    </row>
    <row r="354" spans="1:6">
      <c r="A354" s="1297"/>
      <c r="B354" s="175"/>
      <c r="C354" s="173"/>
      <c r="D354" s="173"/>
      <c r="E354" s="141"/>
      <c r="F354" s="115"/>
    </row>
    <row r="355" spans="1:6">
      <c r="A355" s="1297"/>
      <c r="B355" s="175"/>
      <c r="C355" s="173"/>
      <c r="D355" s="173"/>
      <c r="E355" s="141"/>
      <c r="F355" s="115"/>
    </row>
    <row r="356" spans="1:6">
      <c r="A356" s="1297"/>
      <c r="B356" s="175"/>
      <c r="C356" s="173"/>
      <c r="D356" s="173"/>
      <c r="E356" s="141"/>
      <c r="F356" s="115"/>
    </row>
    <row r="357" spans="1:6">
      <c r="A357" s="1297"/>
      <c r="B357" s="172"/>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297"/>
      <c r="B360" s="175"/>
      <c r="C360" s="173"/>
      <c r="D360" s="173"/>
      <c r="E360" s="141"/>
      <c r="F360" s="115"/>
    </row>
    <row r="361" spans="1:6">
      <c r="A361" s="1297"/>
      <c r="B361" s="175"/>
      <c r="C361" s="173"/>
      <c r="D361" s="173"/>
      <c r="E361" s="141"/>
      <c r="F361" s="115"/>
    </row>
    <row r="362" spans="1:6">
      <c r="A362" s="1324"/>
      <c r="B362" s="1325"/>
      <c r="C362" s="173"/>
      <c r="D362" s="173"/>
      <c r="E362" s="141"/>
      <c r="F362" s="115"/>
    </row>
    <row r="363" spans="1:6">
      <c r="A363" s="1297"/>
      <c r="B363" s="175"/>
      <c r="C363" s="173"/>
      <c r="D363" s="173"/>
      <c r="E363" s="141"/>
      <c r="F363" s="115"/>
    </row>
    <row r="364" spans="1:6">
      <c r="A364" s="1329"/>
      <c r="B364" s="1331"/>
      <c r="C364" s="173"/>
      <c r="D364" s="173"/>
      <c r="E364" s="141"/>
      <c r="F364" s="115"/>
    </row>
    <row r="365" spans="1:6">
      <c r="A365" s="1329"/>
      <c r="B365" s="1331"/>
      <c r="C365" s="173"/>
      <c r="D365" s="173"/>
      <c r="E365" s="141"/>
      <c r="F365" s="115"/>
    </row>
    <row r="366" spans="1:6">
      <c r="A366" s="1329"/>
      <c r="B366" s="1301"/>
      <c r="C366" s="173"/>
      <c r="D366" s="173"/>
      <c r="E366" s="141"/>
      <c r="F366" s="115"/>
    </row>
    <row r="367" spans="1:6">
      <c r="A367" s="1297"/>
      <c r="B367" s="1300"/>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75"/>
      <c r="C373" s="173"/>
      <c r="D373" s="173"/>
      <c r="E373" s="141"/>
      <c r="F373" s="115"/>
    </row>
    <row r="374" spans="1:6">
      <c r="A374" s="1297"/>
      <c r="B374" s="175"/>
      <c r="C374" s="173"/>
      <c r="D374" s="173"/>
      <c r="E374" s="141"/>
      <c r="F374" s="115"/>
    </row>
    <row r="375" spans="1:6">
      <c r="A375" s="1297"/>
      <c r="B375" s="1323"/>
      <c r="C375" s="173"/>
      <c r="D375" s="173"/>
      <c r="E375" s="141"/>
      <c r="F375" s="115"/>
    </row>
    <row r="376" spans="1:6">
      <c r="A376" s="1297"/>
      <c r="B376" s="1331"/>
      <c r="C376" s="175"/>
      <c r="D376" s="173"/>
      <c r="E376" s="141"/>
      <c r="F376" s="115"/>
    </row>
    <row r="377" spans="1:6">
      <c r="A377" s="1297"/>
      <c r="B377" s="1323"/>
      <c r="C377" s="173"/>
      <c r="D377" s="173"/>
      <c r="E377" s="141"/>
      <c r="F377" s="115"/>
    </row>
    <row r="378" spans="1:6">
      <c r="A378" s="1297"/>
      <c r="B378" s="1323"/>
      <c r="C378" s="173"/>
      <c r="D378" s="173"/>
      <c r="E378" s="141"/>
      <c r="F378" s="115"/>
    </row>
    <row r="379" spans="1:6">
      <c r="A379" s="1297"/>
      <c r="B379" s="1300"/>
      <c r="C379" s="173"/>
      <c r="D379" s="173"/>
      <c r="E379" s="141"/>
      <c r="F379" s="115"/>
    </row>
    <row r="380" spans="1:6">
      <c r="A380" s="1297"/>
      <c r="B380" s="175"/>
      <c r="C380" s="173"/>
      <c r="D380" s="173"/>
      <c r="E380" s="141"/>
      <c r="F380" s="115"/>
    </row>
    <row r="381" spans="1:6">
      <c r="A381" s="1297"/>
      <c r="B381" s="172"/>
      <c r="C381" s="173"/>
      <c r="D381" s="173"/>
      <c r="E381" s="141"/>
      <c r="F381" s="115"/>
    </row>
    <row r="382" spans="1:6">
      <c r="A382" s="1297"/>
      <c r="B382" s="1323"/>
      <c r="C382" s="173"/>
      <c r="D382" s="173"/>
      <c r="E382" s="141"/>
      <c r="F382" s="115"/>
    </row>
    <row r="383" spans="1:6">
      <c r="A383" s="171"/>
      <c r="B383" s="267"/>
      <c r="C383" s="181"/>
      <c r="D383" s="181"/>
      <c r="E383" s="142"/>
      <c r="F383" s="1304"/>
    </row>
    <row r="384" spans="1:6" ht="13" thickBot="1">
      <c r="A384" s="1291"/>
      <c r="B384" s="1292"/>
      <c r="C384" s="1293"/>
      <c r="D384" s="1293" t="s">
        <v>973</v>
      </c>
      <c r="E384" s="144"/>
      <c r="F384" s="143">
        <f>SUM(F341:F383)</f>
        <v>0</v>
      </c>
    </row>
    <row r="385" spans="1:6" ht="13">
      <c r="A385" s="221"/>
      <c r="C385" s="347"/>
      <c r="D385" s="347"/>
      <c r="E385" s="1373"/>
      <c r="F385" s="1374"/>
    </row>
  </sheetData>
  <mergeCells count="16">
    <mergeCell ref="A290:F290"/>
    <mergeCell ref="A291:F291"/>
    <mergeCell ref="A331:F331"/>
    <mergeCell ref="A332:F332"/>
    <mergeCell ref="A149:F149"/>
    <mergeCell ref="A150:F150"/>
    <mergeCell ref="A198:F198"/>
    <mergeCell ref="A199:F199"/>
    <mergeCell ref="A246:F246"/>
    <mergeCell ref="A247:F247"/>
    <mergeCell ref="A99:F99"/>
    <mergeCell ref="A1:F1"/>
    <mergeCell ref="A2:F2"/>
    <mergeCell ref="A51:F51"/>
    <mergeCell ref="A52:F52"/>
    <mergeCell ref="A98:F98"/>
  </mergeCells>
  <pageMargins left="0.7" right="0.7" top="0.75" bottom="0.75" header="0.3" footer="0.3"/>
  <pageSetup scale="95" orientation="portrait" r:id="rId1"/>
  <rowBreaks count="1" manualBreakCount="1">
    <brk id="4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6"/>
  <sheetViews>
    <sheetView view="pageBreakPreview" topLeftCell="A37" zoomScale="90" zoomScaleNormal="100" zoomScaleSheetLayoutView="90" workbookViewId="0">
      <selection activeCell="B39" sqref="B3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2496</v>
      </c>
      <c r="B3" s="212"/>
      <c r="C3" s="213"/>
      <c r="D3" s="213"/>
      <c r="E3" s="174"/>
      <c r="F3" s="174"/>
    </row>
    <row r="4" spans="1:6">
      <c r="A4" s="1287"/>
      <c r="B4" s="212"/>
      <c r="C4" s="213"/>
      <c r="D4" s="213"/>
      <c r="E4" s="174"/>
      <c r="F4" s="174"/>
    </row>
    <row r="5" spans="1:6">
      <c r="A5" s="1287" t="s">
        <v>2497</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2"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297"/>
      <c r="B37" s="1301"/>
      <c r="C37" s="173"/>
      <c r="D37" s="173"/>
      <c r="E37" s="170"/>
      <c r="F37" s="115">
        <f t="shared" si="0"/>
        <v>0</v>
      </c>
    </row>
    <row r="38" spans="1:6">
      <c r="A38" s="1297"/>
      <c r="B38" s="175"/>
      <c r="C38" s="173"/>
      <c r="D38" s="173"/>
      <c r="E38" s="170"/>
      <c r="F38" s="115">
        <f t="shared" si="0"/>
        <v>0</v>
      </c>
    </row>
    <row r="39" spans="1:6" ht="30">
      <c r="A39" s="1297" t="s">
        <v>1381</v>
      </c>
      <c r="B39" s="172" t="s">
        <v>1837</v>
      </c>
      <c r="C39" s="173" t="s">
        <v>438</v>
      </c>
      <c r="D39" s="173">
        <v>3.69</v>
      </c>
      <c r="E39" s="170"/>
      <c r="F39" s="115">
        <f t="shared" si="0"/>
        <v>0</v>
      </c>
    </row>
    <row r="40" spans="1:6">
      <c r="A40" s="1297"/>
      <c r="B40" s="175"/>
      <c r="C40" s="173"/>
      <c r="D40" s="173"/>
      <c r="E40" s="170"/>
      <c r="F40" s="115">
        <f t="shared" si="0"/>
        <v>0</v>
      </c>
    </row>
    <row r="41" spans="1:6">
      <c r="A41" s="1297"/>
      <c r="B41" s="175"/>
      <c r="C41" s="173"/>
      <c r="D41" s="173"/>
      <c r="E41" s="170"/>
      <c r="F41" s="115">
        <f t="shared" si="0"/>
        <v>0</v>
      </c>
    </row>
    <row r="42" spans="1:6" ht="20">
      <c r="A42" s="1297" t="s">
        <v>579</v>
      </c>
      <c r="B42" s="172" t="s">
        <v>1836</v>
      </c>
      <c r="C42" s="173" t="s">
        <v>438</v>
      </c>
      <c r="D42" s="173">
        <v>8.61</v>
      </c>
      <c r="E42" s="170"/>
      <c r="F42" s="115">
        <f t="shared" si="0"/>
        <v>0</v>
      </c>
    </row>
    <row r="43" spans="1:6">
      <c r="A43" s="1303"/>
      <c r="B43" s="179"/>
      <c r="C43" s="179"/>
      <c r="D43" s="179"/>
      <c r="E43" s="1296"/>
      <c r="F43" s="1336"/>
    </row>
    <row r="44" spans="1:6">
      <c r="A44" s="1297"/>
      <c r="B44" s="1301" t="s">
        <v>1835</v>
      </c>
      <c r="C44" s="173"/>
      <c r="D44" s="173"/>
      <c r="E44" s="170"/>
      <c r="F44" s="115"/>
    </row>
    <row r="45" spans="1:6">
      <c r="A45" s="1297"/>
      <c r="B45" s="1323"/>
      <c r="C45" s="173"/>
      <c r="D45" s="1326"/>
      <c r="E45" s="170"/>
      <c r="F45" s="115"/>
    </row>
    <row r="46" spans="1:6" ht="13" thickBot="1">
      <c r="A46" s="1291"/>
      <c r="B46" s="1292"/>
      <c r="C46" s="1293"/>
      <c r="D46" s="1293" t="s">
        <v>1770</v>
      </c>
      <c r="E46" s="144"/>
      <c r="F46" s="143">
        <f>SUM(F8:F45)</f>
        <v>0</v>
      </c>
    </row>
    <row r="47" spans="1:6">
      <c r="A47" s="1294"/>
      <c r="B47" s="212"/>
      <c r="C47" s="213"/>
      <c r="D47" s="213"/>
      <c r="E47" s="148"/>
      <c r="F47" s="148"/>
    </row>
    <row r="48" spans="1:6">
      <c r="A48" s="1318"/>
      <c r="B48" s="212"/>
      <c r="C48" s="213"/>
      <c r="D48" s="213"/>
      <c r="E48" s="1317"/>
      <c r="F48" s="1317"/>
    </row>
    <row r="49" spans="1:6">
      <c r="A49" s="2028" t="s">
        <v>324</v>
      </c>
      <c r="B49" s="2014"/>
      <c r="C49" s="2014"/>
      <c r="D49" s="2014"/>
      <c r="E49" s="2014"/>
      <c r="F49" s="2014"/>
    </row>
    <row r="50" spans="1:6">
      <c r="A50" s="2028" t="s">
        <v>323</v>
      </c>
      <c r="B50" s="2014"/>
      <c r="C50" s="2014"/>
      <c r="D50" s="2014"/>
      <c r="E50" s="2014"/>
      <c r="F50" s="2014"/>
    </row>
    <row r="51" spans="1:6">
      <c r="A51" s="1287" t="s">
        <v>2496</v>
      </c>
      <c r="B51" s="212"/>
      <c r="C51" s="213"/>
      <c r="D51" s="213"/>
      <c r="E51" s="174"/>
      <c r="F51" s="174"/>
    </row>
    <row r="52" spans="1:6">
      <c r="A52" s="1287"/>
      <c r="B52" s="212"/>
      <c r="C52" s="213"/>
      <c r="D52" s="213"/>
      <c r="E52" s="174"/>
      <c r="F52" s="174"/>
    </row>
    <row r="53" spans="1:6">
      <c r="A53" s="1287" t="s">
        <v>2497</v>
      </c>
      <c r="B53" s="212"/>
      <c r="C53" s="213"/>
      <c r="D53" s="213"/>
      <c r="E53" s="174"/>
      <c r="F53" s="174"/>
    </row>
    <row r="54" spans="1:6" ht="13" thickBot="1">
      <c r="A54" s="1318"/>
      <c r="B54" s="212"/>
      <c r="C54" s="213"/>
      <c r="D54" s="213"/>
      <c r="E54" s="1317"/>
      <c r="F54" s="1317"/>
    </row>
    <row r="55" spans="1:6">
      <c r="A55" s="1319" t="s">
        <v>320</v>
      </c>
      <c r="B55" s="259" t="s">
        <v>161</v>
      </c>
      <c r="C55" s="259" t="s">
        <v>319</v>
      </c>
      <c r="D55" s="259" t="s">
        <v>318</v>
      </c>
      <c r="E55" s="1320" t="s">
        <v>317</v>
      </c>
      <c r="F55" s="1321" t="s">
        <v>316</v>
      </c>
    </row>
    <row r="56" spans="1:6">
      <c r="A56" s="1303"/>
      <c r="B56" s="179"/>
      <c r="C56" s="179"/>
      <c r="D56" s="179"/>
      <c r="E56" s="1296"/>
      <c r="F56" s="1336"/>
    </row>
    <row r="57" spans="1:6" ht="20">
      <c r="A57" s="1297"/>
      <c r="B57" s="172" t="s">
        <v>1834</v>
      </c>
      <c r="C57" s="173"/>
      <c r="D57" s="173"/>
      <c r="E57" s="170"/>
      <c r="F57" s="115"/>
    </row>
    <row r="58" spans="1:6">
      <c r="A58" s="1297"/>
      <c r="B58" s="175"/>
      <c r="C58" s="173"/>
      <c r="D58" s="173"/>
      <c r="E58" s="170"/>
      <c r="F58" s="115"/>
    </row>
    <row r="59" spans="1:6">
      <c r="A59" s="1297" t="s">
        <v>1833</v>
      </c>
      <c r="B59" s="175"/>
      <c r="C59" s="173" t="s">
        <v>438</v>
      </c>
      <c r="D59" s="173">
        <v>12.3</v>
      </c>
      <c r="E59" s="170"/>
      <c r="F59" s="115">
        <f t="shared" ref="F59:F88" si="1">D59*E59</f>
        <v>0</v>
      </c>
    </row>
    <row r="60" spans="1:6">
      <c r="A60" s="1297"/>
      <c r="B60" s="175"/>
      <c r="C60" s="173"/>
      <c r="D60" s="173"/>
      <c r="E60" s="170"/>
      <c r="F60" s="115">
        <f t="shared" si="1"/>
        <v>0</v>
      </c>
    </row>
    <row r="61" spans="1:6">
      <c r="A61" s="1297"/>
      <c r="B61" s="1301" t="s">
        <v>1832</v>
      </c>
      <c r="C61" s="173"/>
      <c r="D61" s="170"/>
      <c r="E61" s="1327"/>
      <c r="F61" s="115">
        <f t="shared" si="1"/>
        <v>0</v>
      </c>
    </row>
    <row r="62" spans="1:6">
      <c r="A62" s="1297"/>
      <c r="B62" s="175"/>
      <c r="C62" s="173"/>
      <c r="D62" s="170"/>
      <c r="E62" s="170"/>
      <c r="F62" s="115">
        <f t="shared" si="1"/>
        <v>0</v>
      </c>
    </row>
    <row r="63" spans="1:6" ht="20">
      <c r="A63" s="1297" t="s">
        <v>1831</v>
      </c>
      <c r="B63" s="1323" t="s">
        <v>1830</v>
      </c>
      <c r="C63" s="173" t="s">
        <v>679</v>
      </c>
      <c r="D63" s="170">
        <v>40</v>
      </c>
      <c r="E63" s="170"/>
      <c r="F63" s="115">
        <f t="shared" si="1"/>
        <v>0</v>
      </c>
    </row>
    <row r="64" spans="1:6">
      <c r="A64" s="1297"/>
      <c r="B64" s="1328"/>
      <c r="C64" s="173"/>
      <c r="D64" s="173"/>
      <c r="E64" s="170"/>
      <c r="F64" s="115">
        <f t="shared" si="1"/>
        <v>0</v>
      </c>
    </row>
    <row r="65" spans="1:6">
      <c r="A65" s="1324"/>
      <c r="B65" s="1325" t="s">
        <v>1159</v>
      </c>
      <c r="C65" s="173"/>
      <c r="D65" s="173"/>
      <c r="E65" s="170"/>
      <c r="F65" s="115">
        <f t="shared" si="1"/>
        <v>0</v>
      </c>
    </row>
    <row r="66" spans="1:6">
      <c r="A66" s="1324"/>
      <c r="B66" s="1325"/>
      <c r="C66" s="173"/>
      <c r="D66" s="173"/>
      <c r="E66" s="170"/>
      <c r="F66" s="115">
        <f t="shared" si="1"/>
        <v>0</v>
      </c>
    </row>
    <row r="67" spans="1:6">
      <c r="A67" s="1329"/>
      <c r="B67" s="1330" t="s">
        <v>1829</v>
      </c>
      <c r="C67" s="173"/>
      <c r="D67" s="173"/>
      <c r="E67" s="170"/>
      <c r="F67" s="115">
        <f t="shared" si="1"/>
        <v>0</v>
      </c>
    </row>
    <row r="68" spans="1:6">
      <c r="A68" s="1329"/>
      <c r="B68" s="1331"/>
      <c r="C68" s="173"/>
      <c r="D68" s="173"/>
      <c r="E68" s="170"/>
      <c r="F68" s="115">
        <f t="shared" si="1"/>
        <v>0</v>
      </c>
    </row>
    <row r="69" spans="1:6">
      <c r="A69" s="1329"/>
      <c r="B69" s="1332" t="s">
        <v>1828</v>
      </c>
      <c r="C69" s="173"/>
      <c r="D69" s="173"/>
      <c r="E69" s="170"/>
      <c r="F69" s="115">
        <f t="shared" si="1"/>
        <v>0</v>
      </c>
    </row>
    <row r="70" spans="1:6">
      <c r="A70" s="1297"/>
      <c r="B70" s="1300"/>
      <c r="C70" s="173"/>
      <c r="D70" s="173"/>
      <c r="E70" s="170"/>
      <c r="F70" s="115">
        <f t="shared" si="1"/>
        <v>0</v>
      </c>
    </row>
    <row r="71" spans="1:6">
      <c r="A71" s="1297"/>
      <c r="B71" s="1300" t="s">
        <v>1827</v>
      </c>
      <c r="C71" s="173"/>
      <c r="D71" s="173"/>
      <c r="E71" s="170"/>
      <c r="F71" s="115">
        <f t="shared" si="1"/>
        <v>0</v>
      </c>
    </row>
    <row r="72" spans="1:6" ht="40">
      <c r="A72" s="1297"/>
      <c r="B72" s="172" t="s">
        <v>1826</v>
      </c>
      <c r="C72" s="173"/>
      <c r="D72" s="173"/>
      <c r="E72" s="170"/>
      <c r="F72" s="115">
        <f t="shared" si="1"/>
        <v>0</v>
      </c>
    </row>
    <row r="73" spans="1:6">
      <c r="A73" s="1297"/>
      <c r="B73" s="1300"/>
      <c r="C73" s="173"/>
      <c r="D73" s="173"/>
      <c r="E73" s="170"/>
      <c r="F73" s="115">
        <f t="shared" si="1"/>
        <v>0</v>
      </c>
    </row>
    <row r="74" spans="1:6">
      <c r="A74" s="1297" t="s">
        <v>1825</v>
      </c>
      <c r="B74" s="1323" t="s">
        <v>1824</v>
      </c>
      <c r="C74" s="173" t="s">
        <v>691</v>
      </c>
      <c r="D74" s="1326">
        <v>0.46</v>
      </c>
      <c r="E74" s="170"/>
      <c r="F74" s="115">
        <f t="shared" si="1"/>
        <v>0</v>
      </c>
    </row>
    <row r="75" spans="1:6">
      <c r="A75" s="1303"/>
      <c r="B75" s="179"/>
      <c r="C75" s="179"/>
      <c r="D75" s="179"/>
      <c r="E75" s="1296"/>
      <c r="F75" s="115">
        <f t="shared" si="1"/>
        <v>0</v>
      </c>
    </row>
    <row r="76" spans="1:6">
      <c r="A76" s="1297"/>
      <c r="B76" s="1300" t="s">
        <v>1823</v>
      </c>
      <c r="C76" s="173"/>
      <c r="D76" s="1326"/>
      <c r="E76" s="170"/>
      <c r="F76" s="115">
        <f t="shared" si="1"/>
        <v>0</v>
      </c>
    </row>
    <row r="77" spans="1:6">
      <c r="A77" s="1297"/>
      <c r="B77" s="1300"/>
      <c r="C77" s="173"/>
      <c r="D77" s="1326"/>
      <c r="E77" s="170"/>
      <c r="F77" s="115">
        <f t="shared" si="1"/>
        <v>0</v>
      </c>
    </row>
    <row r="78" spans="1:6" ht="40">
      <c r="A78" s="1297"/>
      <c r="B78" s="172" t="s">
        <v>1822</v>
      </c>
      <c r="C78" s="173"/>
      <c r="D78" s="1326"/>
      <c r="E78" s="170"/>
      <c r="F78" s="115">
        <f t="shared" si="1"/>
        <v>0</v>
      </c>
    </row>
    <row r="79" spans="1:6">
      <c r="A79" s="1297"/>
      <c r="B79" s="1323"/>
      <c r="C79" s="173"/>
      <c r="D79" s="1326"/>
      <c r="E79" s="170"/>
      <c r="F79" s="115">
        <f t="shared" si="1"/>
        <v>0</v>
      </c>
    </row>
    <row r="80" spans="1:6">
      <c r="A80" s="1297" t="s">
        <v>1821</v>
      </c>
      <c r="B80" s="1323" t="s">
        <v>1820</v>
      </c>
      <c r="C80" s="173" t="s">
        <v>691</v>
      </c>
      <c r="D80" s="1326">
        <v>12.3</v>
      </c>
      <c r="E80" s="170"/>
      <c r="F80" s="115">
        <f t="shared" si="1"/>
        <v>0</v>
      </c>
    </row>
    <row r="81" spans="1:6">
      <c r="A81" s="1303"/>
      <c r="B81" s="179"/>
      <c r="C81" s="179"/>
      <c r="D81" s="179"/>
      <c r="E81" s="1296"/>
      <c r="F81" s="115">
        <f t="shared" si="1"/>
        <v>0</v>
      </c>
    </row>
    <row r="82" spans="1:6">
      <c r="A82" s="1297"/>
      <c r="B82" s="1300" t="s">
        <v>1819</v>
      </c>
      <c r="C82" s="173"/>
      <c r="D82" s="173"/>
      <c r="E82" s="245"/>
      <c r="F82" s="115">
        <f t="shared" si="1"/>
        <v>0</v>
      </c>
    </row>
    <row r="83" spans="1:6">
      <c r="A83" s="1297"/>
      <c r="B83" s="172"/>
      <c r="C83" s="173"/>
      <c r="D83" s="173"/>
      <c r="E83" s="245"/>
      <c r="F83" s="115">
        <f t="shared" si="1"/>
        <v>0</v>
      </c>
    </row>
    <row r="84" spans="1:6">
      <c r="A84" s="1297"/>
      <c r="B84" s="1300" t="s">
        <v>1818</v>
      </c>
      <c r="C84" s="173"/>
      <c r="D84" s="173"/>
      <c r="E84" s="170"/>
      <c r="F84" s="115">
        <f t="shared" si="1"/>
        <v>0</v>
      </c>
    </row>
    <row r="85" spans="1:6">
      <c r="A85" s="1297"/>
      <c r="B85" s="175"/>
      <c r="C85" s="173"/>
      <c r="D85" s="173"/>
      <c r="E85" s="170"/>
      <c r="F85" s="115">
        <f t="shared" si="1"/>
        <v>0</v>
      </c>
    </row>
    <row r="86" spans="1:6" ht="20">
      <c r="A86" s="1297"/>
      <c r="B86" s="172" t="s">
        <v>1817</v>
      </c>
      <c r="C86" s="173"/>
      <c r="D86" s="173"/>
      <c r="E86" s="170"/>
      <c r="F86" s="115">
        <f t="shared" si="1"/>
        <v>0</v>
      </c>
    </row>
    <row r="87" spans="1:6">
      <c r="A87" s="1297"/>
      <c r="B87" s="172"/>
      <c r="C87" s="173"/>
      <c r="D87" s="173"/>
      <c r="E87" s="170"/>
      <c r="F87" s="115">
        <f t="shared" si="1"/>
        <v>0</v>
      </c>
    </row>
    <row r="88" spans="1:6">
      <c r="A88" s="1297" t="s">
        <v>1356</v>
      </c>
      <c r="B88" s="175" t="s">
        <v>1816</v>
      </c>
      <c r="C88" s="173" t="s">
        <v>691</v>
      </c>
      <c r="D88" s="1326">
        <v>0.46</v>
      </c>
      <c r="E88" s="170"/>
      <c r="F88" s="115">
        <f t="shared" si="1"/>
        <v>0</v>
      </c>
    </row>
    <row r="89" spans="1:6">
      <c r="A89" s="1297"/>
      <c r="B89" s="175"/>
      <c r="C89" s="173"/>
      <c r="D89" s="1326"/>
      <c r="E89" s="170"/>
      <c r="F89" s="115"/>
    </row>
    <row r="90" spans="1:6">
      <c r="A90" s="1297"/>
      <c r="B90" s="1300"/>
      <c r="C90" s="173"/>
      <c r="D90" s="1326"/>
      <c r="E90" s="170"/>
      <c r="F90" s="115"/>
    </row>
    <row r="91" spans="1:6">
      <c r="A91" s="1297"/>
      <c r="B91" s="1301"/>
      <c r="C91" s="173"/>
      <c r="D91" s="1326"/>
      <c r="E91" s="170"/>
      <c r="F91" s="115"/>
    </row>
    <row r="92" spans="1:6">
      <c r="A92" s="1297"/>
      <c r="B92" s="172"/>
      <c r="C92" s="173"/>
      <c r="D92" s="1326"/>
      <c r="E92" s="170"/>
      <c r="F92" s="115"/>
    </row>
    <row r="93" spans="1:6">
      <c r="A93" s="1297"/>
      <c r="B93" s="175"/>
      <c r="C93" s="173"/>
      <c r="D93" s="1326"/>
      <c r="E93" s="170"/>
      <c r="F93" s="115"/>
    </row>
    <row r="94" spans="1:6" ht="13" thickBot="1">
      <c r="A94" s="1291"/>
      <c r="B94" s="1292"/>
      <c r="C94" s="1293"/>
      <c r="D94" s="1293" t="s">
        <v>1770</v>
      </c>
      <c r="E94" s="144"/>
      <c r="F94" s="143">
        <f>SUM(F56:F93)</f>
        <v>0</v>
      </c>
    </row>
    <row r="95" spans="1:6">
      <c r="A95" s="1294"/>
      <c r="B95" s="212"/>
      <c r="C95" s="213"/>
      <c r="D95" s="213"/>
      <c r="E95" s="148"/>
      <c r="F95" s="148"/>
    </row>
    <row r="96" spans="1:6">
      <c r="A96" s="1294"/>
      <c r="B96" s="212"/>
      <c r="C96" s="213"/>
      <c r="D96" s="213"/>
      <c r="E96" s="148"/>
      <c r="F96" s="148"/>
    </row>
    <row r="97" spans="1:6">
      <c r="A97" s="2028" t="s">
        <v>324</v>
      </c>
      <c r="B97" s="2014"/>
      <c r="C97" s="2014"/>
      <c r="D97" s="2014"/>
      <c r="E97" s="2014"/>
      <c r="F97" s="2014"/>
    </row>
    <row r="98" spans="1:6">
      <c r="A98" s="2028" t="s">
        <v>323</v>
      </c>
      <c r="B98" s="2014"/>
      <c r="C98" s="2014"/>
      <c r="D98" s="2014"/>
      <c r="E98" s="2014"/>
      <c r="F98" s="2014"/>
    </row>
    <row r="99" spans="1:6">
      <c r="A99" s="1287" t="s">
        <v>2496</v>
      </c>
      <c r="B99" s="212"/>
      <c r="C99" s="213"/>
      <c r="D99" s="213"/>
      <c r="E99" s="174"/>
      <c r="F99" s="174"/>
    </row>
    <row r="100" spans="1:6">
      <c r="A100" s="1287"/>
      <c r="B100" s="212"/>
      <c r="C100" s="213"/>
      <c r="D100" s="213"/>
      <c r="E100" s="174"/>
      <c r="F100" s="174"/>
    </row>
    <row r="101" spans="1:6">
      <c r="A101" s="1287" t="s">
        <v>2497</v>
      </c>
      <c r="B101" s="212"/>
      <c r="C101" s="213"/>
      <c r="D101" s="213"/>
      <c r="E101" s="174"/>
      <c r="F101" s="174"/>
    </row>
    <row r="102" spans="1:6" ht="13" thickBot="1">
      <c r="A102" s="1334"/>
      <c r="B102" s="1334"/>
      <c r="C102" s="1334"/>
      <c r="D102" s="1334"/>
      <c r="E102" s="1335"/>
      <c r="F102" s="1335"/>
    </row>
    <row r="103" spans="1:6">
      <c r="A103" s="1319" t="s">
        <v>320</v>
      </c>
      <c r="B103" s="259" t="s">
        <v>161</v>
      </c>
      <c r="C103" s="259" t="s">
        <v>319</v>
      </c>
      <c r="D103" s="259" t="s">
        <v>318</v>
      </c>
      <c r="E103" s="1320" t="s">
        <v>317</v>
      </c>
      <c r="F103" s="1321" t="s">
        <v>316</v>
      </c>
    </row>
    <row r="104" spans="1:6">
      <c r="A104" s="1297"/>
      <c r="B104" s="175"/>
      <c r="C104" s="175"/>
      <c r="D104" s="175"/>
      <c r="E104" s="1309"/>
      <c r="F104" s="1322"/>
    </row>
    <row r="105" spans="1:6">
      <c r="A105" s="1297"/>
      <c r="B105" s="1300" t="s">
        <v>1815</v>
      </c>
      <c r="C105" s="173"/>
      <c r="D105" s="1326"/>
      <c r="E105" s="170"/>
      <c r="F105" s="115"/>
    </row>
    <row r="106" spans="1:6">
      <c r="A106" s="1297"/>
      <c r="B106" s="1301"/>
      <c r="C106" s="173"/>
      <c r="D106" s="1326"/>
      <c r="E106" s="170"/>
      <c r="F106" s="115"/>
    </row>
    <row r="107" spans="1:6" ht="30">
      <c r="A107" s="1297"/>
      <c r="B107" s="172" t="s">
        <v>1814</v>
      </c>
      <c r="C107" s="173"/>
      <c r="D107" s="1326"/>
      <c r="E107" s="170"/>
      <c r="F107" s="115"/>
    </row>
    <row r="108" spans="1:6">
      <c r="A108" s="1297"/>
      <c r="B108" s="175"/>
      <c r="C108" s="173"/>
      <c r="D108" s="1326"/>
      <c r="E108" s="170"/>
      <c r="F108" s="115"/>
    </row>
    <row r="109" spans="1:6">
      <c r="A109" s="1297" t="s">
        <v>701</v>
      </c>
      <c r="B109" s="175" t="s">
        <v>1813</v>
      </c>
      <c r="C109" s="173" t="s">
        <v>691</v>
      </c>
      <c r="D109" s="1326">
        <v>12.3</v>
      </c>
      <c r="E109" s="170"/>
      <c r="F109" s="115">
        <f t="shared" ref="F109:F140" si="2">D109*E109</f>
        <v>0</v>
      </c>
    </row>
    <row r="110" spans="1:6">
      <c r="A110" s="1297"/>
      <c r="B110" s="1328"/>
      <c r="C110" s="173"/>
      <c r="D110" s="1326"/>
      <c r="E110" s="170"/>
      <c r="F110" s="115">
        <f t="shared" si="2"/>
        <v>0</v>
      </c>
    </row>
    <row r="111" spans="1:6">
      <c r="A111" s="1297"/>
      <c r="B111" s="1300" t="s">
        <v>1144</v>
      </c>
      <c r="C111" s="173"/>
      <c r="D111" s="173"/>
      <c r="E111" s="141"/>
      <c r="F111" s="115">
        <f t="shared" si="2"/>
        <v>0</v>
      </c>
    </row>
    <row r="112" spans="1:6">
      <c r="A112" s="1297"/>
      <c r="B112" s="175"/>
      <c r="C112" s="175"/>
      <c r="D112" s="175"/>
      <c r="E112" s="1309"/>
      <c r="F112" s="115">
        <f t="shared" si="2"/>
        <v>0</v>
      </c>
    </row>
    <row r="113" spans="1:6">
      <c r="A113" s="1297"/>
      <c r="B113" s="1300" t="s">
        <v>689</v>
      </c>
      <c r="C113" s="173"/>
      <c r="D113" s="173"/>
      <c r="E113" s="141"/>
      <c r="F113" s="115">
        <f t="shared" si="2"/>
        <v>0</v>
      </c>
    </row>
    <row r="114" spans="1:6">
      <c r="A114" s="1297"/>
      <c r="B114" s="1300"/>
      <c r="C114" s="173"/>
      <c r="D114" s="173"/>
      <c r="E114" s="141"/>
      <c r="F114" s="115">
        <f t="shared" si="2"/>
        <v>0</v>
      </c>
    </row>
    <row r="115" spans="1:6" ht="20">
      <c r="A115" s="1297"/>
      <c r="B115" s="172" t="s">
        <v>1812</v>
      </c>
      <c r="C115" s="173"/>
      <c r="D115" s="1333"/>
      <c r="E115" s="141"/>
      <c r="F115" s="115">
        <f t="shared" si="2"/>
        <v>0</v>
      </c>
    </row>
    <row r="116" spans="1:6">
      <c r="A116" s="1297"/>
      <c r="B116" s="1323"/>
      <c r="C116" s="173"/>
      <c r="D116" s="1333"/>
      <c r="E116" s="170"/>
      <c r="F116" s="115">
        <f t="shared" si="2"/>
        <v>0</v>
      </c>
    </row>
    <row r="117" spans="1:6">
      <c r="A117" s="1297" t="s">
        <v>683</v>
      </c>
      <c r="B117" s="1323" t="s">
        <v>1811</v>
      </c>
      <c r="C117" s="173" t="s">
        <v>443</v>
      </c>
      <c r="D117" s="1333">
        <v>39.68</v>
      </c>
      <c r="E117" s="170"/>
      <c r="F117" s="115">
        <f t="shared" si="2"/>
        <v>0</v>
      </c>
    </row>
    <row r="118" spans="1:6">
      <c r="A118" s="1297"/>
      <c r="B118" s="175"/>
      <c r="C118" s="175"/>
      <c r="D118" s="175"/>
      <c r="E118" s="170"/>
      <c r="F118" s="115">
        <f t="shared" si="2"/>
        <v>0</v>
      </c>
    </row>
    <row r="119" spans="1:6">
      <c r="A119" s="1297"/>
      <c r="B119" s="1300" t="s">
        <v>550</v>
      </c>
      <c r="C119" s="173"/>
      <c r="D119" s="173"/>
      <c r="E119" s="170"/>
      <c r="F119" s="115">
        <f t="shared" si="2"/>
        <v>0</v>
      </c>
    </row>
    <row r="120" spans="1:6">
      <c r="A120" s="1297"/>
      <c r="B120" s="175"/>
      <c r="C120" s="173"/>
      <c r="D120" s="173"/>
      <c r="E120" s="170"/>
      <c r="F120" s="115">
        <f t="shared" si="2"/>
        <v>0</v>
      </c>
    </row>
    <row r="121" spans="1:6">
      <c r="A121" s="1297"/>
      <c r="B121" s="1300" t="s">
        <v>1810</v>
      </c>
      <c r="C121" s="173"/>
      <c r="D121" s="173"/>
      <c r="E121" s="170"/>
      <c r="F121" s="115">
        <f t="shared" si="2"/>
        <v>0</v>
      </c>
    </row>
    <row r="122" spans="1:6">
      <c r="A122" s="1297"/>
      <c r="B122" s="175"/>
      <c r="C122" s="173"/>
      <c r="D122" s="173"/>
      <c r="E122" s="170"/>
      <c r="F122" s="115">
        <f t="shared" si="2"/>
        <v>0</v>
      </c>
    </row>
    <row r="123" spans="1:6" ht="20">
      <c r="A123" s="1297"/>
      <c r="B123" s="172" t="s">
        <v>1809</v>
      </c>
      <c r="C123" s="173"/>
      <c r="D123" s="173"/>
      <c r="E123" s="170"/>
      <c r="F123" s="115">
        <f t="shared" si="2"/>
        <v>0</v>
      </c>
    </row>
    <row r="124" spans="1:6">
      <c r="A124" s="1297"/>
      <c r="B124" s="175"/>
      <c r="C124" s="173"/>
      <c r="D124" s="173"/>
      <c r="E124" s="170"/>
      <c r="F124" s="115">
        <f t="shared" si="2"/>
        <v>0</v>
      </c>
    </row>
    <row r="125" spans="1:6">
      <c r="A125" s="1297" t="s">
        <v>675</v>
      </c>
      <c r="B125" s="175" t="s">
        <v>1808</v>
      </c>
      <c r="C125" s="173" t="s">
        <v>482</v>
      </c>
      <c r="D125" s="1326">
        <v>0.05</v>
      </c>
      <c r="E125" s="170"/>
      <c r="F125" s="115">
        <f t="shared" si="2"/>
        <v>0</v>
      </c>
    </row>
    <row r="126" spans="1:6">
      <c r="A126" s="1297"/>
      <c r="B126" s="175"/>
      <c r="C126" s="175"/>
      <c r="D126" s="175"/>
      <c r="E126" s="1309"/>
      <c r="F126" s="115">
        <f t="shared" si="2"/>
        <v>0</v>
      </c>
    </row>
    <row r="127" spans="1:6">
      <c r="A127" s="1297"/>
      <c r="B127" s="1300" t="s">
        <v>633</v>
      </c>
      <c r="C127" s="173"/>
      <c r="D127" s="173"/>
      <c r="E127" s="170"/>
      <c r="F127" s="115">
        <f t="shared" si="2"/>
        <v>0</v>
      </c>
    </row>
    <row r="128" spans="1:6">
      <c r="A128" s="1297"/>
      <c r="B128" s="1301"/>
      <c r="C128" s="173"/>
      <c r="D128" s="173"/>
      <c r="E128" s="141"/>
      <c r="F128" s="115">
        <f t="shared" si="2"/>
        <v>0</v>
      </c>
    </row>
    <row r="129" spans="1:6">
      <c r="A129" s="1297"/>
      <c r="B129" s="1301" t="s">
        <v>1736</v>
      </c>
      <c r="C129" s="173"/>
      <c r="D129" s="173"/>
      <c r="E129" s="141"/>
      <c r="F129" s="115">
        <f t="shared" si="2"/>
        <v>0</v>
      </c>
    </row>
    <row r="130" spans="1:6">
      <c r="A130" s="1297"/>
      <c r="B130" s="172"/>
      <c r="C130" s="173"/>
      <c r="D130" s="173"/>
      <c r="E130" s="170"/>
      <c r="F130" s="115">
        <f t="shared" si="2"/>
        <v>0</v>
      </c>
    </row>
    <row r="131" spans="1:6">
      <c r="A131" s="1297"/>
      <c r="B131" s="1301" t="s">
        <v>631</v>
      </c>
      <c r="C131" s="173"/>
      <c r="D131" s="173"/>
      <c r="E131" s="170"/>
      <c r="F131" s="115">
        <f t="shared" si="2"/>
        <v>0</v>
      </c>
    </row>
    <row r="132" spans="1:6">
      <c r="A132" s="1297"/>
      <c r="B132" s="175"/>
      <c r="C132" s="173"/>
      <c r="D132" s="173"/>
      <c r="E132" s="170"/>
      <c r="F132" s="115">
        <f t="shared" si="2"/>
        <v>0</v>
      </c>
    </row>
    <row r="133" spans="1:6" ht="30">
      <c r="A133" s="1297"/>
      <c r="B133" s="172" t="s">
        <v>1807</v>
      </c>
      <c r="C133" s="173"/>
      <c r="D133" s="173"/>
      <c r="E133" s="170"/>
      <c r="F133" s="115">
        <f t="shared" si="2"/>
        <v>0</v>
      </c>
    </row>
    <row r="134" spans="1:6">
      <c r="A134" s="1324"/>
      <c r="B134" s="1325"/>
      <c r="C134" s="173"/>
      <c r="D134" s="173"/>
      <c r="E134" s="170"/>
      <c r="F134" s="115">
        <f t="shared" si="2"/>
        <v>0</v>
      </c>
    </row>
    <row r="135" spans="1:6">
      <c r="A135" s="1329" t="s">
        <v>1734</v>
      </c>
      <c r="B135" s="1331" t="s">
        <v>1662</v>
      </c>
      <c r="C135" s="173" t="s">
        <v>337</v>
      </c>
      <c r="D135" s="173">
        <v>1</v>
      </c>
      <c r="E135" s="170"/>
      <c r="F135" s="115">
        <f t="shared" si="2"/>
        <v>0</v>
      </c>
    </row>
    <row r="136" spans="1:6">
      <c r="A136" s="1329"/>
      <c r="B136" s="1331"/>
      <c r="C136" s="173"/>
      <c r="D136" s="173"/>
      <c r="E136" s="170"/>
      <c r="F136" s="115">
        <f t="shared" si="2"/>
        <v>0</v>
      </c>
    </row>
    <row r="137" spans="1:6" ht="30">
      <c r="A137" s="1297"/>
      <c r="B137" s="172" t="s">
        <v>1807</v>
      </c>
      <c r="C137" s="173"/>
      <c r="D137" s="173"/>
      <c r="E137" s="170"/>
      <c r="F137" s="115">
        <f t="shared" si="2"/>
        <v>0</v>
      </c>
    </row>
    <row r="138" spans="1:6">
      <c r="A138" s="1324"/>
      <c r="B138" s="1325"/>
      <c r="C138" s="173"/>
      <c r="D138" s="173"/>
      <c r="E138" s="170"/>
      <c r="F138" s="115">
        <f t="shared" si="2"/>
        <v>0</v>
      </c>
    </row>
    <row r="139" spans="1:6">
      <c r="A139" s="1329" t="s">
        <v>1733</v>
      </c>
      <c r="B139" s="1331" t="s">
        <v>1652</v>
      </c>
      <c r="C139" s="173" t="s">
        <v>337</v>
      </c>
      <c r="D139" s="173">
        <v>3</v>
      </c>
      <c r="E139" s="170"/>
      <c r="F139" s="115">
        <f t="shared" si="2"/>
        <v>0</v>
      </c>
    </row>
    <row r="140" spans="1:6">
      <c r="A140" s="1329" t="s">
        <v>1732</v>
      </c>
      <c r="B140" s="1331" t="s">
        <v>1666</v>
      </c>
      <c r="C140" s="173" t="s">
        <v>337</v>
      </c>
      <c r="D140" s="173">
        <v>3</v>
      </c>
      <c r="E140" s="170"/>
      <c r="F140" s="115">
        <f t="shared" si="2"/>
        <v>0</v>
      </c>
    </row>
    <row r="141" spans="1:6">
      <c r="A141" s="1329"/>
      <c r="B141" s="1331"/>
      <c r="C141" s="173"/>
      <c r="D141" s="173"/>
      <c r="E141" s="170"/>
      <c r="F141" s="115"/>
    </row>
    <row r="142" spans="1:6">
      <c r="A142" s="1297"/>
      <c r="B142" s="267"/>
      <c r="C142" s="181"/>
      <c r="D142" s="170"/>
      <c r="E142" s="170"/>
      <c r="F142" s="115"/>
    </row>
    <row r="143" spans="1:6" ht="13" thickBot="1">
      <c r="A143" s="1291"/>
      <c r="B143" s="1292"/>
      <c r="C143" s="1293"/>
      <c r="D143" s="1293" t="s">
        <v>1770</v>
      </c>
      <c r="E143" s="144"/>
      <c r="F143" s="143">
        <f>SUM(F104:F142)</f>
        <v>0</v>
      </c>
    </row>
    <row r="144" spans="1:6">
      <c r="A144" s="1318"/>
      <c r="B144" s="212"/>
      <c r="C144" s="213"/>
      <c r="D144" s="213"/>
      <c r="E144" s="1317"/>
      <c r="F144" s="1317"/>
    </row>
    <row r="145" spans="1:6">
      <c r="A145" s="1318"/>
      <c r="B145" s="212"/>
      <c r="C145" s="213"/>
      <c r="D145" s="213"/>
      <c r="E145" s="1317"/>
      <c r="F145" s="1317"/>
    </row>
    <row r="146" spans="1:6">
      <c r="A146" s="2028" t="s">
        <v>324</v>
      </c>
      <c r="B146" s="2014"/>
      <c r="C146" s="2014"/>
      <c r="D146" s="2014"/>
      <c r="E146" s="2014"/>
      <c r="F146" s="2014"/>
    </row>
    <row r="147" spans="1:6">
      <c r="A147" s="2028" t="s">
        <v>323</v>
      </c>
      <c r="B147" s="2014"/>
      <c r="C147" s="2014"/>
      <c r="D147" s="2014"/>
      <c r="E147" s="2014"/>
      <c r="F147" s="2014"/>
    </row>
    <row r="148" spans="1:6">
      <c r="A148" s="1287" t="s">
        <v>2496</v>
      </c>
      <c r="B148" s="212"/>
      <c r="C148" s="213"/>
      <c r="D148" s="213"/>
      <c r="E148" s="174"/>
      <c r="F148" s="174"/>
    </row>
    <row r="149" spans="1:6">
      <c r="A149" s="1287"/>
      <c r="B149" s="212"/>
      <c r="C149" s="213"/>
      <c r="D149" s="213"/>
      <c r="E149" s="174"/>
      <c r="F149" s="174"/>
    </row>
    <row r="150" spans="1:6">
      <c r="A150" s="1287" t="s">
        <v>2497</v>
      </c>
      <c r="B150" s="212"/>
      <c r="C150" s="213"/>
      <c r="D150" s="213"/>
      <c r="E150" s="174"/>
      <c r="F150" s="174"/>
    </row>
    <row r="151" spans="1:6" ht="13" thickBot="1">
      <c r="A151" s="1334"/>
      <c r="B151" s="1334"/>
      <c r="C151" s="1334"/>
      <c r="D151" s="1334"/>
      <c r="E151" s="1335"/>
      <c r="F151" s="1335"/>
    </row>
    <row r="152" spans="1:6">
      <c r="A152" s="1319" t="s">
        <v>320</v>
      </c>
      <c r="B152" s="259" t="s">
        <v>161</v>
      </c>
      <c r="C152" s="259" t="s">
        <v>319</v>
      </c>
      <c r="D152" s="259" t="s">
        <v>318</v>
      </c>
      <c r="E152" s="1320" t="s">
        <v>317</v>
      </c>
      <c r="F152" s="1321" t="s">
        <v>316</v>
      </c>
    </row>
    <row r="153" spans="1:6">
      <c r="A153" s="1297"/>
      <c r="B153" s="175"/>
      <c r="C153" s="175"/>
      <c r="D153" s="175"/>
      <c r="E153" s="1309"/>
      <c r="F153" s="1322"/>
    </row>
    <row r="154" spans="1:6">
      <c r="A154" s="1329"/>
      <c r="B154" s="1301" t="s">
        <v>1703</v>
      </c>
      <c r="C154" s="173"/>
      <c r="D154" s="173"/>
      <c r="E154" s="170"/>
      <c r="F154" s="115"/>
    </row>
    <row r="155" spans="1:6">
      <c r="A155" s="1297"/>
      <c r="B155" s="1300"/>
      <c r="C155" s="173"/>
      <c r="D155" s="173"/>
      <c r="E155" s="170"/>
      <c r="F155" s="115"/>
    </row>
    <row r="156" spans="1:6" ht="20">
      <c r="A156" s="1297"/>
      <c r="B156" s="172" t="s">
        <v>1806</v>
      </c>
      <c r="C156" s="173"/>
      <c r="D156" s="173"/>
      <c r="E156" s="170"/>
      <c r="F156" s="115"/>
    </row>
    <row r="157" spans="1:6">
      <c r="A157" s="1297"/>
      <c r="B157" s="1323"/>
      <c r="C157" s="173"/>
      <c r="D157" s="173"/>
      <c r="E157" s="170"/>
      <c r="F157" s="115"/>
    </row>
    <row r="158" spans="1:6">
      <c r="A158" s="1297" t="s">
        <v>1701</v>
      </c>
      <c r="B158" s="267" t="s">
        <v>1697</v>
      </c>
      <c r="C158" s="181" t="s">
        <v>337</v>
      </c>
      <c r="D158" s="170">
        <v>1</v>
      </c>
      <c r="E158" s="170"/>
      <c r="F158" s="115">
        <f t="shared" ref="F158:F188" si="3">D158*E158</f>
        <v>0</v>
      </c>
    </row>
    <row r="159" spans="1:6">
      <c r="A159" s="1297" t="s">
        <v>1699</v>
      </c>
      <c r="B159" s="1331" t="s">
        <v>2037</v>
      </c>
      <c r="C159" s="173" t="s">
        <v>337</v>
      </c>
      <c r="D159" s="173">
        <v>1</v>
      </c>
      <c r="E159" s="170"/>
      <c r="F159" s="115">
        <f t="shared" si="3"/>
        <v>0</v>
      </c>
    </row>
    <row r="160" spans="1:6">
      <c r="A160" s="1297" t="s">
        <v>1698</v>
      </c>
      <c r="B160" s="1331" t="s">
        <v>1805</v>
      </c>
      <c r="C160" s="173" t="s">
        <v>337</v>
      </c>
      <c r="D160" s="173">
        <v>1</v>
      </c>
      <c r="E160" s="170"/>
      <c r="F160" s="115">
        <f t="shared" si="3"/>
        <v>0</v>
      </c>
    </row>
    <row r="161" spans="1:6">
      <c r="A161" s="1297"/>
      <c r="B161" s="1331"/>
      <c r="C161" s="173"/>
      <c r="D161" s="173"/>
      <c r="E161" s="170"/>
      <c r="F161" s="115">
        <f t="shared" si="3"/>
        <v>0</v>
      </c>
    </row>
    <row r="162" spans="1:6">
      <c r="A162" s="1297"/>
      <c r="B162" s="279" t="s">
        <v>626</v>
      </c>
      <c r="C162" s="181"/>
      <c r="D162" s="181"/>
      <c r="E162" s="170"/>
      <c r="F162" s="115">
        <f t="shared" si="3"/>
        <v>0</v>
      </c>
    </row>
    <row r="163" spans="1:6">
      <c r="A163" s="1297"/>
      <c r="B163" s="267"/>
      <c r="C163" s="181"/>
      <c r="D163" s="181"/>
      <c r="E163" s="170"/>
      <c r="F163" s="115">
        <f t="shared" si="3"/>
        <v>0</v>
      </c>
    </row>
    <row r="164" spans="1:6" ht="30.5">
      <c r="A164" s="1297"/>
      <c r="B164" s="352" t="s">
        <v>1804</v>
      </c>
      <c r="C164" s="181"/>
      <c r="D164" s="181"/>
      <c r="E164" s="170"/>
      <c r="F164" s="115">
        <f t="shared" si="3"/>
        <v>0</v>
      </c>
    </row>
    <row r="165" spans="1:6">
      <c r="A165" s="1297"/>
      <c r="B165" s="352"/>
      <c r="C165" s="181"/>
      <c r="D165" s="181"/>
      <c r="E165" s="170"/>
      <c r="F165" s="115">
        <f t="shared" si="3"/>
        <v>0</v>
      </c>
    </row>
    <row r="166" spans="1:6">
      <c r="A166" s="171" t="s">
        <v>1319</v>
      </c>
      <c r="B166" s="175" t="s">
        <v>1652</v>
      </c>
      <c r="C166" s="173" t="s">
        <v>337</v>
      </c>
      <c r="D166" s="173">
        <v>1</v>
      </c>
      <c r="E166" s="170"/>
      <c r="F166" s="115">
        <f t="shared" si="3"/>
        <v>0</v>
      </c>
    </row>
    <row r="167" spans="1:6">
      <c r="A167" s="171" t="s">
        <v>1680</v>
      </c>
      <c r="B167" s="175" t="s">
        <v>2036</v>
      </c>
      <c r="C167" s="173" t="s">
        <v>337</v>
      </c>
      <c r="D167" s="173">
        <v>1</v>
      </c>
      <c r="E167" s="170"/>
      <c r="F167" s="115">
        <f t="shared" si="3"/>
        <v>0</v>
      </c>
    </row>
    <row r="168" spans="1:6">
      <c r="A168" s="171" t="s">
        <v>1679</v>
      </c>
      <c r="B168" s="175" t="s">
        <v>1662</v>
      </c>
      <c r="C168" s="173" t="s">
        <v>337</v>
      </c>
      <c r="D168" s="173">
        <v>1</v>
      </c>
      <c r="E168" s="170"/>
      <c r="F168" s="115">
        <f t="shared" si="3"/>
        <v>0</v>
      </c>
    </row>
    <row r="169" spans="1:6">
      <c r="A169" s="171"/>
      <c r="B169" s="1328"/>
      <c r="C169" s="173"/>
      <c r="D169" s="173"/>
      <c r="E169" s="170"/>
      <c r="F169" s="115">
        <f t="shared" si="3"/>
        <v>0</v>
      </c>
    </row>
    <row r="170" spans="1:6">
      <c r="A170" s="1297"/>
      <c r="B170" s="1300" t="s">
        <v>1803</v>
      </c>
      <c r="C170" s="173"/>
      <c r="D170" s="173"/>
      <c r="E170" s="170"/>
      <c r="F170" s="115">
        <f t="shared" si="3"/>
        <v>0</v>
      </c>
    </row>
    <row r="171" spans="1:6">
      <c r="A171" s="1297"/>
      <c r="B171" s="175"/>
      <c r="C171" s="175"/>
      <c r="D171" s="175"/>
      <c r="E171" s="1309"/>
      <c r="F171" s="115">
        <f t="shared" si="3"/>
        <v>0</v>
      </c>
    </row>
    <row r="172" spans="1:6" ht="20.5">
      <c r="A172" s="1297"/>
      <c r="B172" s="352" t="s">
        <v>1802</v>
      </c>
      <c r="C172" s="173"/>
      <c r="D172" s="173"/>
      <c r="E172" s="141"/>
      <c r="F172" s="115">
        <f t="shared" si="3"/>
        <v>0</v>
      </c>
    </row>
    <row r="173" spans="1:6">
      <c r="A173" s="1297"/>
      <c r="B173" s="172"/>
      <c r="C173" s="173"/>
      <c r="D173" s="173"/>
      <c r="E173" s="170"/>
      <c r="F173" s="115">
        <f t="shared" si="3"/>
        <v>0</v>
      </c>
    </row>
    <row r="174" spans="1:6">
      <c r="A174" s="1297" t="s">
        <v>1801</v>
      </c>
      <c r="B174" s="1323" t="s">
        <v>1662</v>
      </c>
      <c r="C174" s="173" t="s">
        <v>337</v>
      </c>
      <c r="D174" s="173">
        <v>1</v>
      </c>
      <c r="E174" s="170"/>
      <c r="F174" s="115">
        <f t="shared" si="3"/>
        <v>0</v>
      </c>
    </row>
    <row r="175" spans="1:6">
      <c r="A175" s="1329"/>
      <c r="B175" s="1331"/>
      <c r="C175" s="173"/>
      <c r="D175" s="173"/>
      <c r="E175" s="170"/>
      <c r="F175" s="115">
        <f t="shared" si="3"/>
        <v>0</v>
      </c>
    </row>
    <row r="176" spans="1:6">
      <c r="A176" s="1297"/>
      <c r="B176" s="1300" t="s">
        <v>1800</v>
      </c>
      <c r="C176" s="173"/>
      <c r="D176" s="173"/>
      <c r="E176" s="170"/>
      <c r="F176" s="115">
        <f t="shared" si="3"/>
        <v>0</v>
      </c>
    </row>
    <row r="177" spans="1:6">
      <c r="A177" s="1297"/>
      <c r="B177" s="1300"/>
      <c r="C177" s="173"/>
      <c r="D177" s="173"/>
      <c r="E177" s="170"/>
      <c r="F177" s="115">
        <f t="shared" si="3"/>
        <v>0</v>
      </c>
    </row>
    <row r="178" spans="1:6" ht="30.5">
      <c r="A178" s="1297"/>
      <c r="B178" s="352" t="s">
        <v>1799</v>
      </c>
      <c r="C178" s="173"/>
      <c r="D178" s="173"/>
      <c r="E178" s="170"/>
      <c r="F178" s="115">
        <f t="shared" si="3"/>
        <v>0</v>
      </c>
    </row>
    <row r="179" spans="1:6">
      <c r="A179" s="1297"/>
      <c r="B179" s="172"/>
      <c r="C179" s="173"/>
      <c r="D179" s="173"/>
      <c r="E179" s="170"/>
      <c r="F179" s="115">
        <f t="shared" si="3"/>
        <v>0</v>
      </c>
    </row>
    <row r="180" spans="1:6">
      <c r="A180" s="1297" t="s">
        <v>1798</v>
      </c>
      <c r="B180" s="1323" t="s">
        <v>1797</v>
      </c>
      <c r="C180" s="173" t="s">
        <v>337</v>
      </c>
      <c r="D180" s="173">
        <v>1</v>
      </c>
      <c r="E180" s="170"/>
      <c r="F180" s="115">
        <f t="shared" si="3"/>
        <v>0</v>
      </c>
    </row>
    <row r="181" spans="1:6">
      <c r="A181" s="1297"/>
      <c r="B181" s="1323"/>
      <c r="C181" s="173"/>
      <c r="D181" s="173"/>
      <c r="E181" s="170"/>
      <c r="F181" s="115">
        <f t="shared" si="3"/>
        <v>0</v>
      </c>
    </row>
    <row r="182" spans="1:6" ht="30.5">
      <c r="A182" s="1297"/>
      <c r="B182" s="352" t="s">
        <v>1796</v>
      </c>
      <c r="C182" s="173"/>
      <c r="D182" s="173"/>
      <c r="E182" s="141"/>
      <c r="F182" s="115">
        <f t="shared" si="3"/>
        <v>0</v>
      </c>
    </row>
    <row r="183" spans="1:6">
      <c r="A183" s="1297"/>
      <c r="B183" s="172"/>
      <c r="C183" s="173"/>
      <c r="D183" s="173"/>
      <c r="E183" s="141"/>
      <c r="F183" s="115">
        <f t="shared" si="3"/>
        <v>0</v>
      </c>
    </row>
    <row r="184" spans="1:6">
      <c r="A184" s="1297" t="s">
        <v>1795</v>
      </c>
      <c r="B184" s="1323" t="s">
        <v>2081</v>
      </c>
      <c r="C184" s="173" t="s">
        <v>337</v>
      </c>
      <c r="D184" s="173">
        <v>1</v>
      </c>
      <c r="E184" s="170"/>
      <c r="F184" s="115">
        <f t="shared" si="3"/>
        <v>0</v>
      </c>
    </row>
    <row r="185" spans="1:6">
      <c r="A185" s="1297" t="s">
        <v>1793</v>
      </c>
      <c r="B185" s="1323" t="s">
        <v>2030</v>
      </c>
      <c r="C185" s="173" t="s">
        <v>337</v>
      </c>
      <c r="D185" s="173">
        <v>1</v>
      </c>
      <c r="E185" s="170"/>
      <c r="F185" s="115">
        <f t="shared" si="3"/>
        <v>0</v>
      </c>
    </row>
    <row r="186" spans="1:6">
      <c r="A186" s="1297" t="s">
        <v>1791</v>
      </c>
      <c r="B186" s="1323" t="s">
        <v>1794</v>
      </c>
      <c r="C186" s="173" t="s">
        <v>337</v>
      </c>
      <c r="D186" s="173">
        <v>1</v>
      </c>
      <c r="E186" s="245"/>
      <c r="F186" s="115">
        <f t="shared" si="3"/>
        <v>0</v>
      </c>
    </row>
    <row r="187" spans="1:6">
      <c r="A187" s="1297" t="s">
        <v>1985</v>
      </c>
      <c r="B187" s="1323" t="s">
        <v>2080</v>
      </c>
      <c r="C187" s="173" t="s">
        <v>337</v>
      </c>
      <c r="D187" s="173">
        <v>2</v>
      </c>
      <c r="E187" s="170"/>
      <c r="F187" s="115">
        <f t="shared" si="3"/>
        <v>0</v>
      </c>
    </row>
    <row r="188" spans="1:6">
      <c r="A188" s="1297" t="s">
        <v>1983</v>
      </c>
      <c r="B188" s="1323" t="s">
        <v>2063</v>
      </c>
      <c r="C188" s="173" t="s">
        <v>337</v>
      </c>
      <c r="D188" s="173">
        <v>3</v>
      </c>
      <c r="E188" s="170"/>
      <c r="F188" s="115">
        <f t="shared" si="3"/>
        <v>0</v>
      </c>
    </row>
    <row r="189" spans="1:6">
      <c r="A189" s="1297"/>
      <c r="B189" s="1323"/>
      <c r="C189" s="173"/>
      <c r="D189" s="173"/>
      <c r="E189" s="170"/>
      <c r="F189" s="1322"/>
    </row>
    <row r="190" spans="1:6">
      <c r="A190" s="1297"/>
      <c r="B190" s="172"/>
      <c r="C190" s="173"/>
      <c r="D190" s="1341"/>
      <c r="E190" s="170"/>
      <c r="F190" s="147"/>
    </row>
    <row r="191" spans="1:6" ht="13" thickBot="1">
      <c r="A191" s="1291"/>
      <c r="B191" s="1292"/>
      <c r="C191" s="1293"/>
      <c r="D191" s="1293" t="s">
        <v>1770</v>
      </c>
      <c r="E191" s="144"/>
      <c r="F191" s="143">
        <f>SUM(F153:F190)</f>
        <v>0</v>
      </c>
    </row>
    <row r="192" spans="1:6">
      <c r="A192" s="1294"/>
      <c r="B192" s="212"/>
      <c r="C192" s="213"/>
      <c r="D192" s="213"/>
      <c r="E192" s="148"/>
      <c r="F192" s="148"/>
    </row>
    <row r="193" spans="1:6">
      <c r="A193" s="1318"/>
      <c r="B193" s="1287"/>
      <c r="C193" s="1338"/>
      <c r="D193" s="1338"/>
      <c r="E193" s="1339"/>
      <c r="F193" s="1339"/>
    </row>
    <row r="194" spans="1:6">
      <c r="A194" s="2028" t="s">
        <v>324</v>
      </c>
      <c r="B194" s="2014"/>
      <c r="C194" s="2014"/>
      <c r="D194" s="2014"/>
      <c r="E194" s="2014"/>
      <c r="F194" s="2014"/>
    </row>
    <row r="195" spans="1:6">
      <c r="A195" s="2028" t="s">
        <v>323</v>
      </c>
      <c r="B195" s="2014"/>
      <c r="C195" s="2014"/>
      <c r="D195" s="2014"/>
      <c r="E195" s="2014"/>
      <c r="F195" s="2014"/>
    </row>
    <row r="196" spans="1:6">
      <c r="A196" s="1287" t="s">
        <v>2496</v>
      </c>
      <c r="B196" s="212"/>
      <c r="C196" s="213"/>
      <c r="D196" s="213"/>
      <c r="E196" s="174"/>
      <c r="F196" s="174"/>
    </row>
    <row r="197" spans="1:6">
      <c r="A197" s="1287"/>
      <c r="B197" s="212"/>
      <c r="C197" s="213"/>
      <c r="D197" s="213"/>
      <c r="E197" s="174"/>
      <c r="F197" s="174"/>
    </row>
    <row r="198" spans="1:6">
      <c r="A198" s="1287" t="s">
        <v>2497</v>
      </c>
      <c r="B198" s="212"/>
      <c r="C198" s="213"/>
      <c r="D198" s="213"/>
      <c r="E198" s="174"/>
      <c r="F198" s="174"/>
    </row>
    <row r="199" spans="1:6" ht="13" thickBot="1">
      <c r="A199" s="1318"/>
      <c r="B199" s="212"/>
      <c r="C199" s="213"/>
      <c r="D199" s="213"/>
      <c r="E199" s="1317"/>
      <c r="F199" s="1317"/>
    </row>
    <row r="200" spans="1:6">
      <c r="A200" s="1319" t="s">
        <v>320</v>
      </c>
      <c r="B200" s="259" t="s">
        <v>161</v>
      </c>
      <c r="C200" s="259" t="s">
        <v>319</v>
      </c>
      <c r="D200" s="259" t="s">
        <v>318</v>
      </c>
      <c r="E200" s="1320" t="s">
        <v>317</v>
      </c>
      <c r="F200" s="1321" t="s">
        <v>316</v>
      </c>
    </row>
    <row r="201" spans="1:6">
      <c r="A201" s="1303"/>
      <c r="B201" s="179"/>
      <c r="C201" s="179"/>
      <c r="D201" s="179"/>
      <c r="E201" s="1296"/>
      <c r="F201" s="1336"/>
    </row>
    <row r="202" spans="1:6">
      <c r="A202" s="1297"/>
      <c r="B202" s="1301" t="s">
        <v>1673</v>
      </c>
      <c r="C202" s="173"/>
      <c r="D202" s="173"/>
      <c r="E202" s="141"/>
      <c r="F202" s="115"/>
    </row>
    <row r="203" spans="1:6">
      <c r="A203" s="1297"/>
      <c r="B203" s="172"/>
      <c r="C203" s="173"/>
      <c r="D203" s="173"/>
      <c r="E203" s="170"/>
      <c r="F203" s="115"/>
    </row>
    <row r="204" spans="1:6" ht="30.5">
      <c r="A204" s="1297"/>
      <c r="B204" s="352" t="s">
        <v>1790</v>
      </c>
      <c r="C204" s="173"/>
      <c r="D204" s="173"/>
      <c r="E204" s="170"/>
      <c r="F204" s="115"/>
    </row>
    <row r="205" spans="1:6">
      <c r="A205" s="1297"/>
      <c r="B205" s="175"/>
      <c r="C205" s="173"/>
      <c r="D205" s="173"/>
      <c r="E205" s="170"/>
      <c r="F205" s="115"/>
    </row>
    <row r="206" spans="1:6">
      <c r="A206" s="1297" t="s">
        <v>1670</v>
      </c>
      <c r="B206" s="267" t="s">
        <v>1652</v>
      </c>
      <c r="C206" s="181" t="s">
        <v>337</v>
      </c>
      <c r="D206" s="170">
        <v>1</v>
      </c>
      <c r="E206" s="170"/>
      <c r="F206" s="115">
        <f t="shared" ref="F206:F234" si="4">D206*E206</f>
        <v>0</v>
      </c>
    </row>
    <row r="207" spans="1:6">
      <c r="A207" s="1297" t="s">
        <v>1668</v>
      </c>
      <c r="B207" s="267" t="s">
        <v>1666</v>
      </c>
      <c r="C207" s="181" t="s">
        <v>337</v>
      </c>
      <c r="D207" s="170">
        <v>1</v>
      </c>
      <c r="E207" s="170"/>
      <c r="F207" s="115">
        <f t="shared" si="4"/>
        <v>0</v>
      </c>
    </row>
    <row r="208" spans="1:6">
      <c r="A208" s="1297" t="s">
        <v>1667</v>
      </c>
      <c r="B208" s="175" t="s">
        <v>1662</v>
      </c>
      <c r="C208" s="173" t="s">
        <v>337</v>
      </c>
      <c r="D208" s="173">
        <v>1</v>
      </c>
      <c r="E208" s="170"/>
      <c r="F208" s="115">
        <f t="shared" si="4"/>
        <v>0</v>
      </c>
    </row>
    <row r="209" spans="1:6">
      <c r="A209" s="1303"/>
      <c r="B209" s="179"/>
      <c r="C209" s="179"/>
      <c r="D209" s="179"/>
      <c r="E209" s="1296"/>
      <c r="F209" s="115">
        <f t="shared" si="4"/>
        <v>0</v>
      </c>
    </row>
    <row r="210" spans="1:6" ht="21">
      <c r="A210" s="1297"/>
      <c r="B210" s="1300" t="s">
        <v>1643</v>
      </c>
      <c r="C210" s="173"/>
      <c r="D210" s="1341"/>
      <c r="E210" s="170"/>
      <c r="F210" s="115">
        <f t="shared" si="4"/>
        <v>0</v>
      </c>
    </row>
    <row r="211" spans="1:6">
      <c r="A211" s="1297"/>
      <c r="B211" s="175"/>
      <c r="C211" s="173"/>
      <c r="D211" s="1341"/>
      <c r="E211" s="170"/>
      <c r="F211" s="115">
        <f t="shared" si="4"/>
        <v>0</v>
      </c>
    </row>
    <row r="212" spans="1:6" ht="30">
      <c r="A212" s="1297"/>
      <c r="B212" s="172" t="s">
        <v>2026</v>
      </c>
      <c r="C212" s="173"/>
      <c r="D212" s="1341"/>
      <c r="E212" s="170"/>
      <c r="F212" s="115">
        <f t="shared" si="4"/>
        <v>0</v>
      </c>
    </row>
    <row r="213" spans="1:6">
      <c r="A213" s="1297"/>
      <c r="B213" s="175"/>
      <c r="C213" s="173"/>
      <c r="D213" s="1341"/>
      <c r="E213" s="170"/>
      <c r="F213" s="115">
        <f t="shared" si="4"/>
        <v>0</v>
      </c>
    </row>
    <row r="214" spans="1:6">
      <c r="A214" s="1297" t="s">
        <v>1789</v>
      </c>
      <c r="B214" s="175" t="s">
        <v>634</v>
      </c>
      <c r="C214" s="173" t="s">
        <v>337</v>
      </c>
      <c r="D214" s="1341">
        <v>1</v>
      </c>
      <c r="E214" s="170"/>
      <c r="F214" s="115">
        <f t="shared" si="4"/>
        <v>0</v>
      </c>
    </row>
    <row r="215" spans="1:6">
      <c r="A215" s="1297"/>
      <c r="B215" s="175"/>
      <c r="C215" s="173"/>
      <c r="D215" s="1341"/>
      <c r="E215" s="170"/>
      <c r="F215" s="115">
        <f t="shared" si="4"/>
        <v>0</v>
      </c>
    </row>
    <row r="216" spans="1:6">
      <c r="A216" s="1297"/>
      <c r="B216" s="1301" t="s">
        <v>1788</v>
      </c>
      <c r="C216" s="173"/>
      <c r="D216" s="1341"/>
      <c r="E216" s="170"/>
      <c r="F216" s="115">
        <f t="shared" si="4"/>
        <v>0</v>
      </c>
    </row>
    <row r="217" spans="1:6">
      <c r="A217" s="1297"/>
      <c r="B217" s="175"/>
      <c r="C217" s="173"/>
      <c r="D217" s="1341"/>
      <c r="E217" s="170"/>
      <c r="F217" s="115">
        <f t="shared" si="4"/>
        <v>0</v>
      </c>
    </row>
    <row r="218" spans="1:6" ht="20">
      <c r="A218" s="1297"/>
      <c r="B218" s="172" t="s">
        <v>1787</v>
      </c>
      <c r="C218" s="173"/>
      <c r="D218" s="1341"/>
      <c r="E218" s="170"/>
      <c r="F218" s="115">
        <f t="shared" si="4"/>
        <v>0</v>
      </c>
    </row>
    <row r="219" spans="1:6">
      <c r="A219" s="1303"/>
      <c r="B219" s="179"/>
      <c r="C219" s="179"/>
      <c r="D219" s="179"/>
      <c r="E219" s="1296"/>
      <c r="F219" s="115">
        <f t="shared" si="4"/>
        <v>0</v>
      </c>
    </row>
    <row r="220" spans="1:6">
      <c r="A220" s="1297" t="s">
        <v>1786</v>
      </c>
      <c r="B220" s="175" t="s">
        <v>1785</v>
      </c>
      <c r="C220" s="173" t="s">
        <v>337</v>
      </c>
      <c r="D220" s="1341">
        <v>1</v>
      </c>
      <c r="E220" s="170"/>
      <c r="F220" s="115">
        <f t="shared" si="4"/>
        <v>0</v>
      </c>
    </row>
    <row r="221" spans="1:6">
      <c r="A221" s="1297"/>
      <c r="B221" s="175"/>
      <c r="C221" s="173"/>
      <c r="D221" s="1341"/>
      <c r="E221" s="170"/>
      <c r="F221" s="115">
        <f t="shared" si="4"/>
        <v>0</v>
      </c>
    </row>
    <row r="222" spans="1:6" ht="30">
      <c r="A222" s="1297"/>
      <c r="B222" s="172" t="s">
        <v>1784</v>
      </c>
      <c r="C222" s="173"/>
      <c r="D222" s="1341"/>
      <c r="E222" s="170"/>
      <c r="F222" s="115">
        <f t="shared" si="4"/>
        <v>0</v>
      </c>
    </row>
    <row r="223" spans="1:6">
      <c r="A223" s="1297"/>
      <c r="B223" s="179"/>
      <c r="C223" s="173"/>
      <c r="D223" s="1341"/>
      <c r="E223" s="170"/>
      <c r="F223" s="115">
        <f t="shared" si="4"/>
        <v>0</v>
      </c>
    </row>
    <row r="224" spans="1:6">
      <c r="A224" s="1297" t="s">
        <v>1783</v>
      </c>
      <c r="B224" s="175" t="s">
        <v>634</v>
      </c>
      <c r="C224" s="173" t="s">
        <v>337</v>
      </c>
      <c r="D224" s="1341">
        <v>1</v>
      </c>
      <c r="E224" s="170"/>
      <c r="F224" s="115">
        <f t="shared" si="4"/>
        <v>0</v>
      </c>
    </row>
    <row r="225" spans="1:6">
      <c r="A225" s="1303"/>
      <c r="B225" s="179"/>
      <c r="C225" s="179"/>
      <c r="D225" s="179"/>
      <c r="E225" s="1296"/>
      <c r="F225" s="115">
        <f t="shared" si="4"/>
        <v>0</v>
      </c>
    </row>
    <row r="226" spans="1:6">
      <c r="A226" s="1297"/>
      <c r="B226" s="1300" t="s">
        <v>1504</v>
      </c>
      <c r="C226" s="173"/>
      <c r="D226" s="1341"/>
      <c r="E226" s="170"/>
      <c r="F226" s="115">
        <f t="shared" si="4"/>
        <v>0</v>
      </c>
    </row>
    <row r="227" spans="1:6">
      <c r="A227" s="1297"/>
      <c r="B227" s="175"/>
      <c r="C227" s="173"/>
      <c r="D227" s="1341"/>
      <c r="E227" s="170"/>
      <c r="F227" s="115">
        <f t="shared" si="4"/>
        <v>0</v>
      </c>
    </row>
    <row r="228" spans="1:6" ht="20">
      <c r="A228" s="1297" t="s">
        <v>1782</v>
      </c>
      <c r="B228" s="1217" t="s">
        <v>1503</v>
      </c>
      <c r="C228" s="173" t="s">
        <v>513</v>
      </c>
      <c r="D228" s="1341">
        <v>40</v>
      </c>
      <c r="E228" s="170"/>
      <c r="F228" s="115">
        <f t="shared" si="4"/>
        <v>0</v>
      </c>
    </row>
    <row r="229" spans="1:6">
      <c r="A229" s="1297"/>
      <c r="B229" s="175"/>
      <c r="C229" s="175"/>
      <c r="D229" s="1341"/>
      <c r="E229" s="170"/>
      <c r="F229" s="115">
        <f t="shared" si="4"/>
        <v>0</v>
      </c>
    </row>
    <row r="230" spans="1:6">
      <c r="A230" s="1297"/>
      <c r="B230" s="1300" t="s">
        <v>1781</v>
      </c>
      <c r="C230" s="175"/>
      <c r="D230" s="1341"/>
      <c r="E230" s="170"/>
      <c r="F230" s="115">
        <f t="shared" si="4"/>
        <v>0</v>
      </c>
    </row>
    <row r="231" spans="1:6">
      <c r="A231" s="1297"/>
      <c r="B231" s="1300"/>
      <c r="C231" s="175"/>
      <c r="D231" s="1341"/>
      <c r="E231" s="170"/>
      <c r="F231" s="115">
        <f t="shared" si="4"/>
        <v>0</v>
      </c>
    </row>
    <row r="232" spans="1:6" ht="20">
      <c r="A232" s="1297"/>
      <c r="B232" s="172" t="s">
        <v>1780</v>
      </c>
      <c r="C232" s="175"/>
      <c r="D232" s="1341"/>
      <c r="E232" s="170"/>
      <c r="F232" s="115">
        <f t="shared" si="4"/>
        <v>0</v>
      </c>
    </row>
    <row r="233" spans="1:6">
      <c r="A233" s="1297"/>
      <c r="B233" s="175"/>
      <c r="C233" s="175"/>
      <c r="D233" s="1341"/>
      <c r="E233" s="170"/>
      <c r="F233" s="115">
        <f t="shared" si="4"/>
        <v>0</v>
      </c>
    </row>
    <row r="234" spans="1:6">
      <c r="A234" s="1297" t="s">
        <v>1779</v>
      </c>
      <c r="B234" s="1323" t="s">
        <v>1778</v>
      </c>
      <c r="C234" s="173" t="s">
        <v>337</v>
      </c>
      <c r="D234" s="173">
        <v>1</v>
      </c>
      <c r="E234" s="170"/>
      <c r="F234" s="115">
        <f t="shared" si="4"/>
        <v>0</v>
      </c>
    </row>
    <row r="235" spans="1:6">
      <c r="A235" s="1297"/>
      <c r="B235" s="175"/>
      <c r="C235" s="173"/>
      <c r="D235" s="1341"/>
      <c r="E235" s="170"/>
      <c r="F235" s="147"/>
    </row>
    <row r="236" spans="1:6">
      <c r="A236" s="1297"/>
      <c r="B236" s="175"/>
      <c r="C236" s="173"/>
      <c r="D236" s="173"/>
      <c r="E236" s="170"/>
      <c r="F236" s="115"/>
    </row>
    <row r="237" spans="1:6" ht="13" thickBot="1">
      <c r="A237" s="1291"/>
      <c r="B237" s="1292"/>
      <c r="C237" s="1293"/>
      <c r="D237" s="1293" t="s">
        <v>1770</v>
      </c>
      <c r="E237" s="144"/>
      <c r="F237" s="143">
        <f>SUM(F201:F236)</f>
        <v>0</v>
      </c>
    </row>
    <row r="238" spans="1:6">
      <c r="A238" s="1294"/>
      <c r="B238" s="212"/>
      <c r="C238" s="213"/>
      <c r="D238" s="213"/>
      <c r="E238" s="148"/>
      <c r="F238" s="148"/>
    </row>
    <row r="239" spans="1:6">
      <c r="A239" s="1294"/>
      <c r="B239" s="212"/>
      <c r="C239" s="213"/>
      <c r="D239" s="213"/>
      <c r="E239" s="148"/>
      <c r="F239" s="148"/>
    </row>
    <row r="240" spans="1:6">
      <c r="A240" s="2028" t="s">
        <v>324</v>
      </c>
      <c r="B240" s="2014"/>
      <c r="C240" s="2014"/>
      <c r="D240" s="2014"/>
      <c r="E240" s="2014"/>
      <c r="F240" s="2014"/>
    </row>
    <row r="241" spans="1:6">
      <c r="A241" s="2028" t="s">
        <v>323</v>
      </c>
      <c r="B241" s="2014"/>
      <c r="C241" s="2014"/>
      <c r="D241" s="2014"/>
      <c r="E241" s="2014"/>
      <c r="F241" s="2014"/>
    </row>
    <row r="242" spans="1:6">
      <c r="A242" s="1287" t="s">
        <v>2496</v>
      </c>
      <c r="B242" s="212"/>
      <c r="C242" s="213"/>
      <c r="D242" s="213"/>
      <c r="E242" s="174"/>
      <c r="F242" s="174"/>
    </row>
    <row r="243" spans="1:6">
      <c r="A243" s="1287"/>
      <c r="B243" s="212"/>
      <c r="C243" s="213"/>
      <c r="D243" s="213"/>
      <c r="E243" s="174"/>
      <c r="F243" s="174"/>
    </row>
    <row r="244" spans="1:6">
      <c r="A244" s="1287" t="s">
        <v>2497</v>
      </c>
      <c r="B244" s="212"/>
      <c r="C244" s="213"/>
      <c r="D244" s="213"/>
      <c r="E244" s="174"/>
      <c r="F244" s="174"/>
    </row>
    <row r="245" spans="1:6" ht="13" thickBot="1">
      <c r="A245" s="1318"/>
      <c r="B245" s="212"/>
      <c r="C245" s="213"/>
      <c r="D245" s="213"/>
      <c r="E245" s="1317"/>
      <c r="F245" s="1317"/>
    </row>
    <row r="246" spans="1:6">
      <c r="A246" s="1319" t="s">
        <v>320</v>
      </c>
      <c r="B246" s="259" t="s">
        <v>161</v>
      </c>
      <c r="C246" s="259" t="s">
        <v>319</v>
      </c>
      <c r="D246" s="259" t="s">
        <v>318</v>
      </c>
      <c r="E246" s="1320" t="s">
        <v>317</v>
      </c>
      <c r="F246" s="1321" t="s">
        <v>316</v>
      </c>
    </row>
    <row r="247" spans="1:6">
      <c r="A247" s="1303"/>
      <c r="B247" s="179"/>
      <c r="C247" s="179"/>
      <c r="D247" s="179"/>
      <c r="E247" s="1296"/>
      <c r="F247" s="1336"/>
    </row>
    <row r="248" spans="1:6">
      <c r="A248" s="1297"/>
      <c r="B248" s="1300" t="s">
        <v>1777</v>
      </c>
      <c r="C248" s="173"/>
      <c r="D248" s="173"/>
      <c r="E248" s="141"/>
      <c r="F248" s="115"/>
    </row>
    <row r="249" spans="1:6">
      <c r="A249" s="1297"/>
      <c r="B249" s="1300"/>
      <c r="C249" s="173"/>
      <c r="D249" s="173"/>
      <c r="E249" s="141"/>
      <c r="F249" s="115"/>
    </row>
    <row r="250" spans="1:6" ht="80">
      <c r="A250" s="1297" t="s">
        <v>1776</v>
      </c>
      <c r="B250" s="1331" t="s">
        <v>1775</v>
      </c>
      <c r="C250" s="173" t="s">
        <v>341</v>
      </c>
      <c r="D250" s="173">
        <v>1</v>
      </c>
      <c r="E250" s="170"/>
      <c r="F250" s="115">
        <f t="shared" ref="F250:F254" si="5">D250*E250</f>
        <v>0</v>
      </c>
    </row>
    <row r="251" spans="1:6">
      <c r="A251" s="1297"/>
      <c r="B251" s="1300"/>
      <c r="C251" s="173"/>
      <c r="D251" s="173"/>
      <c r="E251" s="141"/>
      <c r="F251" s="115">
        <f t="shared" si="5"/>
        <v>0</v>
      </c>
    </row>
    <row r="252" spans="1:6" ht="40">
      <c r="A252" s="1297" t="s">
        <v>1774</v>
      </c>
      <c r="B252" s="175" t="s">
        <v>2079</v>
      </c>
      <c r="C252" s="173" t="s">
        <v>341</v>
      </c>
      <c r="D252" s="173">
        <v>1</v>
      </c>
      <c r="E252" s="170"/>
      <c r="F252" s="115">
        <f t="shared" si="5"/>
        <v>0</v>
      </c>
    </row>
    <row r="253" spans="1:6">
      <c r="A253" s="1297"/>
      <c r="B253" s="1331"/>
      <c r="C253" s="173"/>
      <c r="D253" s="173"/>
      <c r="E253" s="170"/>
      <c r="F253" s="115">
        <f t="shared" si="5"/>
        <v>0</v>
      </c>
    </row>
    <row r="254" spans="1:6" ht="30">
      <c r="A254" s="1297" t="s">
        <v>1772</v>
      </c>
      <c r="B254" s="1331" t="s">
        <v>1771</v>
      </c>
      <c r="C254" s="173" t="s">
        <v>341</v>
      </c>
      <c r="D254" s="173">
        <v>1</v>
      </c>
      <c r="E254" s="170"/>
      <c r="F254" s="115">
        <f t="shared" si="5"/>
        <v>0</v>
      </c>
    </row>
    <row r="255" spans="1:6">
      <c r="A255" s="1297"/>
      <c r="B255" s="1300"/>
      <c r="C255" s="173"/>
      <c r="D255" s="173"/>
      <c r="E255" s="141"/>
      <c r="F255" s="115"/>
    </row>
    <row r="256" spans="1:6">
      <c r="A256" s="1297"/>
      <c r="B256" s="1300"/>
      <c r="C256" s="173"/>
      <c r="D256" s="173"/>
      <c r="E256" s="141"/>
      <c r="F256" s="115"/>
    </row>
    <row r="257" spans="1:6">
      <c r="A257" s="1297"/>
      <c r="B257" s="1300"/>
      <c r="C257" s="173"/>
      <c r="D257" s="173"/>
      <c r="E257" s="141"/>
      <c r="F257" s="115"/>
    </row>
    <row r="258" spans="1:6">
      <c r="A258" s="1297"/>
      <c r="B258" s="1300"/>
      <c r="C258" s="173"/>
      <c r="D258" s="173"/>
      <c r="E258" s="141"/>
      <c r="F258" s="115"/>
    </row>
    <row r="259" spans="1:6">
      <c r="A259" s="1297"/>
      <c r="B259" s="1300"/>
      <c r="C259" s="173"/>
      <c r="D259" s="173"/>
      <c r="E259" s="141"/>
      <c r="F259" s="115"/>
    </row>
    <row r="260" spans="1:6">
      <c r="A260" s="1297"/>
      <c r="B260" s="1300"/>
      <c r="C260" s="173"/>
      <c r="D260" s="173"/>
      <c r="E260" s="141"/>
      <c r="F260" s="115"/>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300"/>
      <c r="C277" s="173"/>
      <c r="D277" s="173"/>
      <c r="E277" s="141"/>
      <c r="F277" s="115"/>
    </row>
    <row r="278" spans="1:6">
      <c r="A278" s="1297"/>
      <c r="B278" s="1300"/>
      <c r="C278" s="173"/>
      <c r="D278" s="173"/>
      <c r="E278" s="141"/>
      <c r="F278" s="115"/>
    </row>
    <row r="279" spans="1:6">
      <c r="A279" s="1297"/>
      <c r="B279" s="175"/>
      <c r="C279" s="173"/>
      <c r="D279" s="173"/>
      <c r="E279" s="170"/>
      <c r="F279" s="115"/>
    </row>
    <row r="280" spans="1:6" ht="13" thickBot="1">
      <c r="A280" s="1291"/>
      <c r="B280" s="1292"/>
      <c r="C280" s="1293"/>
      <c r="D280" s="1293" t="s">
        <v>1770</v>
      </c>
      <c r="E280" s="144"/>
      <c r="F280" s="143">
        <f>SUM(F247:F279)</f>
        <v>0</v>
      </c>
    </row>
    <row r="281" spans="1:6">
      <c r="A281" s="1294"/>
      <c r="B281" s="212"/>
      <c r="C281" s="213"/>
      <c r="D281" s="213"/>
      <c r="E281" s="148"/>
      <c r="F281" s="148"/>
    </row>
    <row r="282" spans="1:6">
      <c r="A282" s="1294"/>
      <c r="B282" s="212"/>
      <c r="C282" s="213"/>
      <c r="D282" s="213"/>
      <c r="E282" s="148"/>
      <c r="F282" s="148"/>
    </row>
    <row r="283" spans="1:6">
      <c r="A283" s="2028" t="s">
        <v>324</v>
      </c>
      <c r="B283" s="2014"/>
      <c r="C283" s="2014"/>
      <c r="D283" s="2014"/>
      <c r="E283" s="2014"/>
      <c r="F283" s="2014"/>
    </row>
    <row r="284" spans="1:6">
      <c r="A284" s="2028" t="s">
        <v>323</v>
      </c>
      <c r="B284" s="2014"/>
      <c r="C284" s="2014"/>
      <c r="D284" s="2014"/>
      <c r="E284" s="2014"/>
      <c r="F284" s="2014"/>
    </row>
    <row r="285" spans="1:6">
      <c r="A285" s="1287" t="s">
        <v>2496</v>
      </c>
      <c r="B285" s="212"/>
      <c r="C285" s="213"/>
      <c r="D285" s="213"/>
      <c r="E285" s="174"/>
      <c r="F285" s="174"/>
    </row>
    <row r="286" spans="1:6">
      <c r="A286" s="1287"/>
      <c r="B286" s="212"/>
      <c r="C286" s="213"/>
      <c r="D286" s="213"/>
      <c r="E286" s="174"/>
      <c r="F286" s="174"/>
    </row>
    <row r="287" spans="1:6">
      <c r="A287" s="1287" t="s">
        <v>2497</v>
      </c>
      <c r="B287" s="212"/>
      <c r="C287" s="213"/>
      <c r="D287" s="213"/>
      <c r="E287" s="174"/>
      <c r="F287" s="174"/>
    </row>
    <row r="288" spans="1:6" ht="13" thickBot="1">
      <c r="A288" s="1318"/>
      <c r="B288" s="212"/>
      <c r="C288" s="213"/>
      <c r="D288" s="213"/>
      <c r="E288" s="1317"/>
      <c r="F288" s="1317"/>
    </row>
    <row r="289" spans="1:6">
      <c r="A289" s="1319" t="s">
        <v>320</v>
      </c>
      <c r="B289" s="259" t="s">
        <v>161</v>
      </c>
      <c r="C289" s="259" t="s">
        <v>319</v>
      </c>
      <c r="D289" s="259" t="s">
        <v>318</v>
      </c>
      <c r="E289" s="1320" t="s">
        <v>317</v>
      </c>
      <c r="F289" s="1321" t="s">
        <v>316</v>
      </c>
    </row>
    <row r="290" spans="1:6">
      <c r="A290" s="1303"/>
      <c r="B290" s="179"/>
      <c r="C290" s="179"/>
      <c r="D290" s="179"/>
      <c r="E290" s="1296"/>
      <c r="F290" s="1336"/>
    </row>
    <row r="291" spans="1:6">
      <c r="A291" s="1297"/>
      <c r="B291" s="232" t="s">
        <v>315</v>
      </c>
      <c r="C291" s="173"/>
      <c r="D291" s="173"/>
      <c r="E291" s="141"/>
      <c r="F291" s="115"/>
    </row>
    <row r="292" spans="1:6">
      <c r="A292" s="1324"/>
      <c r="B292" s="1325"/>
      <c r="C292" s="173"/>
      <c r="D292" s="173"/>
      <c r="E292" s="141"/>
      <c r="F292" s="115"/>
    </row>
    <row r="293" spans="1:6">
      <c r="A293" s="1297"/>
      <c r="B293" s="175" t="s">
        <v>1768</v>
      </c>
      <c r="C293" s="173"/>
      <c r="D293" s="173"/>
      <c r="E293" s="141"/>
      <c r="F293" s="115">
        <f>F46</f>
        <v>0</v>
      </c>
    </row>
    <row r="294" spans="1:6">
      <c r="A294" s="1303"/>
      <c r="B294" s="179"/>
      <c r="C294" s="179"/>
      <c r="D294" s="179"/>
      <c r="E294" s="1296"/>
      <c r="F294" s="1336"/>
    </row>
    <row r="295" spans="1:6">
      <c r="A295" s="1297"/>
      <c r="B295" s="175" t="s">
        <v>1767</v>
      </c>
      <c r="C295" s="173"/>
      <c r="D295" s="173"/>
      <c r="E295" s="141"/>
      <c r="F295" s="115">
        <f>F94</f>
        <v>0</v>
      </c>
    </row>
    <row r="296" spans="1:6">
      <c r="A296" s="1297"/>
      <c r="B296" s="175"/>
      <c r="C296" s="173"/>
      <c r="D296" s="173"/>
      <c r="E296" s="141"/>
      <c r="F296" s="115"/>
    </row>
    <row r="297" spans="1:6">
      <c r="A297" s="1297"/>
      <c r="B297" s="175" t="s">
        <v>1766</v>
      </c>
      <c r="C297" s="173"/>
      <c r="D297" s="173"/>
      <c r="E297" s="141"/>
      <c r="F297" s="115">
        <f>F143</f>
        <v>0</v>
      </c>
    </row>
    <row r="298" spans="1:6">
      <c r="A298" s="1297"/>
      <c r="B298" s="175"/>
      <c r="C298" s="173"/>
      <c r="D298" s="173"/>
      <c r="E298" s="141"/>
      <c r="F298" s="115"/>
    </row>
    <row r="299" spans="1:6">
      <c r="A299" s="1297"/>
      <c r="B299" s="175" t="s">
        <v>1765</v>
      </c>
      <c r="C299" s="173"/>
      <c r="D299" s="173"/>
      <c r="E299" s="141"/>
      <c r="F299" s="115">
        <f>F191</f>
        <v>0</v>
      </c>
    </row>
    <row r="300" spans="1:6">
      <c r="A300" s="1297"/>
      <c r="B300" s="1301"/>
      <c r="C300" s="173"/>
      <c r="D300" s="173"/>
      <c r="E300" s="141"/>
      <c r="F300" s="115"/>
    </row>
    <row r="301" spans="1:6">
      <c r="A301" s="1297"/>
      <c r="B301" s="175" t="s">
        <v>1764</v>
      </c>
      <c r="C301" s="173"/>
      <c r="D301" s="173"/>
      <c r="E301" s="141"/>
      <c r="F301" s="115">
        <f>F237</f>
        <v>0</v>
      </c>
    </row>
    <row r="302" spans="1:6">
      <c r="A302" s="1297"/>
      <c r="B302" s="172"/>
      <c r="C302" s="173"/>
      <c r="D302" s="173"/>
      <c r="E302" s="141"/>
      <c r="F302" s="115"/>
    </row>
    <row r="303" spans="1:6">
      <c r="A303" s="1297"/>
      <c r="B303" s="175" t="s">
        <v>1763</v>
      </c>
      <c r="C303" s="173"/>
      <c r="D303" s="173"/>
      <c r="E303" s="141"/>
      <c r="F303" s="115">
        <f>F280</f>
        <v>0</v>
      </c>
    </row>
    <row r="304" spans="1:6">
      <c r="A304" s="1297"/>
      <c r="B304" s="175"/>
      <c r="C304" s="173"/>
      <c r="D304" s="173"/>
      <c r="E304" s="141"/>
      <c r="F304" s="115"/>
    </row>
    <row r="305" spans="1:6">
      <c r="A305" s="1297"/>
      <c r="B305" s="175"/>
      <c r="C305" s="173"/>
      <c r="D305" s="173"/>
      <c r="E305" s="141"/>
      <c r="F305" s="115"/>
    </row>
    <row r="306" spans="1:6">
      <c r="A306" s="1297"/>
      <c r="B306" s="172"/>
      <c r="C306" s="173"/>
      <c r="D306" s="173"/>
      <c r="E306" s="141"/>
      <c r="F306" s="115"/>
    </row>
    <row r="307" spans="1:6">
      <c r="A307" s="1297"/>
      <c r="B307" s="175"/>
      <c r="C307" s="173"/>
      <c r="D307" s="173"/>
      <c r="E307" s="141"/>
      <c r="F307" s="115"/>
    </row>
    <row r="308" spans="1:6">
      <c r="A308" s="1297"/>
      <c r="B308" s="175"/>
      <c r="C308" s="173"/>
      <c r="D308" s="173"/>
      <c r="E308" s="141"/>
      <c r="F308" s="115"/>
    </row>
    <row r="309" spans="1:6">
      <c r="A309" s="1297"/>
      <c r="B309" s="175"/>
      <c r="C309" s="173"/>
      <c r="D309" s="173"/>
      <c r="E309" s="141"/>
      <c r="F309" s="115"/>
    </row>
    <row r="310" spans="1:6">
      <c r="A310" s="1297"/>
      <c r="B310" s="1301"/>
      <c r="C310" s="173"/>
      <c r="D310" s="173"/>
      <c r="E310" s="141"/>
      <c r="F310" s="115"/>
    </row>
    <row r="311" spans="1:6">
      <c r="A311" s="1297"/>
      <c r="B311" s="175"/>
      <c r="C311" s="173"/>
      <c r="D311" s="173"/>
      <c r="E311" s="141"/>
      <c r="F311" s="115"/>
    </row>
    <row r="312" spans="1:6">
      <c r="A312" s="1297"/>
      <c r="B312" s="172"/>
      <c r="C312" s="173"/>
      <c r="D312" s="173"/>
      <c r="E312" s="141"/>
      <c r="F312" s="115"/>
    </row>
    <row r="313" spans="1:6">
      <c r="A313" s="1297"/>
      <c r="B313" s="175"/>
      <c r="C313" s="173"/>
      <c r="D313" s="173"/>
      <c r="E313" s="141"/>
      <c r="F313" s="115"/>
    </row>
    <row r="314" spans="1:6">
      <c r="A314" s="1297"/>
      <c r="B314" s="175"/>
      <c r="C314" s="173"/>
      <c r="D314" s="173"/>
      <c r="E314" s="141"/>
      <c r="F314" s="115"/>
    </row>
    <row r="315" spans="1:6">
      <c r="A315" s="1297"/>
      <c r="B315" s="175"/>
      <c r="C315" s="173"/>
      <c r="D315" s="173"/>
      <c r="E315" s="141"/>
      <c r="F315" s="115"/>
    </row>
    <row r="316" spans="1:6">
      <c r="A316" s="1324"/>
      <c r="B316" s="1325"/>
      <c r="C316" s="173"/>
      <c r="D316" s="173"/>
      <c r="E316" s="141"/>
      <c r="F316" s="115"/>
    </row>
    <row r="317" spans="1:6">
      <c r="A317" s="1324"/>
      <c r="B317" s="1325"/>
      <c r="C317" s="173"/>
      <c r="D317" s="173"/>
      <c r="E317" s="141"/>
      <c r="F317" s="115"/>
    </row>
    <row r="318" spans="1:6">
      <c r="A318" s="1329"/>
      <c r="B318" s="1331"/>
      <c r="C318" s="173"/>
      <c r="D318" s="173"/>
      <c r="E318" s="141"/>
      <c r="F318" s="115"/>
    </row>
    <row r="319" spans="1:6">
      <c r="A319" s="1329"/>
      <c r="B319" s="1331"/>
      <c r="C319" s="173"/>
      <c r="D319" s="173"/>
      <c r="E319" s="141"/>
      <c r="F319" s="115"/>
    </row>
    <row r="320" spans="1:6">
      <c r="A320" s="1329"/>
      <c r="B320" s="1331"/>
      <c r="C320" s="173"/>
      <c r="D320" s="173"/>
      <c r="E320" s="141"/>
      <c r="F320" s="115"/>
    </row>
    <row r="321" spans="1:6">
      <c r="A321" s="1329"/>
      <c r="B321" s="1331"/>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331"/>
      <c r="C328" s="173"/>
      <c r="D328" s="173"/>
      <c r="E328" s="141"/>
      <c r="F328" s="115"/>
    </row>
    <row r="329" spans="1:6">
      <c r="A329" s="1329"/>
      <c r="B329" s="1331"/>
      <c r="C329" s="173"/>
      <c r="D329" s="173"/>
      <c r="E329" s="141"/>
      <c r="F329" s="115"/>
    </row>
    <row r="330" spans="1:6">
      <c r="A330" s="1329"/>
      <c r="B330" s="1506"/>
      <c r="C330" s="173"/>
      <c r="D330" s="173"/>
      <c r="E330" s="141"/>
      <c r="F330" s="115"/>
    </row>
    <row r="331" spans="1:6">
      <c r="A331" s="1297"/>
      <c r="B331" s="1300"/>
      <c r="C331" s="173"/>
      <c r="D331" s="173"/>
      <c r="E331" s="141"/>
      <c r="F331" s="115"/>
    </row>
    <row r="332" spans="1:6">
      <c r="A332" s="1297"/>
      <c r="B332" s="1323"/>
      <c r="C332" s="173"/>
      <c r="D332" s="173"/>
      <c r="E332" s="141"/>
      <c r="F332" s="115"/>
    </row>
    <row r="333" spans="1:6">
      <c r="A333" s="1297"/>
      <c r="B333" s="1323"/>
      <c r="C333" s="173"/>
      <c r="D333" s="173"/>
      <c r="E333" s="141"/>
      <c r="F333" s="115"/>
    </row>
    <row r="334" spans="1:6">
      <c r="A334" s="1297"/>
      <c r="B334" s="1323"/>
      <c r="C334" s="173"/>
      <c r="D334" s="173"/>
      <c r="E334" s="141"/>
      <c r="F334" s="115"/>
    </row>
    <row r="335" spans="1:6">
      <c r="A335" s="1343"/>
      <c r="B335" s="267"/>
      <c r="C335" s="181"/>
      <c r="D335" s="181"/>
      <c r="E335" s="146"/>
      <c r="F335" s="145"/>
    </row>
    <row r="336" spans="1:6" ht="13" thickBot="1">
      <c r="A336" s="1291"/>
      <c r="B336" s="1292"/>
      <c r="C336" s="1293"/>
      <c r="D336" s="1293" t="s">
        <v>973</v>
      </c>
      <c r="E336" s="144"/>
      <c r="F336" s="143">
        <f>SUM(F290:F335)</f>
        <v>0</v>
      </c>
    </row>
  </sheetData>
  <mergeCells count="14">
    <mergeCell ref="A283:F283"/>
    <mergeCell ref="A284:F284"/>
    <mergeCell ref="A146:F146"/>
    <mergeCell ref="A147:F147"/>
    <mergeCell ref="A194:F194"/>
    <mergeCell ref="A195:F195"/>
    <mergeCell ref="A240:F240"/>
    <mergeCell ref="A241:F241"/>
    <mergeCell ref="A98:F98"/>
    <mergeCell ref="A1:F1"/>
    <mergeCell ref="A2:F2"/>
    <mergeCell ref="A49:F49"/>
    <mergeCell ref="A50:F50"/>
    <mergeCell ref="A97:F97"/>
  </mergeCells>
  <pageMargins left="0.7" right="0.7" top="0.75" bottom="0.75" header="0.3" footer="0.3"/>
  <pageSetup scale="98" orientation="portrait" r:id="rId1"/>
  <rowBreaks count="1" manualBreakCount="1">
    <brk id="4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
  <sheetViews>
    <sheetView view="pageBreakPreview" topLeftCell="A34" zoomScale="90" zoomScaleNormal="100" zoomScaleSheetLayoutView="90" workbookViewId="0">
      <selection activeCell="B39" sqref="B3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2498</v>
      </c>
      <c r="B3" s="212"/>
      <c r="C3" s="213"/>
      <c r="D3" s="213"/>
      <c r="E3" s="174"/>
      <c r="F3" s="174"/>
    </row>
    <row r="4" spans="1:6">
      <c r="A4" s="1287"/>
      <c r="B4" s="212"/>
      <c r="C4" s="213"/>
      <c r="D4" s="213"/>
      <c r="E4" s="174"/>
      <c r="F4" s="174"/>
    </row>
    <row r="5" spans="1:6">
      <c r="A5" s="1287" t="s">
        <v>2499</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3"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297"/>
      <c r="B37" s="1301"/>
      <c r="C37" s="173"/>
      <c r="D37" s="173"/>
      <c r="E37" s="170"/>
      <c r="F37" s="115">
        <f t="shared" si="0"/>
        <v>0</v>
      </c>
    </row>
    <row r="38" spans="1:6">
      <c r="A38" s="1297"/>
      <c r="B38" s="175"/>
      <c r="C38" s="173"/>
      <c r="D38" s="173"/>
      <c r="E38" s="170"/>
      <c r="F38" s="115">
        <f t="shared" si="0"/>
        <v>0</v>
      </c>
    </row>
    <row r="39" spans="1:6" ht="30">
      <c r="A39" s="1297" t="s">
        <v>1381</v>
      </c>
      <c r="B39" s="172" t="s">
        <v>1837</v>
      </c>
      <c r="C39" s="173" t="s">
        <v>438</v>
      </c>
      <c r="D39" s="173">
        <v>3.69</v>
      </c>
      <c r="E39" s="170"/>
      <c r="F39" s="115">
        <f t="shared" si="0"/>
        <v>0</v>
      </c>
    </row>
    <row r="40" spans="1:6">
      <c r="A40" s="1297"/>
      <c r="B40" s="175"/>
      <c r="C40" s="173"/>
      <c r="D40" s="173"/>
      <c r="E40" s="170"/>
      <c r="F40" s="115">
        <f t="shared" si="0"/>
        <v>0</v>
      </c>
    </row>
    <row r="41" spans="1:6">
      <c r="A41" s="1297"/>
      <c r="C41" s="173"/>
      <c r="D41" s="173"/>
      <c r="E41" s="170"/>
      <c r="F41" s="115">
        <f t="shared" si="0"/>
        <v>0</v>
      </c>
    </row>
    <row r="42" spans="1:6">
      <c r="A42" s="1297"/>
      <c r="B42" s="175"/>
      <c r="C42" s="173"/>
      <c r="D42" s="173"/>
      <c r="E42" s="170"/>
      <c r="F42" s="115">
        <f t="shared" si="0"/>
        <v>0</v>
      </c>
    </row>
    <row r="43" spans="1:6" ht="20">
      <c r="A43" s="1297" t="s">
        <v>579</v>
      </c>
      <c r="B43" s="172" t="s">
        <v>1836</v>
      </c>
      <c r="C43" s="173" t="s">
        <v>438</v>
      </c>
      <c r="D43" s="173">
        <v>8.61</v>
      </c>
      <c r="E43" s="170"/>
      <c r="F43" s="115">
        <f t="shared" si="0"/>
        <v>0</v>
      </c>
    </row>
    <row r="44" spans="1:6">
      <c r="A44" s="1303"/>
      <c r="B44" s="179"/>
      <c r="C44" s="179"/>
      <c r="D44" s="179"/>
      <c r="E44" s="1296"/>
      <c r="F44" s="1336"/>
    </row>
    <row r="45" spans="1:6">
      <c r="A45" s="1297"/>
      <c r="B45" s="1301" t="s">
        <v>1835</v>
      </c>
      <c r="C45" s="173"/>
      <c r="D45" s="173"/>
      <c r="E45" s="170"/>
      <c r="F45" s="115"/>
    </row>
    <row r="46" spans="1:6">
      <c r="A46" s="1297"/>
      <c r="B46" s="1323"/>
      <c r="C46" s="173"/>
      <c r="D46" s="1326"/>
      <c r="E46" s="170"/>
      <c r="F46" s="115"/>
    </row>
    <row r="47" spans="1:6" ht="13" thickBot="1">
      <c r="A47" s="1291"/>
      <c r="B47" s="1292"/>
      <c r="C47" s="1293"/>
      <c r="D47" s="1293" t="s">
        <v>1770</v>
      </c>
      <c r="E47" s="144"/>
      <c r="F47" s="143">
        <f>SUM(F8:F46)</f>
        <v>0</v>
      </c>
    </row>
    <row r="48" spans="1:6">
      <c r="A48" s="1294"/>
      <c r="B48" s="212"/>
      <c r="C48" s="213"/>
      <c r="D48" s="213"/>
      <c r="E48" s="148"/>
      <c r="F48" s="148"/>
    </row>
    <row r="49" spans="1:6">
      <c r="A49" s="1318"/>
      <c r="B49" s="212"/>
      <c r="C49" s="213"/>
      <c r="D49" s="213"/>
      <c r="E49" s="1317"/>
      <c r="F49" s="1317"/>
    </row>
    <row r="50" spans="1:6">
      <c r="A50" s="2028" t="s">
        <v>324</v>
      </c>
      <c r="B50" s="2014"/>
      <c r="C50" s="2014"/>
      <c r="D50" s="2014"/>
      <c r="E50" s="2014"/>
      <c r="F50" s="2014"/>
    </row>
    <row r="51" spans="1:6">
      <c r="A51" s="2028" t="s">
        <v>323</v>
      </c>
      <c r="B51" s="2014"/>
      <c r="C51" s="2014"/>
      <c r="D51" s="2014"/>
      <c r="E51" s="2014"/>
      <c r="F51" s="2014"/>
    </row>
    <row r="52" spans="1:6">
      <c r="A52" s="1287" t="s">
        <v>2498</v>
      </c>
      <c r="B52" s="212"/>
      <c r="C52" s="213"/>
      <c r="D52" s="213"/>
      <c r="E52" s="174"/>
      <c r="F52" s="174"/>
    </row>
    <row r="53" spans="1:6">
      <c r="A53" s="1287"/>
      <c r="B53" s="212"/>
      <c r="C53" s="213"/>
      <c r="D53" s="213"/>
      <c r="E53" s="174"/>
      <c r="F53" s="174"/>
    </row>
    <row r="54" spans="1:6">
      <c r="A54" s="1287" t="s">
        <v>2499</v>
      </c>
      <c r="B54" s="212"/>
      <c r="C54" s="213"/>
      <c r="D54" s="213"/>
      <c r="E54" s="174"/>
      <c r="F54" s="174"/>
    </row>
    <row r="55" spans="1:6" ht="13" thickBot="1">
      <c r="A55" s="1318"/>
      <c r="B55" s="212"/>
      <c r="C55" s="213"/>
      <c r="D55" s="213"/>
      <c r="E55" s="1317"/>
      <c r="F55" s="1317"/>
    </row>
    <row r="56" spans="1:6">
      <c r="A56" s="1319" t="s">
        <v>320</v>
      </c>
      <c r="B56" s="259" t="s">
        <v>161</v>
      </c>
      <c r="C56" s="259" t="s">
        <v>319</v>
      </c>
      <c r="D56" s="259" t="s">
        <v>318</v>
      </c>
      <c r="E56" s="1320" t="s">
        <v>317</v>
      </c>
      <c r="F56" s="1321" t="s">
        <v>316</v>
      </c>
    </row>
    <row r="57" spans="1:6">
      <c r="A57" s="1303"/>
      <c r="B57" s="179"/>
      <c r="C57" s="179"/>
      <c r="D57" s="179"/>
      <c r="E57" s="1296"/>
      <c r="F57" s="1336"/>
    </row>
    <row r="58" spans="1:6" ht="20">
      <c r="A58" s="1297"/>
      <c r="B58" s="172" t="s">
        <v>1834</v>
      </c>
      <c r="C58" s="173"/>
      <c r="D58" s="173"/>
      <c r="E58" s="170"/>
      <c r="F58" s="115"/>
    </row>
    <row r="59" spans="1:6">
      <c r="A59" s="1297"/>
      <c r="B59" s="175"/>
      <c r="C59" s="173"/>
      <c r="D59" s="173"/>
      <c r="E59" s="170"/>
      <c r="F59" s="115"/>
    </row>
    <row r="60" spans="1:6">
      <c r="A60" s="1297" t="s">
        <v>1833</v>
      </c>
      <c r="B60" s="175"/>
      <c r="C60" s="173" t="s">
        <v>438</v>
      </c>
      <c r="D60" s="173">
        <v>12.3</v>
      </c>
      <c r="E60" s="170"/>
      <c r="F60" s="115">
        <f t="shared" ref="F60:F89" si="1">D60*E60</f>
        <v>0</v>
      </c>
    </row>
    <row r="61" spans="1:6">
      <c r="A61" s="1297"/>
      <c r="B61" s="175"/>
      <c r="C61" s="173"/>
      <c r="D61" s="173"/>
      <c r="E61" s="170"/>
      <c r="F61" s="115">
        <f t="shared" si="1"/>
        <v>0</v>
      </c>
    </row>
    <row r="62" spans="1:6">
      <c r="A62" s="1297"/>
      <c r="B62" s="1301" t="s">
        <v>1832</v>
      </c>
      <c r="C62" s="173"/>
      <c r="D62" s="170"/>
      <c r="E62" s="1327"/>
      <c r="F62" s="115">
        <f t="shared" si="1"/>
        <v>0</v>
      </c>
    </row>
    <row r="63" spans="1:6">
      <c r="A63" s="1297"/>
      <c r="B63" s="175"/>
      <c r="C63" s="173"/>
      <c r="D63" s="170"/>
      <c r="E63" s="170"/>
      <c r="F63" s="115">
        <f t="shared" si="1"/>
        <v>0</v>
      </c>
    </row>
    <row r="64" spans="1:6" ht="20">
      <c r="A64" s="1297" t="s">
        <v>1831</v>
      </c>
      <c r="B64" s="1323" t="s">
        <v>1830</v>
      </c>
      <c r="C64" s="173" t="s">
        <v>679</v>
      </c>
      <c r="D64" s="170">
        <v>40</v>
      </c>
      <c r="E64" s="170"/>
      <c r="F64" s="115">
        <f t="shared" si="1"/>
        <v>0</v>
      </c>
    </row>
    <row r="65" spans="1:6">
      <c r="A65" s="1297"/>
      <c r="B65" s="1328"/>
      <c r="C65" s="173"/>
      <c r="D65" s="173"/>
      <c r="E65" s="170"/>
      <c r="F65" s="115">
        <f t="shared" si="1"/>
        <v>0</v>
      </c>
    </row>
    <row r="66" spans="1:6">
      <c r="A66" s="1324"/>
      <c r="B66" s="1325" t="s">
        <v>1159</v>
      </c>
      <c r="C66" s="173"/>
      <c r="D66" s="173"/>
      <c r="E66" s="170"/>
      <c r="F66" s="115">
        <f t="shared" si="1"/>
        <v>0</v>
      </c>
    </row>
    <row r="67" spans="1:6">
      <c r="A67" s="1324"/>
      <c r="B67" s="1325"/>
      <c r="C67" s="173"/>
      <c r="D67" s="173"/>
      <c r="E67" s="170"/>
      <c r="F67" s="115">
        <f t="shared" si="1"/>
        <v>0</v>
      </c>
    </row>
    <row r="68" spans="1:6">
      <c r="A68" s="1329"/>
      <c r="B68" s="1330" t="s">
        <v>1829</v>
      </c>
      <c r="C68" s="173"/>
      <c r="D68" s="173"/>
      <c r="E68" s="170"/>
      <c r="F68" s="115">
        <f t="shared" si="1"/>
        <v>0</v>
      </c>
    </row>
    <row r="69" spans="1:6">
      <c r="A69" s="1329"/>
      <c r="B69" s="1331"/>
      <c r="C69" s="173"/>
      <c r="D69" s="173"/>
      <c r="E69" s="170"/>
      <c r="F69" s="115">
        <f t="shared" si="1"/>
        <v>0</v>
      </c>
    </row>
    <row r="70" spans="1:6">
      <c r="A70" s="1329"/>
      <c r="B70" s="1332" t="s">
        <v>1828</v>
      </c>
      <c r="C70" s="173"/>
      <c r="D70" s="173"/>
      <c r="E70" s="170"/>
      <c r="F70" s="115">
        <f t="shared" si="1"/>
        <v>0</v>
      </c>
    </row>
    <row r="71" spans="1:6">
      <c r="A71" s="1297"/>
      <c r="B71" s="1300"/>
      <c r="C71" s="173"/>
      <c r="D71" s="173"/>
      <c r="E71" s="170"/>
      <c r="F71" s="115">
        <f t="shared" si="1"/>
        <v>0</v>
      </c>
    </row>
    <row r="72" spans="1:6">
      <c r="A72" s="1297"/>
      <c r="B72" s="1300" t="s">
        <v>1827</v>
      </c>
      <c r="C72" s="173"/>
      <c r="D72" s="173"/>
      <c r="E72" s="170"/>
      <c r="F72" s="115">
        <f t="shared" si="1"/>
        <v>0</v>
      </c>
    </row>
    <row r="73" spans="1:6" ht="40">
      <c r="A73" s="1297"/>
      <c r="B73" s="172" t="s">
        <v>1826</v>
      </c>
      <c r="C73" s="173"/>
      <c r="D73" s="173"/>
      <c r="E73" s="170"/>
      <c r="F73" s="115">
        <f t="shared" si="1"/>
        <v>0</v>
      </c>
    </row>
    <row r="74" spans="1:6">
      <c r="A74" s="1297"/>
      <c r="B74" s="1300"/>
      <c r="C74" s="173"/>
      <c r="D74" s="173"/>
      <c r="E74" s="170"/>
      <c r="F74" s="115">
        <f t="shared" si="1"/>
        <v>0</v>
      </c>
    </row>
    <row r="75" spans="1:6">
      <c r="A75" s="1297" t="s">
        <v>1825</v>
      </c>
      <c r="B75" s="1323" t="s">
        <v>1824</v>
      </c>
      <c r="C75" s="173" t="s">
        <v>691</v>
      </c>
      <c r="D75" s="1326">
        <v>0.46</v>
      </c>
      <c r="E75" s="170"/>
      <c r="F75" s="115">
        <f t="shared" si="1"/>
        <v>0</v>
      </c>
    </row>
    <row r="76" spans="1:6">
      <c r="A76" s="1303"/>
      <c r="B76" s="179"/>
      <c r="C76" s="179"/>
      <c r="D76" s="179"/>
      <c r="E76" s="1296"/>
      <c r="F76" s="115">
        <f t="shared" si="1"/>
        <v>0</v>
      </c>
    </row>
    <row r="77" spans="1:6">
      <c r="A77" s="1297"/>
      <c r="B77" s="1300" t="s">
        <v>1823</v>
      </c>
      <c r="C77" s="173"/>
      <c r="D77" s="1326"/>
      <c r="E77" s="170"/>
      <c r="F77" s="115">
        <f t="shared" si="1"/>
        <v>0</v>
      </c>
    </row>
    <row r="78" spans="1:6">
      <c r="A78" s="1297"/>
      <c r="B78" s="1300"/>
      <c r="C78" s="173"/>
      <c r="D78" s="1326"/>
      <c r="E78" s="170"/>
      <c r="F78" s="115">
        <f t="shared" si="1"/>
        <v>0</v>
      </c>
    </row>
    <row r="79" spans="1:6" ht="40">
      <c r="A79" s="1297"/>
      <c r="B79" s="172" t="s">
        <v>1822</v>
      </c>
      <c r="C79" s="173"/>
      <c r="D79" s="1326"/>
      <c r="E79" s="170"/>
      <c r="F79" s="115">
        <f t="shared" si="1"/>
        <v>0</v>
      </c>
    </row>
    <row r="80" spans="1:6">
      <c r="A80" s="1297"/>
      <c r="B80" s="1323"/>
      <c r="C80" s="173"/>
      <c r="D80" s="1326"/>
      <c r="E80" s="170"/>
      <c r="F80" s="115">
        <f t="shared" si="1"/>
        <v>0</v>
      </c>
    </row>
    <row r="81" spans="1:6">
      <c r="A81" s="1297" t="s">
        <v>1821</v>
      </c>
      <c r="B81" s="1323" t="s">
        <v>1820</v>
      </c>
      <c r="C81" s="173" t="s">
        <v>691</v>
      </c>
      <c r="D81" s="1326">
        <v>12.3</v>
      </c>
      <c r="E81" s="170"/>
      <c r="F81" s="115">
        <f t="shared" si="1"/>
        <v>0</v>
      </c>
    </row>
    <row r="82" spans="1:6">
      <c r="A82" s="1303"/>
      <c r="B82" s="179"/>
      <c r="C82" s="179"/>
      <c r="D82" s="179"/>
      <c r="E82" s="1296"/>
      <c r="F82" s="115">
        <f t="shared" si="1"/>
        <v>0</v>
      </c>
    </row>
    <row r="83" spans="1:6">
      <c r="A83" s="1297"/>
      <c r="B83" s="1300" t="s">
        <v>1819</v>
      </c>
      <c r="C83" s="173"/>
      <c r="D83" s="173"/>
      <c r="E83" s="245"/>
      <c r="F83" s="115">
        <f t="shared" si="1"/>
        <v>0</v>
      </c>
    </row>
    <row r="84" spans="1:6">
      <c r="A84" s="1297"/>
      <c r="B84" s="172"/>
      <c r="C84" s="173"/>
      <c r="D84" s="173"/>
      <c r="E84" s="245"/>
      <c r="F84" s="115">
        <f t="shared" si="1"/>
        <v>0</v>
      </c>
    </row>
    <row r="85" spans="1:6">
      <c r="A85" s="1297"/>
      <c r="B85" s="1300" t="s">
        <v>1818</v>
      </c>
      <c r="C85" s="173"/>
      <c r="D85" s="173"/>
      <c r="E85" s="170"/>
      <c r="F85" s="115">
        <f t="shared" si="1"/>
        <v>0</v>
      </c>
    </row>
    <row r="86" spans="1:6">
      <c r="A86" s="1297"/>
      <c r="B86" s="175"/>
      <c r="C86" s="173"/>
      <c r="D86" s="173"/>
      <c r="E86" s="170"/>
      <c r="F86" s="115">
        <f t="shared" si="1"/>
        <v>0</v>
      </c>
    </row>
    <row r="87" spans="1:6" ht="20">
      <c r="A87" s="1297"/>
      <c r="B87" s="172" t="s">
        <v>1817</v>
      </c>
      <c r="C87" s="173"/>
      <c r="D87" s="173"/>
      <c r="E87" s="170"/>
      <c r="F87" s="115">
        <f t="shared" si="1"/>
        <v>0</v>
      </c>
    </row>
    <row r="88" spans="1:6">
      <c r="A88" s="1297"/>
      <c r="B88" s="172"/>
      <c r="C88" s="173"/>
      <c r="D88" s="173"/>
      <c r="E88" s="170"/>
      <c r="F88" s="115">
        <f t="shared" si="1"/>
        <v>0</v>
      </c>
    </row>
    <row r="89" spans="1:6">
      <c r="A89" s="1297" t="s">
        <v>1356</v>
      </c>
      <c r="B89" s="175" t="s">
        <v>1816</v>
      </c>
      <c r="C89" s="173" t="s">
        <v>691</v>
      </c>
      <c r="D89" s="1326">
        <v>0.46</v>
      </c>
      <c r="E89" s="170"/>
      <c r="F89" s="115">
        <f t="shared" si="1"/>
        <v>0</v>
      </c>
    </row>
    <row r="90" spans="1:6">
      <c r="A90" s="1297"/>
      <c r="B90" s="175"/>
      <c r="C90" s="173"/>
      <c r="D90" s="1326"/>
      <c r="E90" s="170"/>
      <c r="F90" s="115"/>
    </row>
    <row r="91" spans="1:6">
      <c r="A91" s="1297"/>
      <c r="B91" s="1300"/>
      <c r="C91" s="173"/>
      <c r="D91" s="1326"/>
      <c r="E91" s="170"/>
      <c r="F91" s="115"/>
    </row>
    <row r="92" spans="1:6">
      <c r="A92" s="1297"/>
      <c r="B92" s="1301"/>
      <c r="C92" s="173"/>
      <c r="D92" s="1326"/>
      <c r="E92" s="170"/>
      <c r="F92" s="115"/>
    </row>
    <row r="93" spans="1:6">
      <c r="A93" s="1297"/>
      <c r="B93" s="172"/>
      <c r="C93" s="173"/>
      <c r="D93" s="1326"/>
      <c r="E93" s="170"/>
      <c r="F93" s="115"/>
    </row>
    <row r="94" spans="1:6">
      <c r="A94" s="1297"/>
      <c r="B94" s="175"/>
      <c r="C94" s="173"/>
      <c r="D94" s="1326"/>
      <c r="E94" s="170"/>
      <c r="F94" s="115"/>
    </row>
    <row r="95" spans="1:6" ht="13" thickBot="1">
      <c r="A95" s="1291"/>
      <c r="B95" s="1292"/>
      <c r="C95" s="1293"/>
      <c r="D95" s="1293" t="s">
        <v>1770</v>
      </c>
      <c r="E95" s="144"/>
      <c r="F95" s="143">
        <f>SUM(F57:F94)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2498</v>
      </c>
      <c r="B100" s="212"/>
      <c r="C100" s="213"/>
      <c r="D100" s="213"/>
      <c r="E100" s="174"/>
      <c r="F100" s="174"/>
    </row>
    <row r="101" spans="1:6">
      <c r="A101" s="1287"/>
      <c r="B101" s="212"/>
      <c r="C101" s="213"/>
      <c r="D101" s="213"/>
      <c r="E101" s="174"/>
      <c r="F101" s="174"/>
    </row>
    <row r="102" spans="1:6">
      <c r="A102" s="1287" t="s">
        <v>2499</v>
      </c>
      <c r="B102" s="212"/>
      <c r="C102" s="213"/>
      <c r="D102" s="213"/>
      <c r="E102" s="174"/>
      <c r="F102" s="174"/>
    </row>
    <row r="103" spans="1:6" ht="13" thickBot="1">
      <c r="A103" s="1334"/>
      <c r="B103" s="1334"/>
      <c r="C103" s="1334"/>
      <c r="D103" s="1334"/>
      <c r="E103" s="1335"/>
      <c r="F103" s="1335"/>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1815</v>
      </c>
      <c r="C106" s="173"/>
      <c r="D106" s="1326"/>
      <c r="E106" s="170"/>
      <c r="F106" s="115"/>
    </row>
    <row r="107" spans="1:6">
      <c r="A107" s="1297"/>
      <c r="B107" s="1301"/>
      <c r="C107" s="173"/>
      <c r="D107" s="1326"/>
      <c r="E107" s="170"/>
      <c r="F107" s="115"/>
    </row>
    <row r="108" spans="1:6" ht="30">
      <c r="A108" s="1297"/>
      <c r="B108" s="172" t="s">
        <v>1814</v>
      </c>
      <c r="C108" s="173"/>
      <c r="D108" s="1326"/>
      <c r="E108" s="170"/>
      <c r="F108" s="115"/>
    </row>
    <row r="109" spans="1:6">
      <c r="A109" s="1297"/>
      <c r="B109" s="175"/>
      <c r="C109" s="173"/>
      <c r="D109" s="1326"/>
      <c r="E109" s="170"/>
      <c r="F109" s="115"/>
    </row>
    <row r="110" spans="1:6">
      <c r="A110" s="1297" t="s">
        <v>701</v>
      </c>
      <c r="B110" s="175" t="s">
        <v>1813</v>
      </c>
      <c r="C110" s="173" t="s">
        <v>691</v>
      </c>
      <c r="D110" s="1326">
        <v>12.3</v>
      </c>
      <c r="E110" s="170"/>
      <c r="F110" s="115">
        <f t="shared" ref="F110:F141" si="2">D110*E110</f>
        <v>0</v>
      </c>
    </row>
    <row r="111" spans="1:6">
      <c r="A111" s="1297"/>
      <c r="B111" s="1328"/>
      <c r="C111" s="173"/>
      <c r="D111" s="1326"/>
      <c r="E111" s="170"/>
      <c r="F111" s="115">
        <f t="shared" si="2"/>
        <v>0</v>
      </c>
    </row>
    <row r="112" spans="1:6">
      <c r="A112" s="1297"/>
      <c r="B112" s="1300" t="s">
        <v>1144</v>
      </c>
      <c r="C112" s="173"/>
      <c r="D112" s="173"/>
      <c r="E112" s="141"/>
      <c r="F112" s="115">
        <f t="shared" si="2"/>
        <v>0</v>
      </c>
    </row>
    <row r="113" spans="1:6">
      <c r="A113" s="1297"/>
      <c r="B113" s="175"/>
      <c r="C113" s="175"/>
      <c r="D113" s="175"/>
      <c r="E113" s="1309"/>
      <c r="F113" s="115">
        <f t="shared" si="2"/>
        <v>0</v>
      </c>
    </row>
    <row r="114" spans="1:6">
      <c r="A114" s="1297"/>
      <c r="B114" s="1300" t="s">
        <v>689</v>
      </c>
      <c r="C114" s="173"/>
      <c r="D114" s="173"/>
      <c r="E114" s="141"/>
      <c r="F114" s="115">
        <f t="shared" si="2"/>
        <v>0</v>
      </c>
    </row>
    <row r="115" spans="1:6">
      <c r="A115" s="1297"/>
      <c r="B115" s="1300"/>
      <c r="C115" s="173"/>
      <c r="D115" s="173"/>
      <c r="E115" s="141"/>
      <c r="F115" s="115">
        <f t="shared" si="2"/>
        <v>0</v>
      </c>
    </row>
    <row r="116" spans="1:6" ht="20">
      <c r="A116" s="1297"/>
      <c r="B116" s="172" t="s">
        <v>1812</v>
      </c>
      <c r="C116" s="173"/>
      <c r="D116" s="1333"/>
      <c r="E116" s="141"/>
      <c r="F116" s="115">
        <f t="shared" si="2"/>
        <v>0</v>
      </c>
    </row>
    <row r="117" spans="1:6">
      <c r="A117" s="1297"/>
      <c r="B117" s="1323"/>
      <c r="C117" s="173"/>
      <c r="D117" s="1333"/>
      <c r="E117" s="170"/>
      <c r="F117" s="115">
        <f t="shared" si="2"/>
        <v>0</v>
      </c>
    </row>
    <row r="118" spans="1:6">
      <c r="A118" s="1297" t="s">
        <v>683</v>
      </c>
      <c r="B118" s="1323" t="s">
        <v>1811</v>
      </c>
      <c r="C118" s="173" t="s">
        <v>443</v>
      </c>
      <c r="D118" s="1333">
        <v>39.68</v>
      </c>
      <c r="E118" s="170"/>
      <c r="F118" s="115">
        <f t="shared" si="2"/>
        <v>0</v>
      </c>
    </row>
    <row r="119" spans="1:6">
      <c r="A119" s="1297"/>
      <c r="B119" s="175"/>
      <c r="C119" s="175"/>
      <c r="D119" s="175"/>
      <c r="E119" s="170"/>
      <c r="F119" s="115">
        <f t="shared" si="2"/>
        <v>0</v>
      </c>
    </row>
    <row r="120" spans="1:6">
      <c r="A120" s="1297"/>
      <c r="B120" s="1300" t="s">
        <v>550</v>
      </c>
      <c r="C120" s="173"/>
      <c r="D120" s="173"/>
      <c r="E120" s="170"/>
      <c r="F120" s="115">
        <f t="shared" si="2"/>
        <v>0</v>
      </c>
    </row>
    <row r="121" spans="1:6">
      <c r="A121" s="1297"/>
      <c r="B121" s="175"/>
      <c r="C121" s="173"/>
      <c r="D121" s="173"/>
      <c r="E121" s="170"/>
      <c r="F121" s="115">
        <f t="shared" si="2"/>
        <v>0</v>
      </c>
    </row>
    <row r="122" spans="1:6">
      <c r="A122" s="1297"/>
      <c r="B122" s="1300" t="s">
        <v>1810</v>
      </c>
      <c r="C122" s="173"/>
      <c r="D122" s="173"/>
      <c r="E122" s="170"/>
      <c r="F122" s="115">
        <f t="shared" si="2"/>
        <v>0</v>
      </c>
    </row>
    <row r="123" spans="1:6">
      <c r="A123" s="1297"/>
      <c r="B123" s="175"/>
      <c r="C123" s="173"/>
      <c r="D123" s="173"/>
      <c r="E123" s="170"/>
      <c r="F123" s="115">
        <f t="shared" si="2"/>
        <v>0</v>
      </c>
    </row>
    <row r="124" spans="1:6" ht="20">
      <c r="A124" s="1297"/>
      <c r="B124" s="172" t="s">
        <v>1809</v>
      </c>
      <c r="C124" s="173"/>
      <c r="D124" s="173"/>
      <c r="E124" s="170"/>
      <c r="F124" s="115">
        <f t="shared" si="2"/>
        <v>0</v>
      </c>
    </row>
    <row r="125" spans="1:6">
      <c r="A125" s="1297"/>
      <c r="B125" s="175"/>
      <c r="C125" s="173"/>
      <c r="D125" s="173"/>
      <c r="E125" s="170"/>
      <c r="F125" s="115">
        <f t="shared" si="2"/>
        <v>0</v>
      </c>
    </row>
    <row r="126" spans="1:6">
      <c r="A126" s="1297" t="s">
        <v>675</v>
      </c>
      <c r="B126" s="175" t="s">
        <v>1808</v>
      </c>
      <c r="C126" s="173" t="s">
        <v>482</v>
      </c>
      <c r="D126" s="1326">
        <v>0.05</v>
      </c>
      <c r="E126" s="170"/>
      <c r="F126" s="115">
        <f t="shared" si="2"/>
        <v>0</v>
      </c>
    </row>
    <row r="127" spans="1:6">
      <c r="A127" s="1297"/>
      <c r="B127" s="175"/>
      <c r="C127" s="175"/>
      <c r="D127" s="175"/>
      <c r="E127" s="1309"/>
      <c r="F127" s="115">
        <f t="shared" si="2"/>
        <v>0</v>
      </c>
    </row>
    <row r="128" spans="1:6">
      <c r="A128" s="1297"/>
      <c r="B128" s="1300" t="s">
        <v>633</v>
      </c>
      <c r="C128" s="173"/>
      <c r="D128" s="173"/>
      <c r="E128" s="170"/>
      <c r="F128" s="115">
        <f t="shared" si="2"/>
        <v>0</v>
      </c>
    </row>
    <row r="129" spans="1:6">
      <c r="A129" s="1297"/>
      <c r="B129" s="1301"/>
      <c r="C129" s="173"/>
      <c r="D129" s="173"/>
      <c r="E129" s="141"/>
      <c r="F129" s="115">
        <f t="shared" si="2"/>
        <v>0</v>
      </c>
    </row>
    <row r="130" spans="1:6">
      <c r="A130" s="1297"/>
      <c r="B130" s="1301" t="s">
        <v>1736</v>
      </c>
      <c r="C130" s="173"/>
      <c r="D130" s="173"/>
      <c r="E130" s="141"/>
      <c r="F130" s="115">
        <f t="shared" si="2"/>
        <v>0</v>
      </c>
    </row>
    <row r="131" spans="1:6">
      <c r="A131" s="1297"/>
      <c r="B131" s="172"/>
      <c r="C131" s="173"/>
      <c r="D131" s="173"/>
      <c r="E131" s="170"/>
      <c r="F131" s="115">
        <f t="shared" si="2"/>
        <v>0</v>
      </c>
    </row>
    <row r="132" spans="1:6">
      <c r="A132" s="1297"/>
      <c r="B132" s="1301" t="s">
        <v>631</v>
      </c>
      <c r="C132" s="173"/>
      <c r="D132" s="173"/>
      <c r="E132" s="170"/>
      <c r="F132" s="115">
        <f t="shared" si="2"/>
        <v>0</v>
      </c>
    </row>
    <row r="133" spans="1:6">
      <c r="A133" s="1297"/>
      <c r="B133" s="175"/>
      <c r="C133" s="173"/>
      <c r="D133" s="173"/>
      <c r="E133" s="170"/>
      <c r="F133" s="115">
        <f t="shared" si="2"/>
        <v>0</v>
      </c>
    </row>
    <row r="134" spans="1:6" ht="30">
      <c r="A134" s="1297"/>
      <c r="B134" s="172" t="s">
        <v>1807</v>
      </c>
      <c r="C134" s="173"/>
      <c r="D134" s="173"/>
      <c r="E134" s="170"/>
      <c r="F134" s="115">
        <f t="shared" si="2"/>
        <v>0</v>
      </c>
    </row>
    <row r="135" spans="1:6">
      <c r="A135" s="1324"/>
      <c r="B135" s="1325"/>
      <c r="C135" s="173"/>
      <c r="D135" s="173"/>
      <c r="E135" s="170"/>
      <c r="F135" s="115">
        <f t="shared" si="2"/>
        <v>0</v>
      </c>
    </row>
    <row r="136" spans="1:6">
      <c r="A136" s="1329" t="s">
        <v>1734</v>
      </c>
      <c r="B136" s="1331" t="s">
        <v>1662</v>
      </c>
      <c r="C136" s="173" t="s">
        <v>337</v>
      </c>
      <c r="D136" s="173">
        <v>1</v>
      </c>
      <c r="E136" s="170"/>
      <c r="F136" s="115">
        <f t="shared" si="2"/>
        <v>0</v>
      </c>
    </row>
    <row r="137" spans="1:6">
      <c r="A137" s="1329"/>
      <c r="B137" s="1331"/>
      <c r="C137" s="173"/>
      <c r="D137" s="173"/>
      <c r="E137" s="170"/>
      <c r="F137" s="115">
        <f t="shared" si="2"/>
        <v>0</v>
      </c>
    </row>
    <row r="138" spans="1:6" ht="30">
      <c r="A138" s="1297"/>
      <c r="B138" s="172" t="s">
        <v>1807</v>
      </c>
      <c r="C138" s="173"/>
      <c r="D138" s="173"/>
      <c r="E138" s="170"/>
      <c r="F138" s="115">
        <f t="shared" si="2"/>
        <v>0</v>
      </c>
    </row>
    <row r="139" spans="1:6">
      <c r="A139" s="1324"/>
      <c r="B139" s="1325"/>
      <c r="C139" s="173"/>
      <c r="D139" s="173"/>
      <c r="E139" s="170"/>
      <c r="F139" s="115">
        <f t="shared" si="2"/>
        <v>0</v>
      </c>
    </row>
    <row r="140" spans="1:6">
      <c r="A140" s="1329" t="s">
        <v>1733</v>
      </c>
      <c r="B140" s="1331" t="s">
        <v>1657</v>
      </c>
      <c r="C140" s="173" t="s">
        <v>337</v>
      </c>
      <c r="D140" s="173">
        <v>3</v>
      </c>
      <c r="E140" s="170"/>
      <c r="F140" s="115">
        <f t="shared" si="2"/>
        <v>0</v>
      </c>
    </row>
    <row r="141" spans="1:6">
      <c r="A141" s="1329" t="s">
        <v>1732</v>
      </c>
      <c r="B141" s="1331" t="s">
        <v>1652</v>
      </c>
      <c r="C141" s="173" t="s">
        <v>337</v>
      </c>
      <c r="D141" s="173">
        <v>3</v>
      </c>
      <c r="E141" s="170"/>
      <c r="F141" s="115">
        <f t="shared" si="2"/>
        <v>0</v>
      </c>
    </row>
    <row r="142" spans="1:6">
      <c r="A142" s="1329"/>
      <c r="B142" s="1331"/>
      <c r="C142" s="173"/>
      <c r="D142" s="173"/>
      <c r="E142" s="170"/>
      <c r="F142" s="115"/>
    </row>
    <row r="143" spans="1:6">
      <c r="A143" s="1297"/>
      <c r="B143" s="267"/>
      <c r="C143" s="181"/>
      <c r="D143" s="170"/>
      <c r="E143" s="170"/>
      <c r="F143" s="115"/>
    </row>
    <row r="144" spans="1:6" ht="13" thickBot="1">
      <c r="A144" s="1291"/>
      <c r="B144" s="1292"/>
      <c r="C144" s="1293"/>
      <c r="D144" s="1293" t="s">
        <v>1770</v>
      </c>
      <c r="E144" s="144"/>
      <c r="F144" s="143">
        <f>SUM(F105:F143)</f>
        <v>0</v>
      </c>
    </row>
    <row r="145" spans="1:6">
      <c r="A145" s="1318"/>
      <c r="B145" s="212"/>
      <c r="C145" s="213"/>
      <c r="D145" s="213"/>
      <c r="E145" s="1317"/>
      <c r="F145" s="1317"/>
    </row>
    <row r="146" spans="1:6">
      <c r="A146" s="1318"/>
      <c r="B146" s="212"/>
      <c r="C146" s="213"/>
      <c r="D146" s="213"/>
      <c r="E146" s="1317"/>
      <c r="F146" s="1317"/>
    </row>
    <row r="147" spans="1:6">
      <c r="A147" s="2028" t="s">
        <v>324</v>
      </c>
      <c r="B147" s="2014"/>
      <c r="C147" s="2014"/>
      <c r="D147" s="2014"/>
      <c r="E147" s="2014"/>
      <c r="F147" s="2014"/>
    </row>
    <row r="148" spans="1:6">
      <c r="A148" s="2028" t="s">
        <v>323</v>
      </c>
      <c r="B148" s="2014"/>
      <c r="C148" s="2014"/>
      <c r="D148" s="2014"/>
      <c r="E148" s="2014"/>
      <c r="F148" s="2014"/>
    </row>
    <row r="149" spans="1:6">
      <c r="A149" s="1287" t="s">
        <v>2498</v>
      </c>
      <c r="B149" s="212"/>
      <c r="C149" s="213"/>
      <c r="D149" s="213"/>
      <c r="E149" s="174"/>
      <c r="F149" s="174"/>
    </row>
    <row r="150" spans="1:6">
      <c r="A150" s="1287"/>
      <c r="B150" s="212"/>
      <c r="C150" s="213"/>
      <c r="D150" s="213"/>
      <c r="E150" s="174"/>
      <c r="F150" s="174"/>
    </row>
    <row r="151" spans="1:6">
      <c r="A151" s="1287" t="s">
        <v>2499</v>
      </c>
      <c r="B151" s="212"/>
      <c r="C151" s="213"/>
      <c r="D151" s="213"/>
      <c r="E151" s="174"/>
      <c r="F151" s="174"/>
    </row>
    <row r="152" spans="1:6" ht="13" thickBot="1">
      <c r="A152" s="1334"/>
      <c r="B152" s="1334"/>
      <c r="C152" s="1334"/>
      <c r="D152" s="1334"/>
      <c r="E152" s="1335"/>
      <c r="F152" s="1335"/>
    </row>
    <row r="153" spans="1:6">
      <c r="A153" s="1319" t="s">
        <v>320</v>
      </c>
      <c r="B153" s="259" t="s">
        <v>161</v>
      </c>
      <c r="C153" s="259" t="s">
        <v>319</v>
      </c>
      <c r="D153" s="259" t="s">
        <v>318</v>
      </c>
      <c r="E153" s="1320" t="s">
        <v>317</v>
      </c>
      <c r="F153" s="1321" t="s">
        <v>316</v>
      </c>
    </row>
    <row r="154" spans="1:6">
      <c r="A154" s="1297"/>
      <c r="B154" s="175"/>
      <c r="C154" s="175"/>
      <c r="D154" s="175"/>
      <c r="E154" s="1309"/>
      <c r="F154" s="1322"/>
    </row>
    <row r="155" spans="1:6">
      <c r="A155" s="1329"/>
      <c r="B155" s="1301" t="s">
        <v>1703</v>
      </c>
      <c r="C155" s="173"/>
      <c r="D155" s="173"/>
      <c r="E155" s="170"/>
      <c r="F155" s="115"/>
    </row>
    <row r="156" spans="1:6">
      <c r="A156" s="1297"/>
      <c r="B156" s="1300"/>
      <c r="C156" s="173"/>
      <c r="D156" s="173"/>
      <c r="E156" s="170"/>
      <c r="F156" s="115"/>
    </row>
    <row r="157" spans="1:6" ht="20">
      <c r="A157" s="1297"/>
      <c r="B157" s="172" t="s">
        <v>1806</v>
      </c>
      <c r="C157" s="173"/>
      <c r="D157" s="173"/>
      <c r="E157" s="170"/>
      <c r="F157" s="115"/>
    </row>
    <row r="158" spans="1:6">
      <c r="A158" s="1297"/>
      <c r="B158" s="1323"/>
      <c r="C158" s="173"/>
      <c r="D158" s="173"/>
      <c r="E158" s="170"/>
      <c r="F158" s="115"/>
    </row>
    <row r="159" spans="1:6">
      <c r="A159" s="1297" t="s">
        <v>1701</v>
      </c>
      <c r="B159" s="267" t="s">
        <v>2500</v>
      </c>
      <c r="C159" s="181" t="s">
        <v>337</v>
      </c>
      <c r="D159" s="170">
        <v>1</v>
      </c>
      <c r="E159" s="170"/>
      <c r="F159" s="115">
        <f t="shared" ref="F159:F189" si="3">D159*E159</f>
        <v>0</v>
      </c>
    </row>
    <row r="160" spans="1:6">
      <c r="A160" s="1297" t="s">
        <v>1699</v>
      </c>
      <c r="B160" s="267" t="s">
        <v>1697</v>
      </c>
      <c r="C160" s="181" t="s">
        <v>337</v>
      </c>
      <c r="D160" s="170">
        <v>1</v>
      </c>
      <c r="E160" s="170"/>
      <c r="F160" s="115">
        <f t="shared" si="3"/>
        <v>0</v>
      </c>
    </row>
    <row r="161" spans="1:6">
      <c r="A161" s="1297" t="s">
        <v>1698</v>
      </c>
      <c r="B161" s="1331" t="s">
        <v>1805</v>
      </c>
      <c r="C161" s="173" t="s">
        <v>337</v>
      </c>
      <c r="D161" s="173">
        <v>1</v>
      </c>
      <c r="E161" s="170"/>
      <c r="F161" s="115">
        <f t="shared" si="3"/>
        <v>0</v>
      </c>
    </row>
    <row r="162" spans="1:6">
      <c r="A162" s="1297"/>
      <c r="B162" s="1331"/>
      <c r="C162" s="173"/>
      <c r="D162" s="173"/>
      <c r="E162" s="170"/>
      <c r="F162" s="115">
        <f t="shared" si="3"/>
        <v>0</v>
      </c>
    </row>
    <row r="163" spans="1:6">
      <c r="A163" s="1297"/>
      <c r="B163" s="279" t="s">
        <v>626</v>
      </c>
      <c r="C163" s="181"/>
      <c r="D163" s="181"/>
      <c r="E163" s="170"/>
      <c r="F163" s="115">
        <f t="shared" si="3"/>
        <v>0</v>
      </c>
    </row>
    <row r="164" spans="1:6">
      <c r="A164" s="1297"/>
      <c r="B164" s="267"/>
      <c r="C164" s="181"/>
      <c r="D164" s="181"/>
      <c r="E164" s="170"/>
      <c r="F164" s="115">
        <f t="shared" si="3"/>
        <v>0</v>
      </c>
    </row>
    <row r="165" spans="1:6" ht="30.5">
      <c r="A165" s="1297"/>
      <c r="B165" s="352" t="s">
        <v>1804</v>
      </c>
      <c r="C165" s="181"/>
      <c r="D165" s="181"/>
      <c r="E165" s="170"/>
      <c r="F165" s="115">
        <f t="shared" si="3"/>
        <v>0</v>
      </c>
    </row>
    <row r="166" spans="1:6">
      <c r="A166" s="1297"/>
      <c r="B166" s="352"/>
      <c r="C166" s="181"/>
      <c r="D166" s="181"/>
      <c r="E166" s="170"/>
      <c r="F166" s="115">
        <f t="shared" si="3"/>
        <v>0</v>
      </c>
    </row>
    <row r="167" spans="1:6">
      <c r="A167" s="171" t="s">
        <v>1319</v>
      </c>
      <c r="B167" s="175" t="s">
        <v>1657</v>
      </c>
      <c r="C167" s="173" t="s">
        <v>337</v>
      </c>
      <c r="D167" s="173">
        <v>1</v>
      </c>
      <c r="E167" s="170"/>
      <c r="F167" s="115">
        <f t="shared" si="3"/>
        <v>0</v>
      </c>
    </row>
    <row r="168" spans="1:6">
      <c r="A168" s="171" t="s">
        <v>1680</v>
      </c>
      <c r="B168" s="175" t="s">
        <v>1652</v>
      </c>
      <c r="C168" s="173" t="s">
        <v>337</v>
      </c>
      <c r="D168" s="173">
        <v>1</v>
      </c>
      <c r="E168" s="170"/>
      <c r="F168" s="115">
        <f t="shared" si="3"/>
        <v>0</v>
      </c>
    </row>
    <row r="169" spans="1:6">
      <c r="A169" s="171" t="s">
        <v>1679</v>
      </c>
      <c r="B169" s="175" t="s">
        <v>1662</v>
      </c>
      <c r="C169" s="173" t="s">
        <v>337</v>
      </c>
      <c r="D169" s="173">
        <v>1</v>
      </c>
      <c r="E169" s="170"/>
      <c r="F169" s="115">
        <f t="shared" si="3"/>
        <v>0</v>
      </c>
    </row>
    <row r="170" spans="1:6">
      <c r="A170" s="171"/>
      <c r="B170" s="1328"/>
      <c r="C170" s="173"/>
      <c r="D170" s="173"/>
      <c r="E170" s="170"/>
      <c r="F170" s="115">
        <f t="shared" si="3"/>
        <v>0</v>
      </c>
    </row>
    <row r="171" spans="1:6">
      <c r="A171" s="1297"/>
      <c r="B171" s="1300" t="s">
        <v>1803</v>
      </c>
      <c r="C171" s="173"/>
      <c r="D171" s="173"/>
      <c r="E171" s="170"/>
      <c r="F171" s="115">
        <f t="shared" si="3"/>
        <v>0</v>
      </c>
    </row>
    <row r="172" spans="1:6">
      <c r="A172" s="1297"/>
      <c r="B172" s="175"/>
      <c r="C172" s="175"/>
      <c r="D172" s="175"/>
      <c r="E172" s="1309"/>
      <c r="F172" s="115">
        <f t="shared" si="3"/>
        <v>0</v>
      </c>
    </row>
    <row r="173" spans="1:6" ht="20.5">
      <c r="A173" s="1297"/>
      <c r="B173" s="352" t="s">
        <v>1802</v>
      </c>
      <c r="C173" s="173"/>
      <c r="D173" s="173"/>
      <c r="E173" s="141"/>
      <c r="F173" s="115">
        <f t="shared" si="3"/>
        <v>0</v>
      </c>
    </row>
    <row r="174" spans="1:6">
      <c r="A174" s="1297"/>
      <c r="B174" s="172"/>
      <c r="C174" s="173"/>
      <c r="D174" s="173"/>
      <c r="E174" s="170"/>
      <c r="F174" s="115">
        <f t="shared" si="3"/>
        <v>0</v>
      </c>
    </row>
    <row r="175" spans="1:6">
      <c r="A175" s="1297" t="s">
        <v>1801</v>
      </c>
      <c r="B175" s="1323" t="s">
        <v>1662</v>
      </c>
      <c r="C175" s="173" t="s">
        <v>337</v>
      </c>
      <c r="D175" s="173">
        <v>1</v>
      </c>
      <c r="E175" s="170"/>
      <c r="F175" s="115">
        <f t="shared" si="3"/>
        <v>0</v>
      </c>
    </row>
    <row r="176" spans="1:6">
      <c r="A176" s="1329"/>
      <c r="B176" s="1331"/>
      <c r="C176" s="173"/>
      <c r="D176" s="173"/>
      <c r="E176" s="170"/>
      <c r="F176" s="115">
        <f t="shared" si="3"/>
        <v>0</v>
      </c>
    </row>
    <row r="177" spans="1:6">
      <c r="A177" s="1297"/>
      <c r="B177" s="1300" t="s">
        <v>1800</v>
      </c>
      <c r="C177" s="173"/>
      <c r="D177" s="173"/>
      <c r="E177" s="170"/>
      <c r="F177" s="115">
        <f t="shared" si="3"/>
        <v>0</v>
      </c>
    </row>
    <row r="178" spans="1:6">
      <c r="A178" s="1297"/>
      <c r="B178" s="1300"/>
      <c r="C178" s="173"/>
      <c r="D178" s="173"/>
      <c r="E178" s="170"/>
      <c r="F178" s="115">
        <f t="shared" si="3"/>
        <v>0</v>
      </c>
    </row>
    <row r="179" spans="1:6" ht="30.5">
      <c r="A179" s="1297"/>
      <c r="B179" s="352" t="s">
        <v>1799</v>
      </c>
      <c r="C179" s="173"/>
      <c r="D179" s="173"/>
      <c r="E179" s="170"/>
      <c r="F179" s="115">
        <f t="shared" si="3"/>
        <v>0</v>
      </c>
    </row>
    <row r="180" spans="1:6">
      <c r="A180" s="1297"/>
      <c r="B180" s="172"/>
      <c r="C180" s="173"/>
      <c r="D180" s="173"/>
      <c r="E180" s="170"/>
      <c r="F180" s="115">
        <f t="shared" si="3"/>
        <v>0</v>
      </c>
    </row>
    <row r="181" spans="1:6">
      <c r="A181" s="1297" t="s">
        <v>1798</v>
      </c>
      <c r="B181" s="1323" t="s">
        <v>1797</v>
      </c>
      <c r="C181" s="173" t="s">
        <v>337</v>
      </c>
      <c r="D181" s="173">
        <v>1</v>
      </c>
      <c r="E181" s="170"/>
      <c r="F181" s="115">
        <f t="shared" si="3"/>
        <v>0</v>
      </c>
    </row>
    <row r="182" spans="1:6">
      <c r="A182" s="1297"/>
      <c r="B182" s="1323"/>
      <c r="C182" s="173"/>
      <c r="D182" s="173"/>
      <c r="E182" s="170"/>
      <c r="F182" s="115">
        <f t="shared" si="3"/>
        <v>0</v>
      </c>
    </row>
    <row r="183" spans="1:6" ht="30.5">
      <c r="A183" s="1297"/>
      <c r="B183" s="352" t="s">
        <v>1796</v>
      </c>
      <c r="C183" s="173"/>
      <c r="D183" s="173"/>
      <c r="E183" s="141"/>
      <c r="F183" s="115">
        <f t="shared" si="3"/>
        <v>0</v>
      </c>
    </row>
    <row r="184" spans="1:6">
      <c r="A184" s="1297"/>
      <c r="B184" s="172"/>
      <c r="C184" s="173"/>
      <c r="D184" s="173"/>
      <c r="E184" s="141"/>
      <c r="F184" s="115">
        <f t="shared" si="3"/>
        <v>0</v>
      </c>
    </row>
    <row r="185" spans="1:6">
      <c r="A185" s="1297" t="s">
        <v>1795</v>
      </c>
      <c r="B185" s="1323" t="s">
        <v>2111</v>
      </c>
      <c r="C185" s="173" t="s">
        <v>337</v>
      </c>
      <c r="D185" s="173">
        <v>1</v>
      </c>
      <c r="E185" s="170"/>
      <c r="F185" s="115">
        <f t="shared" si="3"/>
        <v>0</v>
      </c>
    </row>
    <row r="186" spans="1:6">
      <c r="A186" s="1297" t="s">
        <v>1793</v>
      </c>
      <c r="B186" s="1323" t="s">
        <v>2081</v>
      </c>
      <c r="C186" s="173" t="s">
        <v>337</v>
      </c>
      <c r="D186" s="173">
        <v>1</v>
      </c>
      <c r="E186" s="170"/>
      <c r="F186" s="115">
        <f t="shared" si="3"/>
        <v>0</v>
      </c>
    </row>
    <row r="187" spans="1:6">
      <c r="A187" s="1297" t="s">
        <v>1791</v>
      </c>
      <c r="B187" s="1323" t="s">
        <v>1794</v>
      </c>
      <c r="C187" s="173" t="s">
        <v>337</v>
      </c>
      <c r="D187" s="173">
        <v>1</v>
      </c>
      <c r="E187" s="245"/>
      <c r="F187" s="115">
        <f t="shared" si="3"/>
        <v>0</v>
      </c>
    </row>
    <row r="188" spans="1:6">
      <c r="A188" s="1297" t="s">
        <v>1985</v>
      </c>
      <c r="B188" s="1323" t="s">
        <v>2110</v>
      </c>
      <c r="C188" s="173" t="s">
        <v>337</v>
      </c>
      <c r="D188" s="173">
        <v>2</v>
      </c>
      <c r="E188" s="170"/>
      <c r="F188" s="115">
        <f t="shared" si="3"/>
        <v>0</v>
      </c>
    </row>
    <row r="189" spans="1:6">
      <c r="A189" s="1297" t="s">
        <v>1983</v>
      </c>
      <c r="B189" s="1323" t="s">
        <v>2080</v>
      </c>
      <c r="C189" s="173" t="s">
        <v>337</v>
      </c>
      <c r="D189" s="173">
        <v>3</v>
      </c>
      <c r="E189" s="170"/>
      <c r="F189" s="115">
        <f t="shared" si="3"/>
        <v>0</v>
      </c>
    </row>
    <row r="190" spans="1:6">
      <c r="A190" s="1297"/>
      <c r="B190" s="1323"/>
      <c r="C190" s="173"/>
      <c r="D190" s="173"/>
      <c r="E190" s="170"/>
      <c r="F190" s="1322"/>
    </row>
    <row r="191" spans="1:6">
      <c r="A191" s="1297"/>
      <c r="B191" s="172"/>
      <c r="C191" s="173"/>
      <c r="D191" s="1341"/>
      <c r="E191" s="170"/>
      <c r="F191" s="147"/>
    </row>
    <row r="192" spans="1:6" ht="13" thickBot="1">
      <c r="A192" s="1291"/>
      <c r="B192" s="1292"/>
      <c r="C192" s="1293"/>
      <c r="D192" s="1293" t="s">
        <v>1770</v>
      </c>
      <c r="E192" s="144"/>
      <c r="F192" s="143">
        <f>SUM(F154:F191)</f>
        <v>0</v>
      </c>
    </row>
    <row r="193" spans="1:6">
      <c r="A193" s="1294"/>
      <c r="B193" s="212"/>
      <c r="C193" s="213"/>
      <c r="D193" s="213"/>
      <c r="E193" s="148"/>
      <c r="F193" s="148"/>
    </row>
    <row r="194" spans="1:6">
      <c r="A194" s="1318"/>
      <c r="B194" s="1287"/>
      <c r="C194" s="1338"/>
      <c r="D194" s="1338"/>
      <c r="E194" s="1339"/>
      <c r="F194" s="1339"/>
    </row>
    <row r="195" spans="1:6">
      <c r="A195" s="2028" t="s">
        <v>324</v>
      </c>
      <c r="B195" s="2014"/>
      <c r="C195" s="2014"/>
      <c r="D195" s="2014"/>
      <c r="E195" s="2014"/>
      <c r="F195" s="2014"/>
    </row>
    <row r="196" spans="1:6">
      <c r="A196" s="2028" t="s">
        <v>323</v>
      </c>
      <c r="B196" s="2014"/>
      <c r="C196" s="2014"/>
      <c r="D196" s="2014"/>
      <c r="E196" s="2014"/>
      <c r="F196" s="2014"/>
    </row>
    <row r="197" spans="1:6">
      <c r="A197" s="1287" t="s">
        <v>2498</v>
      </c>
      <c r="B197" s="212"/>
      <c r="C197" s="213"/>
      <c r="D197" s="213"/>
      <c r="E197" s="174"/>
      <c r="F197" s="174"/>
    </row>
    <row r="198" spans="1:6">
      <c r="A198" s="1287"/>
      <c r="B198" s="212"/>
      <c r="C198" s="213"/>
      <c r="D198" s="213"/>
      <c r="E198" s="174"/>
      <c r="F198" s="174"/>
    </row>
    <row r="199" spans="1:6">
      <c r="A199" s="1287" t="s">
        <v>2499</v>
      </c>
      <c r="B199" s="212"/>
      <c r="C199" s="213"/>
      <c r="D199" s="213"/>
      <c r="E199" s="174"/>
      <c r="F199" s="174"/>
    </row>
    <row r="200" spans="1:6" ht="13" thickBot="1">
      <c r="A200" s="1318"/>
      <c r="B200" s="212"/>
      <c r="C200" s="213"/>
      <c r="D200" s="213"/>
      <c r="E200" s="1317"/>
      <c r="F200" s="1317"/>
    </row>
    <row r="201" spans="1:6">
      <c r="A201" s="1319" t="s">
        <v>320</v>
      </c>
      <c r="B201" s="259" t="s">
        <v>161</v>
      </c>
      <c r="C201" s="259" t="s">
        <v>319</v>
      </c>
      <c r="D201" s="259" t="s">
        <v>318</v>
      </c>
      <c r="E201" s="1320" t="s">
        <v>317</v>
      </c>
      <c r="F201" s="1321" t="s">
        <v>316</v>
      </c>
    </row>
    <row r="202" spans="1:6">
      <c r="A202" s="1303"/>
      <c r="B202" s="179"/>
      <c r="C202" s="179"/>
      <c r="D202" s="179"/>
      <c r="E202" s="1296"/>
      <c r="F202" s="1336"/>
    </row>
    <row r="203" spans="1:6">
      <c r="A203" s="1297"/>
      <c r="B203" s="1301" t="s">
        <v>1673</v>
      </c>
      <c r="C203" s="173"/>
      <c r="D203" s="173"/>
      <c r="E203" s="141"/>
      <c r="F203" s="115"/>
    </row>
    <row r="204" spans="1:6">
      <c r="A204" s="1297"/>
      <c r="B204" s="172"/>
      <c r="C204" s="173"/>
      <c r="D204" s="173"/>
      <c r="E204" s="170"/>
      <c r="F204" s="115"/>
    </row>
    <row r="205" spans="1:6" ht="30.5">
      <c r="A205" s="1297"/>
      <c r="B205" s="352" t="s">
        <v>1790</v>
      </c>
      <c r="C205" s="173"/>
      <c r="D205" s="173"/>
      <c r="E205" s="170"/>
      <c r="F205" s="115"/>
    </row>
    <row r="206" spans="1:6">
      <c r="A206" s="1297"/>
      <c r="B206" s="175"/>
      <c r="C206" s="173"/>
      <c r="D206" s="173"/>
      <c r="E206" s="170"/>
      <c r="F206" s="115"/>
    </row>
    <row r="207" spans="1:6">
      <c r="A207" s="1297" t="s">
        <v>1670</v>
      </c>
      <c r="B207" s="267" t="s">
        <v>1657</v>
      </c>
      <c r="C207" s="181" t="s">
        <v>337</v>
      </c>
      <c r="D207" s="170">
        <v>1</v>
      </c>
      <c r="E207" s="170"/>
      <c r="F207" s="115">
        <f t="shared" ref="F207:F235" si="4">D207*E207</f>
        <v>0</v>
      </c>
    </row>
    <row r="208" spans="1:6">
      <c r="A208" s="1297" t="s">
        <v>1668</v>
      </c>
      <c r="B208" s="267" t="s">
        <v>1652</v>
      </c>
      <c r="C208" s="181" t="s">
        <v>337</v>
      </c>
      <c r="D208" s="170">
        <v>1</v>
      </c>
      <c r="E208" s="170"/>
      <c r="F208" s="115">
        <f t="shared" si="4"/>
        <v>0</v>
      </c>
    </row>
    <row r="209" spans="1:6">
      <c r="A209" s="1297" t="s">
        <v>1667</v>
      </c>
      <c r="B209" s="175" t="s">
        <v>1662</v>
      </c>
      <c r="C209" s="173" t="s">
        <v>337</v>
      </c>
      <c r="D209" s="173">
        <v>1</v>
      </c>
      <c r="E209" s="170"/>
      <c r="F209" s="115">
        <f t="shared" si="4"/>
        <v>0</v>
      </c>
    </row>
    <row r="210" spans="1:6">
      <c r="A210" s="1303"/>
      <c r="B210" s="179"/>
      <c r="C210" s="179"/>
      <c r="D210" s="179"/>
      <c r="E210" s="1296"/>
      <c r="F210" s="115">
        <f t="shared" si="4"/>
        <v>0</v>
      </c>
    </row>
    <row r="211" spans="1:6" ht="21">
      <c r="A211" s="1297"/>
      <c r="B211" s="1300" t="s">
        <v>1643</v>
      </c>
      <c r="C211" s="173"/>
      <c r="D211" s="1341"/>
      <c r="E211" s="170"/>
      <c r="F211" s="115">
        <f t="shared" si="4"/>
        <v>0</v>
      </c>
    </row>
    <row r="212" spans="1:6">
      <c r="A212" s="1297"/>
      <c r="B212" s="175"/>
      <c r="C212" s="173"/>
      <c r="D212" s="1341"/>
      <c r="E212" s="170"/>
      <c r="F212" s="115">
        <f t="shared" si="4"/>
        <v>0</v>
      </c>
    </row>
    <row r="213" spans="1:6" ht="30">
      <c r="A213" s="1297"/>
      <c r="B213" s="172" t="s">
        <v>2026</v>
      </c>
      <c r="C213" s="173"/>
      <c r="D213" s="1341"/>
      <c r="E213" s="170"/>
      <c r="F213" s="115">
        <f t="shared" si="4"/>
        <v>0</v>
      </c>
    </row>
    <row r="214" spans="1:6">
      <c r="A214" s="1297"/>
      <c r="B214" s="175"/>
      <c r="C214" s="173"/>
      <c r="D214" s="1341"/>
      <c r="E214" s="170"/>
      <c r="F214" s="115">
        <f t="shared" si="4"/>
        <v>0</v>
      </c>
    </row>
    <row r="215" spans="1:6">
      <c r="A215" s="1297" t="s">
        <v>1789</v>
      </c>
      <c r="B215" s="175" t="s">
        <v>634</v>
      </c>
      <c r="C215" s="173" t="s">
        <v>337</v>
      </c>
      <c r="D215" s="1341">
        <v>1</v>
      </c>
      <c r="E215" s="170"/>
      <c r="F215" s="115">
        <f t="shared" si="4"/>
        <v>0</v>
      </c>
    </row>
    <row r="216" spans="1:6">
      <c r="A216" s="1297"/>
      <c r="B216" s="175"/>
      <c r="C216" s="173"/>
      <c r="D216" s="1341"/>
      <c r="E216" s="170"/>
      <c r="F216" s="115">
        <f t="shared" si="4"/>
        <v>0</v>
      </c>
    </row>
    <row r="217" spans="1:6">
      <c r="A217" s="1297"/>
      <c r="B217" s="1301" t="s">
        <v>1788</v>
      </c>
      <c r="C217" s="173"/>
      <c r="D217" s="1341"/>
      <c r="E217" s="170"/>
      <c r="F217" s="115">
        <f t="shared" si="4"/>
        <v>0</v>
      </c>
    </row>
    <row r="218" spans="1:6">
      <c r="A218" s="1297"/>
      <c r="B218" s="175"/>
      <c r="C218" s="173"/>
      <c r="D218" s="1341"/>
      <c r="E218" s="170"/>
      <c r="F218" s="115">
        <f t="shared" si="4"/>
        <v>0</v>
      </c>
    </row>
    <row r="219" spans="1:6" ht="20">
      <c r="A219" s="1297"/>
      <c r="B219" s="172" t="s">
        <v>1787</v>
      </c>
      <c r="C219" s="173"/>
      <c r="D219" s="1341"/>
      <c r="E219" s="170"/>
      <c r="F219" s="115">
        <f t="shared" si="4"/>
        <v>0</v>
      </c>
    </row>
    <row r="220" spans="1:6">
      <c r="A220" s="1303"/>
      <c r="B220" s="179"/>
      <c r="C220" s="179"/>
      <c r="D220" s="179"/>
      <c r="E220" s="1296"/>
      <c r="F220" s="115">
        <f t="shared" si="4"/>
        <v>0</v>
      </c>
    </row>
    <row r="221" spans="1:6">
      <c r="A221" s="1297" t="s">
        <v>1786</v>
      </c>
      <c r="B221" s="175" t="s">
        <v>1785</v>
      </c>
      <c r="C221" s="173" t="s">
        <v>337</v>
      </c>
      <c r="D221" s="1341">
        <v>1</v>
      </c>
      <c r="E221" s="170"/>
      <c r="F221" s="115">
        <f t="shared" si="4"/>
        <v>0</v>
      </c>
    </row>
    <row r="222" spans="1:6">
      <c r="A222" s="1297"/>
      <c r="B222" s="175"/>
      <c r="C222" s="173"/>
      <c r="D222" s="1341"/>
      <c r="E222" s="170"/>
      <c r="F222" s="115">
        <f t="shared" si="4"/>
        <v>0</v>
      </c>
    </row>
    <row r="223" spans="1:6" ht="30">
      <c r="A223" s="1297"/>
      <c r="B223" s="172" t="s">
        <v>1784</v>
      </c>
      <c r="C223" s="173"/>
      <c r="D223" s="1341"/>
      <c r="E223" s="170"/>
      <c r="F223" s="115">
        <f t="shared" si="4"/>
        <v>0</v>
      </c>
    </row>
    <row r="224" spans="1:6">
      <c r="A224" s="1297"/>
      <c r="B224" s="179"/>
      <c r="C224" s="173"/>
      <c r="D224" s="1341"/>
      <c r="E224" s="170"/>
      <c r="F224" s="115">
        <f t="shared" si="4"/>
        <v>0</v>
      </c>
    </row>
    <row r="225" spans="1:6">
      <c r="A225" s="1297" t="s">
        <v>1783</v>
      </c>
      <c r="B225" s="175" t="s">
        <v>634</v>
      </c>
      <c r="C225" s="173" t="s">
        <v>337</v>
      </c>
      <c r="D225" s="1341">
        <v>1</v>
      </c>
      <c r="E225" s="170"/>
      <c r="F225" s="115">
        <f t="shared" si="4"/>
        <v>0</v>
      </c>
    </row>
    <row r="226" spans="1:6">
      <c r="A226" s="1303"/>
      <c r="B226" s="179"/>
      <c r="C226" s="179"/>
      <c r="D226" s="179"/>
      <c r="E226" s="1296"/>
      <c r="F226" s="115">
        <f t="shared" si="4"/>
        <v>0</v>
      </c>
    </row>
    <row r="227" spans="1:6">
      <c r="A227" s="1297"/>
      <c r="B227" s="1300" t="s">
        <v>1504</v>
      </c>
      <c r="C227" s="173"/>
      <c r="D227" s="1341"/>
      <c r="E227" s="170"/>
      <c r="F227" s="115">
        <f t="shared" si="4"/>
        <v>0</v>
      </c>
    </row>
    <row r="228" spans="1:6">
      <c r="A228" s="1297"/>
      <c r="B228" s="175"/>
      <c r="C228" s="173"/>
      <c r="D228" s="1341"/>
      <c r="E228" s="170"/>
      <c r="F228" s="115">
        <f t="shared" si="4"/>
        <v>0</v>
      </c>
    </row>
    <row r="229" spans="1:6" ht="20">
      <c r="A229" s="1297" t="s">
        <v>1782</v>
      </c>
      <c r="B229" s="1217" t="s">
        <v>1503</v>
      </c>
      <c r="C229" s="173" t="s">
        <v>513</v>
      </c>
      <c r="D229" s="1341">
        <v>40</v>
      </c>
      <c r="E229" s="170"/>
      <c r="F229" s="115">
        <f t="shared" si="4"/>
        <v>0</v>
      </c>
    </row>
    <row r="230" spans="1:6">
      <c r="A230" s="1297"/>
      <c r="B230" s="175"/>
      <c r="C230" s="175"/>
      <c r="D230" s="1341"/>
      <c r="E230" s="170"/>
      <c r="F230" s="115">
        <f t="shared" si="4"/>
        <v>0</v>
      </c>
    </row>
    <row r="231" spans="1:6">
      <c r="A231" s="1297"/>
      <c r="B231" s="1300" t="s">
        <v>1781</v>
      </c>
      <c r="C231" s="175"/>
      <c r="D231" s="1341"/>
      <c r="E231" s="170"/>
      <c r="F231" s="115">
        <f t="shared" si="4"/>
        <v>0</v>
      </c>
    </row>
    <row r="232" spans="1:6">
      <c r="A232" s="1297"/>
      <c r="B232" s="1300"/>
      <c r="C232" s="175"/>
      <c r="D232" s="1341"/>
      <c r="E232" s="170"/>
      <c r="F232" s="115">
        <f t="shared" si="4"/>
        <v>0</v>
      </c>
    </row>
    <row r="233" spans="1:6" ht="20">
      <c r="A233" s="1297"/>
      <c r="B233" s="172" t="s">
        <v>1780</v>
      </c>
      <c r="C233" s="175"/>
      <c r="D233" s="1341"/>
      <c r="E233" s="170"/>
      <c r="F233" s="115">
        <f t="shared" si="4"/>
        <v>0</v>
      </c>
    </row>
    <row r="234" spans="1:6">
      <c r="A234" s="1297"/>
      <c r="B234" s="175"/>
      <c r="C234" s="175"/>
      <c r="D234" s="1341"/>
      <c r="E234" s="170"/>
      <c r="F234" s="115">
        <f t="shared" si="4"/>
        <v>0</v>
      </c>
    </row>
    <row r="235" spans="1:6">
      <c r="A235" s="1297" t="s">
        <v>1779</v>
      </c>
      <c r="B235" s="1323" t="s">
        <v>1778</v>
      </c>
      <c r="C235" s="173" t="s">
        <v>337</v>
      </c>
      <c r="D235" s="173">
        <v>1</v>
      </c>
      <c r="E235" s="170"/>
      <c r="F235" s="115">
        <f t="shared" si="4"/>
        <v>0</v>
      </c>
    </row>
    <row r="236" spans="1:6">
      <c r="A236" s="1297"/>
      <c r="B236" s="175"/>
      <c r="C236" s="173"/>
      <c r="D236" s="1341"/>
      <c r="E236" s="170"/>
      <c r="F236" s="147"/>
    </row>
    <row r="237" spans="1:6">
      <c r="A237" s="1297"/>
      <c r="B237" s="175"/>
      <c r="C237" s="173"/>
      <c r="D237" s="173"/>
      <c r="E237" s="170"/>
      <c r="F237" s="115"/>
    </row>
    <row r="238" spans="1:6" ht="13" thickBot="1">
      <c r="A238" s="1291"/>
      <c r="B238" s="1292"/>
      <c r="C238" s="1293"/>
      <c r="D238" s="1293" t="s">
        <v>1770</v>
      </c>
      <c r="E238" s="144"/>
      <c r="F238" s="143">
        <f>SUM(F202:F237)</f>
        <v>0</v>
      </c>
    </row>
    <row r="239" spans="1:6">
      <c r="A239" s="1294"/>
      <c r="B239" s="212"/>
      <c r="C239" s="213"/>
      <c r="D239" s="213"/>
      <c r="E239" s="148"/>
      <c r="F239" s="148"/>
    </row>
    <row r="240" spans="1:6">
      <c r="A240" s="1294"/>
      <c r="B240" s="212"/>
      <c r="C240" s="213"/>
      <c r="D240" s="213"/>
      <c r="E240" s="148"/>
      <c r="F240" s="148"/>
    </row>
    <row r="241" spans="1:6">
      <c r="A241" s="2028" t="s">
        <v>324</v>
      </c>
      <c r="B241" s="2014"/>
      <c r="C241" s="2014"/>
      <c r="D241" s="2014"/>
      <c r="E241" s="2014"/>
      <c r="F241" s="2014"/>
    </row>
    <row r="242" spans="1:6">
      <c r="A242" s="2028" t="s">
        <v>323</v>
      </c>
      <c r="B242" s="2014"/>
      <c r="C242" s="2014"/>
      <c r="D242" s="2014"/>
      <c r="E242" s="2014"/>
      <c r="F242" s="2014"/>
    </row>
    <row r="243" spans="1:6">
      <c r="A243" s="1287" t="s">
        <v>2498</v>
      </c>
      <c r="B243" s="212"/>
      <c r="C243" s="213"/>
      <c r="D243" s="213"/>
      <c r="E243" s="174"/>
      <c r="F243" s="174"/>
    </row>
    <row r="244" spans="1:6">
      <c r="A244" s="1287"/>
      <c r="B244" s="212"/>
      <c r="C244" s="213"/>
      <c r="D244" s="213"/>
      <c r="E244" s="174"/>
      <c r="F244" s="174"/>
    </row>
    <row r="245" spans="1:6">
      <c r="A245" s="1287" t="s">
        <v>2499</v>
      </c>
      <c r="B245" s="212"/>
      <c r="C245" s="213"/>
      <c r="D245" s="213"/>
      <c r="E245" s="174"/>
      <c r="F245" s="174"/>
    </row>
    <row r="246" spans="1:6" ht="13" thickBot="1">
      <c r="A246" s="1318"/>
      <c r="B246" s="212"/>
      <c r="C246" s="213"/>
      <c r="D246" s="213"/>
      <c r="E246" s="1317"/>
      <c r="F246" s="1317"/>
    </row>
    <row r="247" spans="1:6">
      <c r="A247" s="1319" t="s">
        <v>320</v>
      </c>
      <c r="B247" s="259" t="s">
        <v>161</v>
      </c>
      <c r="C247" s="259" t="s">
        <v>319</v>
      </c>
      <c r="D247" s="259" t="s">
        <v>318</v>
      </c>
      <c r="E247" s="1320" t="s">
        <v>317</v>
      </c>
      <c r="F247" s="1321" t="s">
        <v>316</v>
      </c>
    </row>
    <row r="248" spans="1:6">
      <c r="A248" s="1303"/>
      <c r="B248" s="179"/>
      <c r="C248" s="179"/>
      <c r="D248" s="179"/>
      <c r="E248" s="1296"/>
      <c r="F248" s="1336"/>
    </row>
    <row r="249" spans="1:6">
      <c r="A249" s="1297"/>
      <c r="B249" s="1300" t="s">
        <v>1777</v>
      </c>
      <c r="C249" s="173"/>
      <c r="D249" s="173"/>
      <c r="E249" s="141"/>
      <c r="F249" s="115"/>
    </row>
    <row r="250" spans="1:6">
      <c r="A250" s="1297"/>
      <c r="B250" s="1300"/>
      <c r="C250" s="173"/>
      <c r="D250" s="173"/>
      <c r="E250" s="141"/>
      <c r="F250" s="115"/>
    </row>
    <row r="251" spans="1:6" ht="80">
      <c r="A251" s="1297" t="s">
        <v>1776</v>
      </c>
      <c r="B251" s="1331" t="s">
        <v>1775</v>
      </c>
      <c r="C251" s="173" t="s">
        <v>341</v>
      </c>
      <c r="D251" s="173">
        <v>1</v>
      </c>
      <c r="E251" s="170"/>
      <c r="F251" s="115">
        <f t="shared" ref="F251:F255" si="5">D251*E251</f>
        <v>0</v>
      </c>
    </row>
    <row r="252" spans="1:6">
      <c r="A252" s="1297"/>
      <c r="B252" s="1300"/>
      <c r="C252" s="173"/>
      <c r="D252" s="173"/>
      <c r="E252" s="141"/>
      <c r="F252" s="115">
        <f t="shared" si="5"/>
        <v>0</v>
      </c>
    </row>
    <row r="253" spans="1:6" ht="40">
      <c r="A253" s="1297" t="s">
        <v>1774</v>
      </c>
      <c r="B253" s="175" t="s">
        <v>2079</v>
      </c>
      <c r="C253" s="173" t="s">
        <v>341</v>
      </c>
      <c r="D253" s="173">
        <v>1</v>
      </c>
      <c r="E253" s="170"/>
      <c r="F253" s="115">
        <f t="shared" si="5"/>
        <v>0</v>
      </c>
    </row>
    <row r="254" spans="1:6">
      <c r="A254" s="1297"/>
      <c r="B254" s="1331"/>
      <c r="C254" s="173"/>
      <c r="D254" s="173"/>
      <c r="E254" s="170"/>
      <c r="F254" s="115">
        <f t="shared" si="5"/>
        <v>0</v>
      </c>
    </row>
    <row r="255" spans="1:6" ht="30">
      <c r="A255" s="1297" t="s">
        <v>1772</v>
      </c>
      <c r="B255" s="1331" t="s">
        <v>1771</v>
      </c>
      <c r="C255" s="173" t="s">
        <v>341</v>
      </c>
      <c r="D255" s="173">
        <v>1</v>
      </c>
      <c r="E255" s="170"/>
      <c r="F255" s="115">
        <f t="shared" si="5"/>
        <v>0</v>
      </c>
    </row>
    <row r="256" spans="1:6">
      <c r="A256" s="1297"/>
      <c r="B256" s="1300"/>
      <c r="C256" s="173"/>
      <c r="D256" s="173"/>
      <c r="E256" s="141"/>
      <c r="F256" s="115"/>
    </row>
    <row r="257" spans="1:6">
      <c r="A257" s="1297"/>
      <c r="B257" s="1300"/>
      <c r="C257" s="173"/>
      <c r="D257" s="173"/>
      <c r="E257" s="141"/>
      <c r="F257" s="115"/>
    </row>
    <row r="258" spans="1:6">
      <c r="A258" s="1297"/>
      <c r="B258" s="1300"/>
      <c r="C258" s="173"/>
      <c r="D258" s="173"/>
      <c r="E258" s="141"/>
      <c r="F258" s="115"/>
    </row>
    <row r="259" spans="1:6">
      <c r="A259" s="1297"/>
      <c r="B259" s="1300"/>
      <c r="C259" s="173"/>
      <c r="D259" s="173"/>
      <c r="E259" s="141"/>
      <c r="F259" s="115"/>
    </row>
    <row r="260" spans="1:6">
      <c r="A260" s="1297"/>
      <c r="B260" s="1300"/>
      <c r="C260" s="173"/>
      <c r="D260" s="173"/>
      <c r="E260" s="141"/>
      <c r="F260" s="115"/>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300"/>
      <c r="C277" s="173"/>
      <c r="D277" s="173"/>
      <c r="E277" s="141"/>
      <c r="F277" s="115"/>
    </row>
    <row r="278" spans="1:6">
      <c r="A278" s="1297"/>
      <c r="B278" s="1300"/>
      <c r="C278" s="173"/>
      <c r="D278" s="173"/>
      <c r="E278" s="141"/>
      <c r="F278" s="115"/>
    </row>
    <row r="279" spans="1:6">
      <c r="A279" s="1297"/>
      <c r="B279" s="1300"/>
      <c r="C279" s="173"/>
      <c r="D279" s="173"/>
      <c r="E279" s="141"/>
      <c r="F279" s="115"/>
    </row>
    <row r="280" spans="1:6">
      <c r="A280" s="1297"/>
      <c r="B280" s="175"/>
      <c r="C280" s="173"/>
      <c r="D280" s="173"/>
      <c r="E280" s="170"/>
      <c r="F280" s="115"/>
    </row>
    <row r="281" spans="1:6" ht="13" thickBot="1">
      <c r="A281" s="1291"/>
      <c r="B281" s="1292"/>
      <c r="C281" s="1293"/>
      <c r="D281" s="1293" t="s">
        <v>1770</v>
      </c>
      <c r="E281" s="144"/>
      <c r="F281" s="143">
        <f>SUM(F248:F280)</f>
        <v>0</v>
      </c>
    </row>
    <row r="282" spans="1:6">
      <c r="A282" s="1294"/>
      <c r="B282" s="212"/>
      <c r="C282" s="213"/>
      <c r="D282" s="213"/>
      <c r="E282" s="148"/>
      <c r="F282" s="148"/>
    </row>
    <row r="283" spans="1:6">
      <c r="A283" s="1294"/>
      <c r="B283" s="212"/>
      <c r="C283" s="213"/>
      <c r="D283" s="213"/>
      <c r="E283" s="148"/>
      <c r="F283" s="148"/>
    </row>
    <row r="284" spans="1:6">
      <c r="A284" s="2028" t="s">
        <v>324</v>
      </c>
      <c r="B284" s="2014"/>
      <c r="C284" s="2014"/>
      <c r="D284" s="2014"/>
      <c r="E284" s="2014"/>
      <c r="F284" s="2014"/>
    </row>
    <row r="285" spans="1:6">
      <c r="A285" s="2028" t="s">
        <v>323</v>
      </c>
      <c r="B285" s="2014"/>
      <c r="C285" s="2014"/>
      <c r="D285" s="2014"/>
      <c r="E285" s="2014"/>
      <c r="F285" s="2014"/>
    </row>
    <row r="286" spans="1:6">
      <c r="A286" s="1287" t="s">
        <v>2498</v>
      </c>
      <c r="B286" s="212"/>
      <c r="C286" s="213"/>
      <c r="D286" s="213"/>
      <c r="E286" s="174"/>
      <c r="F286" s="174"/>
    </row>
    <row r="287" spans="1:6">
      <c r="A287" s="1287"/>
      <c r="B287" s="212"/>
      <c r="C287" s="213"/>
      <c r="D287" s="213"/>
      <c r="E287" s="174"/>
      <c r="F287" s="174"/>
    </row>
    <row r="288" spans="1:6">
      <c r="A288" s="1287" t="s">
        <v>2499</v>
      </c>
      <c r="B288" s="212"/>
      <c r="C288" s="213"/>
      <c r="D288" s="213"/>
      <c r="E288" s="174"/>
      <c r="F288" s="174"/>
    </row>
    <row r="289" spans="1:6" ht="13" thickBot="1">
      <c r="A289" s="1318"/>
      <c r="B289" s="212"/>
      <c r="C289" s="213"/>
      <c r="D289" s="213"/>
      <c r="E289" s="1317"/>
      <c r="F289" s="1317"/>
    </row>
    <row r="290" spans="1:6">
      <c r="A290" s="1319" t="s">
        <v>320</v>
      </c>
      <c r="B290" s="259" t="s">
        <v>161</v>
      </c>
      <c r="C290" s="259" t="s">
        <v>319</v>
      </c>
      <c r="D290" s="259" t="s">
        <v>318</v>
      </c>
      <c r="E290" s="1320" t="s">
        <v>317</v>
      </c>
      <c r="F290" s="1321" t="s">
        <v>316</v>
      </c>
    </row>
    <row r="291" spans="1:6">
      <c r="A291" s="1303"/>
      <c r="B291" s="179"/>
      <c r="C291" s="179"/>
      <c r="D291" s="179"/>
      <c r="E291" s="1296"/>
      <c r="F291" s="1336"/>
    </row>
    <row r="292" spans="1:6">
      <c r="A292" s="1297"/>
      <c r="B292" s="232" t="s">
        <v>315</v>
      </c>
      <c r="C292" s="173"/>
      <c r="D292" s="173"/>
      <c r="E292" s="141"/>
      <c r="F292" s="115"/>
    </row>
    <row r="293" spans="1:6">
      <c r="A293" s="1324"/>
      <c r="B293" s="1325"/>
      <c r="C293" s="173"/>
      <c r="D293" s="173"/>
      <c r="E293" s="141"/>
      <c r="F293" s="115"/>
    </row>
    <row r="294" spans="1:6">
      <c r="A294" s="1297"/>
      <c r="B294" s="175" t="s">
        <v>1768</v>
      </c>
      <c r="C294" s="173"/>
      <c r="D294" s="173"/>
      <c r="E294" s="141"/>
      <c r="F294" s="115">
        <f>F47</f>
        <v>0</v>
      </c>
    </row>
    <row r="295" spans="1:6">
      <c r="A295" s="1303"/>
      <c r="B295" s="179"/>
      <c r="C295" s="179"/>
      <c r="D295" s="179"/>
      <c r="E295" s="1296"/>
      <c r="F295" s="1336"/>
    </row>
    <row r="296" spans="1:6">
      <c r="A296" s="1297"/>
      <c r="B296" s="175" t="s">
        <v>1767</v>
      </c>
      <c r="C296" s="173"/>
      <c r="D296" s="173"/>
      <c r="E296" s="141"/>
      <c r="F296" s="115">
        <f>F95</f>
        <v>0</v>
      </c>
    </row>
    <row r="297" spans="1:6">
      <c r="A297" s="1297"/>
      <c r="B297" s="175"/>
      <c r="C297" s="173"/>
      <c r="D297" s="173"/>
      <c r="E297" s="141"/>
      <c r="F297" s="115"/>
    </row>
    <row r="298" spans="1:6">
      <c r="A298" s="1297"/>
      <c r="B298" s="175" t="s">
        <v>1766</v>
      </c>
      <c r="C298" s="173"/>
      <c r="D298" s="173"/>
      <c r="E298" s="141"/>
      <c r="F298" s="115">
        <f>F144</f>
        <v>0</v>
      </c>
    </row>
    <row r="299" spans="1:6">
      <c r="A299" s="1297"/>
      <c r="B299" s="175"/>
      <c r="C299" s="173"/>
      <c r="D299" s="173"/>
      <c r="E299" s="141"/>
      <c r="F299" s="115"/>
    </row>
    <row r="300" spans="1:6">
      <c r="A300" s="1297"/>
      <c r="B300" s="175" t="s">
        <v>1765</v>
      </c>
      <c r="C300" s="173"/>
      <c r="D300" s="173"/>
      <c r="E300" s="141"/>
      <c r="F300" s="115">
        <f>F192</f>
        <v>0</v>
      </c>
    </row>
    <row r="301" spans="1:6">
      <c r="A301" s="1297"/>
      <c r="B301" s="1301"/>
      <c r="C301" s="173"/>
      <c r="D301" s="173"/>
      <c r="E301" s="141"/>
      <c r="F301" s="115"/>
    </row>
    <row r="302" spans="1:6">
      <c r="A302" s="1297"/>
      <c r="B302" s="175" t="s">
        <v>1764</v>
      </c>
      <c r="C302" s="173"/>
      <c r="D302" s="173"/>
      <c r="E302" s="141"/>
      <c r="F302" s="115">
        <f>F238</f>
        <v>0</v>
      </c>
    </row>
    <row r="303" spans="1:6">
      <c r="A303" s="1297"/>
      <c r="B303" s="172"/>
      <c r="C303" s="173"/>
      <c r="D303" s="173"/>
      <c r="E303" s="141"/>
      <c r="F303" s="115"/>
    </row>
    <row r="304" spans="1:6">
      <c r="A304" s="1297"/>
      <c r="B304" s="175" t="s">
        <v>1763</v>
      </c>
      <c r="C304" s="173"/>
      <c r="D304" s="173"/>
      <c r="E304" s="141"/>
      <c r="F304" s="115">
        <f>F281</f>
        <v>0</v>
      </c>
    </row>
    <row r="305" spans="1:6">
      <c r="A305" s="1297"/>
      <c r="B305" s="175"/>
      <c r="C305" s="173"/>
      <c r="D305" s="173"/>
      <c r="E305" s="141"/>
      <c r="F305" s="115"/>
    </row>
    <row r="306" spans="1:6">
      <c r="A306" s="1297"/>
      <c r="B306" s="175"/>
      <c r="C306" s="173"/>
      <c r="D306" s="173"/>
      <c r="E306" s="141"/>
      <c r="F306" s="115"/>
    </row>
    <row r="307" spans="1:6">
      <c r="A307" s="1297"/>
      <c r="B307" s="172"/>
      <c r="C307" s="173"/>
      <c r="D307" s="173"/>
      <c r="E307" s="141"/>
      <c r="F307" s="115"/>
    </row>
    <row r="308" spans="1:6">
      <c r="A308" s="1297"/>
      <c r="B308" s="175"/>
      <c r="C308" s="173"/>
      <c r="D308" s="173"/>
      <c r="E308" s="141"/>
      <c r="F308" s="115"/>
    </row>
    <row r="309" spans="1:6">
      <c r="A309" s="1297"/>
      <c r="B309" s="175"/>
      <c r="C309" s="173"/>
      <c r="D309" s="173"/>
      <c r="E309" s="141"/>
      <c r="F309" s="115"/>
    </row>
    <row r="310" spans="1:6">
      <c r="A310" s="1297"/>
      <c r="B310" s="175"/>
      <c r="C310" s="173"/>
      <c r="D310" s="173"/>
      <c r="E310" s="141"/>
      <c r="F310" s="115"/>
    </row>
    <row r="311" spans="1:6">
      <c r="A311" s="1297"/>
      <c r="B311" s="1301"/>
      <c r="C311" s="173"/>
      <c r="D311" s="173"/>
      <c r="E311" s="141"/>
      <c r="F311" s="115"/>
    </row>
    <row r="312" spans="1:6">
      <c r="A312" s="1297"/>
      <c r="B312" s="175"/>
      <c r="C312" s="173"/>
      <c r="D312" s="173"/>
      <c r="E312" s="141"/>
      <c r="F312" s="115"/>
    </row>
    <row r="313" spans="1:6">
      <c r="A313" s="1297"/>
      <c r="B313" s="172"/>
      <c r="C313" s="173"/>
      <c r="D313" s="173"/>
      <c r="E313" s="141"/>
      <c r="F313" s="115"/>
    </row>
    <row r="314" spans="1:6">
      <c r="A314" s="1297"/>
      <c r="B314" s="175"/>
      <c r="C314" s="173"/>
      <c r="D314" s="173"/>
      <c r="E314" s="141"/>
      <c r="F314" s="115"/>
    </row>
    <row r="315" spans="1:6">
      <c r="A315" s="1297"/>
      <c r="B315" s="175"/>
      <c r="C315" s="173"/>
      <c r="D315" s="173"/>
      <c r="E315" s="141"/>
      <c r="F315" s="115"/>
    </row>
    <row r="316" spans="1:6">
      <c r="A316" s="1297"/>
      <c r="B316" s="175"/>
      <c r="C316" s="173"/>
      <c r="D316" s="173"/>
      <c r="E316" s="141"/>
      <c r="F316" s="115"/>
    </row>
    <row r="317" spans="1:6">
      <c r="A317" s="1324"/>
      <c r="B317" s="1325"/>
      <c r="C317" s="173"/>
      <c r="D317" s="173"/>
      <c r="E317" s="141"/>
      <c r="F317" s="115"/>
    </row>
    <row r="318" spans="1:6">
      <c r="A318" s="1324"/>
      <c r="B318" s="1325"/>
      <c r="C318" s="173"/>
      <c r="D318" s="173"/>
      <c r="E318" s="141"/>
      <c r="F318" s="115"/>
    </row>
    <row r="319" spans="1:6">
      <c r="A319" s="1329"/>
      <c r="B319" s="1331"/>
      <c r="C319" s="173"/>
      <c r="D319" s="173"/>
      <c r="E319" s="141"/>
      <c r="F319" s="115"/>
    </row>
    <row r="320" spans="1:6">
      <c r="A320" s="1329"/>
      <c r="B320" s="1331"/>
      <c r="C320" s="173"/>
      <c r="D320" s="173"/>
      <c r="E320" s="141"/>
      <c r="F320" s="115"/>
    </row>
    <row r="321" spans="1:6">
      <c r="A321" s="1329"/>
      <c r="B321" s="1331"/>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331"/>
      <c r="C328" s="173"/>
      <c r="D328" s="173"/>
      <c r="E328" s="141"/>
      <c r="F328" s="115"/>
    </row>
    <row r="329" spans="1:6">
      <c r="A329" s="1329"/>
      <c r="B329" s="1331"/>
      <c r="C329" s="173"/>
      <c r="D329" s="173"/>
      <c r="E329" s="141"/>
      <c r="F329" s="115"/>
    </row>
    <row r="330" spans="1:6">
      <c r="A330" s="1329"/>
      <c r="B330" s="1331"/>
      <c r="C330" s="173"/>
      <c r="D330" s="173"/>
      <c r="E330" s="141"/>
      <c r="F330" s="115"/>
    </row>
    <row r="331" spans="1:6">
      <c r="A331" s="1329"/>
      <c r="B331" s="1506"/>
      <c r="C331" s="173"/>
      <c r="D331" s="173"/>
      <c r="E331" s="141"/>
      <c r="F331" s="115"/>
    </row>
    <row r="332" spans="1:6">
      <c r="A332" s="1297"/>
      <c r="B332" s="1300"/>
      <c r="C332" s="173"/>
      <c r="D332" s="173"/>
      <c r="E332" s="141"/>
      <c r="F332" s="115"/>
    </row>
    <row r="333" spans="1:6">
      <c r="A333" s="1297"/>
      <c r="B333" s="1323"/>
      <c r="C333" s="173"/>
      <c r="D333" s="173"/>
      <c r="E333" s="141"/>
      <c r="F333" s="115"/>
    </row>
    <row r="334" spans="1:6">
      <c r="A334" s="1297"/>
      <c r="B334" s="1323"/>
      <c r="C334" s="173"/>
      <c r="D334" s="173"/>
      <c r="E334" s="141"/>
      <c r="F334" s="115"/>
    </row>
    <row r="335" spans="1:6">
      <c r="A335" s="1297"/>
      <c r="B335" s="1323"/>
      <c r="C335" s="173"/>
      <c r="D335" s="173"/>
      <c r="E335" s="141"/>
      <c r="F335" s="115"/>
    </row>
    <row r="336" spans="1:6">
      <c r="A336" s="1343"/>
      <c r="B336" s="267"/>
      <c r="C336" s="181"/>
      <c r="D336" s="181"/>
      <c r="E336" s="146"/>
      <c r="F336" s="145"/>
    </row>
    <row r="337" spans="1:6" ht="13" thickBot="1">
      <c r="A337" s="1291"/>
      <c r="B337" s="1292"/>
      <c r="C337" s="1293"/>
      <c r="D337" s="1293" t="s">
        <v>973</v>
      </c>
      <c r="E337" s="144"/>
      <c r="F337" s="143">
        <f>SUM(F291:F336)</f>
        <v>0</v>
      </c>
    </row>
  </sheetData>
  <mergeCells count="14">
    <mergeCell ref="A284:F284"/>
    <mergeCell ref="A285:F285"/>
    <mergeCell ref="A147:F147"/>
    <mergeCell ref="A148:F148"/>
    <mergeCell ref="A195:F195"/>
    <mergeCell ref="A196:F196"/>
    <mergeCell ref="A241:F241"/>
    <mergeCell ref="A242:F242"/>
    <mergeCell ref="A99:F99"/>
    <mergeCell ref="A1:F1"/>
    <mergeCell ref="A2:F2"/>
    <mergeCell ref="A50:F50"/>
    <mergeCell ref="A51:F51"/>
    <mergeCell ref="A98:F98"/>
  </mergeCells>
  <pageMargins left="0.7" right="0.7" top="0.75" bottom="0.75" header="0.3" footer="0.3"/>
  <pageSetup scale="95" orientation="portrait" r:id="rId1"/>
  <rowBreaks count="1" manualBreakCount="1">
    <brk id="47"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5"/>
  <sheetViews>
    <sheetView view="pageBreakPreview" topLeftCell="A28" zoomScaleNormal="100" zoomScaleSheetLayoutView="100" workbookViewId="0">
      <selection activeCell="B40" sqref="B40"/>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2589</v>
      </c>
      <c r="B3" s="212"/>
      <c r="C3" s="213"/>
      <c r="D3" s="213"/>
      <c r="E3" s="174"/>
      <c r="F3" s="174"/>
    </row>
    <row r="4" spans="1:6">
      <c r="A4" s="1287"/>
      <c r="B4" s="212"/>
      <c r="C4" s="213"/>
      <c r="D4" s="213"/>
      <c r="E4" s="174"/>
      <c r="F4" s="174"/>
    </row>
    <row r="5" spans="1:6">
      <c r="A5" s="1287" t="s">
        <v>2595</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2590</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47"/>
    </row>
    <row r="18" spans="1:6">
      <c r="A18" s="1297"/>
      <c r="B18" s="1301" t="s">
        <v>649</v>
      </c>
      <c r="C18" s="175"/>
      <c r="D18" s="173"/>
      <c r="E18" s="170"/>
      <c r="F18" s="147"/>
    </row>
    <row r="19" spans="1:6">
      <c r="A19" s="1297"/>
      <c r="B19" s="175"/>
      <c r="C19" s="175"/>
      <c r="D19" s="173"/>
      <c r="E19" s="170"/>
      <c r="F19" s="147"/>
    </row>
    <row r="20" spans="1:6" ht="30">
      <c r="A20" s="1297"/>
      <c r="B20" s="172" t="s">
        <v>1547</v>
      </c>
      <c r="C20" s="175"/>
      <c r="D20" s="173"/>
      <c r="E20" s="170"/>
      <c r="F20" s="147"/>
    </row>
    <row r="21" spans="1:6">
      <c r="A21" s="1297"/>
      <c r="B21" s="175"/>
      <c r="C21" s="175"/>
      <c r="D21" s="173"/>
      <c r="E21" s="170"/>
      <c r="F21" s="147"/>
    </row>
    <row r="22" spans="1:6">
      <c r="A22" s="1297" t="s">
        <v>647</v>
      </c>
      <c r="B22" s="175" t="s">
        <v>646</v>
      </c>
      <c r="C22" s="173" t="s">
        <v>337</v>
      </c>
      <c r="D22" s="173">
        <v>1</v>
      </c>
      <c r="E22" s="170"/>
      <c r="F22" s="115">
        <f>D22*E22</f>
        <v>0</v>
      </c>
    </row>
    <row r="23" spans="1:6">
      <c r="A23" s="1297" t="s">
        <v>1546</v>
      </c>
      <c r="B23" s="175" t="s">
        <v>1545</v>
      </c>
      <c r="C23" s="173" t="s">
        <v>337</v>
      </c>
      <c r="D23" s="173">
        <v>1</v>
      </c>
      <c r="E23" s="170"/>
      <c r="F23" s="115">
        <f>D23*E23</f>
        <v>0</v>
      </c>
    </row>
    <row r="24" spans="1:6">
      <c r="A24" s="1297"/>
      <c r="B24" s="175"/>
      <c r="C24" s="175"/>
      <c r="D24" s="173"/>
      <c r="E24" s="170"/>
      <c r="F24" s="147"/>
    </row>
    <row r="25" spans="1:6">
      <c r="A25" s="1297"/>
      <c r="B25" s="1301" t="s">
        <v>645</v>
      </c>
      <c r="C25" s="175"/>
      <c r="D25" s="173"/>
      <c r="E25" s="170"/>
      <c r="F25" s="147"/>
    </row>
    <row r="26" spans="1:6">
      <c r="A26" s="1297"/>
      <c r="B26" s="175"/>
      <c r="C26" s="175"/>
      <c r="D26" s="173"/>
      <c r="E26" s="170"/>
      <c r="F26" s="147"/>
    </row>
    <row r="27" spans="1:6" ht="30">
      <c r="A27" s="1297"/>
      <c r="B27" s="172" t="s">
        <v>1544</v>
      </c>
      <c r="C27" s="175"/>
      <c r="D27" s="173"/>
      <c r="E27" s="170"/>
      <c r="F27" s="147"/>
    </row>
    <row r="28" spans="1:6">
      <c r="A28" s="1297"/>
      <c r="B28" s="243"/>
      <c r="C28" s="175"/>
      <c r="D28" s="173"/>
      <c r="E28" s="170"/>
      <c r="F28" s="147"/>
    </row>
    <row r="29" spans="1:6">
      <c r="A29" s="1297" t="s">
        <v>643</v>
      </c>
      <c r="B29" s="175" t="s">
        <v>642</v>
      </c>
      <c r="C29" s="173" t="s">
        <v>337</v>
      </c>
      <c r="D29" s="173">
        <v>1</v>
      </c>
      <c r="E29" s="170"/>
      <c r="F29" s="115">
        <f>D29*E29</f>
        <v>0</v>
      </c>
    </row>
    <row r="30" spans="1:6">
      <c r="A30" s="1297" t="s">
        <v>641</v>
      </c>
      <c r="B30" s="175" t="s">
        <v>640</v>
      </c>
      <c r="C30" s="173" t="s">
        <v>337</v>
      </c>
      <c r="D30" s="173">
        <v>1</v>
      </c>
      <c r="E30" s="170"/>
      <c r="F30" s="115">
        <f>D30*E30</f>
        <v>0</v>
      </c>
    </row>
    <row r="31" spans="1:6">
      <c r="A31" s="1297"/>
      <c r="B31" s="175"/>
      <c r="C31" s="173"/>
      <c r="D31" s="173"/>
      <c r="E31" s="170"/>
      <c r="F31" s="115"/>
    </row>
    <row r="32" spans="1:6">
      <c r="A32" s="1297"/>
      <c r="B32" s="1301" t="s">
        <v>1163</v>
      </c>
      <c r="C32" s="173"/>
      <c r="D32" s="173"/>
      <c r="E32" s="170"/>
      <c r="F32" s="115"/>
    </row>
    <row r="33" spans="1:6">
      <c r="A33" s="1297"/>
      <c r="B33" s="1301"/>
      <c r="C33" s="173"/>
      <c r="D33" s="173"/>
      <c r="E33" s="170"/>
      <c r="F33" s="115"/>
    </row>
    <row r="34" spans="1:6">
      <c r="A34" s="1297"/>
      <c r="B34" s="1301" t="s">
        <v>1840</v>
      </c>
      <c r="C34" s="175"/>
      <c r="D34" s="173"/>
      <c r="E34" s="170"/>
      <c r="F34" s="147"/>
    </row>
    <row r="35" spans="1:6">
      <c r="A35" s="1297"/>
      <c r="B35" s="243"/>
      <c r="C35" s="175"/>
      <c r="D35" s="173"/>
      <c r="E35" s="170"/>
      <c r="F35" s="147"/>
    </row>
    <row r="36" spans="1:6">
      <c r="A36" s="1297" t="s">
        <v>1839</v>
      </c>
      <c r="B36" s="1323" t="s">
        <v>1838</v>
      </c>
      <c r="C36" s="173" t="s">
        <v>679</v>
      </c>
      <c r="D36" s="170">
        <v>100</v>
      </c>
      <c r="E36" s="170"/>
      <c r="F36" s="115">
        <f>D36*E36</f>
        <v>0</v>
      </c>
    </row>
    <row r="37" spans="1:6">
      <c r="A37" s="1297"/>
      <c r="B37" s="1301"/>
      <c r="C37" s="173"/>
      <c r="D37" s="173"/>
      <c r="E37" s="170"/>
      <c r="F37" s="115"/>
    </row>
    <row r="38" spans="1:6">
      <c r="A38" s="1297"/>
      <c r="C38" s="173"/>
      <c r="D38" s="173"/>
      <c r="E38" s="170"/>
      <c r="F38" s="115"/>
    </row>
    <row r="39" spans="1:6">
      <c r="A39" s="1297"/>
      <c r="B39" s="175"/>
      <c r="C39" s="173"/>
      <c r="D39" s="173"/>
      <c r="E39" s="170"/>
      <c r="F39" s="115"/>
    </row>
    <row r="40" spans="1:6" ht="30">
      <c r="A40" s="1297" t="s">
        <v>1381</v>
      </c>
      <c r="B40" s="172" t="s">
        <v>1837</v>
      </c>
      <c r="C40" s="173" t="s">
        <v>438</v>
      </c>
      <c r="D40" s="173">
        <v>3.69</v>
      </c>
      <c r="E40" s="170"/>
      <c r="F40" s="115">
        <f>E40*D40</f>
        <v>0</v>
      </c>
    </row>
    <row r="41" spans="1:6">
      <c r="A41" s="1297"/>
      <c r="B41" s="175"/>
      <c r="C41" s="173"/>
      <c r="D41" s="173"/>
      <c r="E41" s="170"/>
      <c r="F41" s="115"/>
    </row>
    <row r="42" spans="1:6">
      <c r="A42" s="1297"/>
      <c r="B42" s="175"/>
      <c r="C42" s="173"/>
      <c r="D42" s="173"/>
      <c r="E42" s="170"/>
      <c r="F42" s="115"/>
    </row>
    <row r="43" spans="1:6" ht="20">
      <c r="A43" s="1297" t="s">
        <v>579</v>
      </c>
      <c r="B43" s="172" t="s">
        <v>1836</v>
      </c>
      <c r="C43" s="173" t="s">
        <v>438</v>
      </c>
      <c r="D43" s="173">
        <v>8.61</v>
      </c>
      <c r="E43" s="170"/>
      <c r="F43" s="115">
        <f>E43*D43</f>
        <v>0</v>
      </c>
    </row>
    <row r="44" spans="1:6">
      <c r="A44" s="1303"/>
      <c r="B44" s="179"/>
      <c r="C44" s="179"/>
      <c r="D44" s="179"/>
      <c r="E44" s="1296"/>
      <c r="F44" s="1336"/>
    </row>
    <row r="45" spans="1:6">
      <c r="A45" s="1297"/>
      <c r="B45" s="1301" t="s">
        <v>1835</v>
      </c>
      <c r="C45" s="173"/>
      <c r="D45" s="173"/>
      <c r="E45" s="170"/>
      <c r="F45" s="115"/>
    </row>
    <row r="46" spans="1:6">
      <c r="A46" s="1297"/>
      <c r="B46" s="1323"/>
      <c r="C46" s="173"/>
      <c r="D46" s="1326"/>
      <c r="E46" s="170"/>
      <c r="F46" s="115"/>
    </row>
    <row r="47" spans="1:6" ht="13" thickBot="1">
      <c r="A47" s="1291"/>
      <c r="B47" s="1292"/>
      <c r="C47" s="1293"/>
      <c r="D47" s="1293" t="s">
        <v>1770</v>
      </c>
      <c r="E47" s="144"/>
      <c r="F47" s="143">
        <f>SUM(F8:F46)</f>
        <v>0</v>
      </c>
    </row>
    <row r="48" spans="1:6">
      <c r="A48" s="1294"/>
      <c r="B48" s="212"/>
      <c r="C48" s="213"/>
      <c r="D48" s="213"/>
      <c r="E48" s="148"/>
      <c r="F48" s="148"/>
    </row>
    <row r="49" spans="1:6">
      <c r="A49" s="1318"/>
      <c r="B49" s="212"/>
      <c r="C49" s="213"/>
      <c r="D49" s="213"/>
      <c r="E49" s="1317"/>
      <c r="F49" s="1317"/>
    </row>
    <row r="50" spans="1:6">
      <c r="A50" s="2028" t="s">
        <v>324</v>
      </c>
      <c r="B50" s="2014"/>
      <c r="C50" s="2014"/>
      <c r="D50" s="2014"/>
      <c r="E50" s="2014"/>
      <c r="F50" s="2014"/>
    </row>
    <row r="51" spans="1:6">
      <c r="A51" s="2028" t="s">
        <v>323</v>
      </c>
      <c r="B51" s="2014"/>
      <c r="C51" s="2014"/>
      <c r="D51" s="2014"/>
      <c r="E51" s="2014"/>
      <c r="F51" s="2014"/>
    </row>
    <row r="52" spans="1:6">
      <c r="A52" s="1287" t="s">
        <v>2589</v>
      </c>
      <c r="B52" s="212"/>
      <c r="C52" s="213"/>
      <c r="D52" s="213"/>
      <c r="E52" s="174"/>
      <c r="F52" s="174"/>
    </row>
    <row r="53" spans="1:6">
      <c r="A53" s="1287"/>
      <c r="B53" s="212"/>
      <c r="C53" s="213"/>
      <c r="D53" s="213"/>
      <c r="E53" s="174"/>
      <c r="F53" s="174"/>
    </row>
    <row r="54" spans="1:6">
      <c r="A54" s="1287" t="str">
        <f>A5</f>
        <v>DESCRIPTION: Kasonkero Elevated Steel Tank - 50cu.m</v>
      </c>
      <c r="B54" s="212"/>
      <c r="C54" s="213"/>
      <c r="D54" s="213"/>
      <c r="E54" s="174"/>
      <c r="F54" s="174"/>
    </row>
    <row r="55" spans="1:6" ht="13" thickBot="1">
      <c r="A55" s="1318"/>
      <c r="B55" s="212"/>
      <c r="C55" s="213"/>
      <c r="D55" s="213"/>
      <c r="E55" s="1317"/>
      <c r="F55" s="1317"/>
    </row>
    <row r="56" spans="1:6">
      <c r="A56" s="1319" t="s">
        <v>320</v>
      </c>
      <c r="B56" s="259" t="s">
        <v>161</v>
      </c>
      <c r="C56" s="259" t="s">
        <v>319</v>
      </c>
      <c r="D56" s="259" t="s">
        <v>318</v>
      </c>
      <c r="E56" s="1320" t="s">
        <v>317</v>
      </c>
      <c r="F56" s="1321" t="s">
        <v>316</v>
      </c>
    </row>
    <row r="57" spans="1:6">
      <c r="A57" s="1303"/>
      <c r="B57" s="179"/>
      <c r="C57" s="179"/>
      <c r="D57" s="179"/>
      <c r="E57" s="1296"/>
      <c r="F57" s="1336"/>
    </row>
    <row r="58" spans="1:6" ht="20">
      <c r="A58" s="1297"/>
      <c r="B58" s="172" t="s">
        <v>1834</v>
      </c>
      <c r="C58" s="173"/>
      <c r="D58" s="173"/>
      <c r="E58" s="170"/>
      <c r="F58" s="115"/>
    </row>
    <row r="59" spans="1:6">
      <c r="A59" s="1297"/>
      <c r="B59" s="175"/>
      <c r="C59" s="173"/>
      <c r="D59" s="173"/>
      <c r="E59" s="170"/>
      <c r="F59" s="115"/>
    </row>
    <row r="60" spans="1:6">
      <c r="A60" s="1297" t="s">
        <v>1833</v>
      </c>
      <c r="B60" s="175"/>
      <c r="C60" s="173" t="s">
        <v>438</v>
      </c>
      <c r="D60" s="173">
        <v>12.3</v>
      </c>
      <c r="E60" s="170"/>
      <c r="F60" s="115">
        <f>E60*D60</f>
        <v>0</v>
      </c>
    </row>
    <row r="61" spans="1:6">
      <c r="A61" s="1297"/>
      <c r="B61" s="175"/>
      <c r="C61" s="173"/>
      <c r="D61" s="173"/>
      <c r="E61" s="170"/>
      <c r="F61" s="115"/>
    </row>
    <row r="62" spans="1:6">
      <c r="A62" s="1297"/>
      <c r="B62" s="1301" t="s">
        <v>1832</v>
      </c>
      <c r="C62" s="173"/>
      <c r="D62" s="170"/>
      <c r="E62" s="1327"/>
      <c r="F62" s="147"/>
    </row>
    <row r="63" spans="1:6">
      <c r="A63" s="1297"/>
      <c r="B63" s="175"/>
      <c r="C63" s="173"/>
      <c r="D63" s="170"/>
      <c r="E63" s="170"/>
      <c r="F63" s="147"/>
    </row>
    <row r="64" spans="1:6" ht="20">
      <c r="A64" s="1297" t="s">
        <v>1831</v>
      </c>
      <c r="B64" s="1323" t="s">
        <v>1830</v>
      </c>
      <c r="C64" s="173" t="s">
        <v>679</v>
      </c>
      <c r="D64" s="170">
        <v>40</v>
      </c>
      <c r="E64" s="170"/>
      <c r="F64" s="115">
        <f>D64*E64</f>
        <v>0</v>
      </c>
    </row>
    <row r="65" spans="1:6">
      <c r="A65" s="1297"/>
      <c r="B65" s="1328"/>
      <c r="C65" s="173"/>
      <c r="D65" s="173"/>
      <c r="E65" s="170"/>
      <c r="F65" s="115"/>
    </row>
    <row r="66" spans="1:6">
      <c r="A66" s="1324"/>
      <c r="B66" s="1325" t="s">
        <v>1159</v>
      </c>
      <c r="C66" s="173"/>
      <c r="D66" s="173"/>
      <c r="E66" s="170"/>
      <c r="F66" s="115"/>
    </row>
    <row r="67" spans="1:6">
      <c r="A67" s="1324"/>
      <c r="B67" s="1325"/>
      <c r="C67" s="173"/>
      <c r="D67" s="173"/>
      <c r="E67" s="170"/>
      <c r="F67" s="115"/>
    </row>
    <row r="68" spans="1:6">
      <c r="A68" s="1329"/>
      <c r="B68" s="1330" t="s">
        <v>1829</v>
      </c>
      <c r="C68" s="173"/>
      <c r="D68" s="173"/>
      <c r="E68" s="170"/>
      <c r="F68" s="115"/>
    </row>
    <row r="69" spans="1:6">
      <c r="A69" s="1329"/>
      <c r="B69" s="1331"/>
      <c r="C69" s="173"/>
      <c r="D69" s="173"/>
      <c r="E69" s="170"/>
      <c r="F69" s="115"/>
    </row>
    <row r="70" spans="1:6">
      <c r="A70" s="1329"/>
      <c r="B70" s="1332" t="s">
        <v>1828</v>
      </c>
      <c r="C70" s="173"/>
      <c r="D70" s="173"/>
      <c r="E70" s="170"/>
      <c r="F70" s="115"/>
    </row>
    <row r="71" spans="1:6">
      <c r="A71" s="1297"/>
      <c r="B71" s="1300"/>
      <c r="C71" s="173"/>
      <c r="D71" s="173"/>
      <c r="E71" s="170"/>
      <c r="F71" s="115"/>
    </row>
    <row r="72" spans="1:6">
      <c r="A72" s="1297"/>
      <c r="B72" s="1300" t="s">
        <v>1827</v>
      </c>
      <c r="C72" s="173"/>
      <c r="D72" s="173"/>
      <c r="E72" s="170"/>
      <c r="F72" s="115"/>
    </row>
    <row r="73" spans="1:6">
      <c r="A73" s="1297"/>
      <c r="B73" s="1300"/>
      <c r="C73" s="173"/>
      <c r="D73" s="173"/>
      <c r="E73" s="170"/>
      <c r="F73" s="115"/>
    </row>
    <row r="74" spans="1:6" ht="40">
      <c r="A74" s="1297"/>
      <c r="B74" s="172" t="s">
        <v>1826</v>
      </c>
      <c r="C74" s="173"/>
      <c r="D74" s="173"/>
      <c r="E74" s="170"/>
      <c r="F74" s="115"/>
    </row>
    <row r="75" spans="1:6">
      <c r="A75" s="1297"/>
      <c r="B75" s="1300"/>
      <c r="C75" s="173"/>
      <c r="D75" s="173"/>
      <c r="E75" s="170"/>
      <c r="F75" s="115"/>
    </row>
    <row r="76" spans="1:6">
      <c r="A76" s="1297" t="s">
        <v>1825</v>
      </c>
      <c r="B76" s="1323" t="s">
        <v>1824</v>
      </c>
      <c r="C76" s="173" t="s">
        <v>691</v>
      </c>
      <c r="D76" s="1326">
        <v>0.46</v>
      </c>
      <c r="E76" s="170"/>
      <c r="F76" s="115">
        <f>E76*D76</f>
        <v>0</v>
      </c>
    </row>
    <row r="77" spans="1:6">
      <c r="A77" s="1303"/>
      <c r="B77" s="179"/>
      <c r="C77" s="179"/>
      <c r="D77" s="179"/>
      <c r="E77" s="1296"/>
      <c r="F77" s="1336"/>
    </row>
    <row r="78" spans="1:6">
      <c r="A78" s="1297"/>
      <c r="B78" s="1300" t="s">
        <v>1823</v>
      </c>
      <c r="C78" s="173"/>
      <c r="D78" s="1326"/>
      <c r="E78" s="170"/>
      <c r="F78" s="115"/>
    </row>
    <row r="79" spans="1:6">
      <c r="A79" s="1297"/>
      <c r="B79" s="1300"/>
      <c r="C79" s="173"/>
      <c r="D79" s="1326"/>
      <c r="E79" s="170"/>
      <c r="F79" s="115"/>
    </row>
    <row r="80" spans="1:6" ht="40">
      <c r="A80" s="1297"/>
      <c r="B80" s="172" t="s">
        <v>1822</v>
      </c>
      <c r="C80" s="173"/>
      <c r="D80" s="1326"/>
      <c r="E80" s="170"/>
      <c r="F80" s="115"/>
    </row>
    <row r="81" spans="1:6">
      <c r="A81" s="1297"/>
      <c r="B81" s="1323"/>
      <c r="C81" s="173"/>
      <c r="D81" s="1326"/>
      <c r="E81" s="170"/>
      <c r="F81" s="115"/>
    </row>
    <row r="82" spans="1:6">
      <c r="A82" s="1297" t="s">
        <v>1821</v>
      </c>
      <c r="B82" s="1323" t="s">
        <v>1820</v>
      </c>
      <c r="C82" s="173" t="s">
        <v>691</v>
      </c>
      <c r="D82" s="1326">
        <v>12.3</v>
      </c>
      <c r="E82" s="170"/>
      <c r="F82" s="115">
        <f>E82*D82</f>
        <v>0</v>
      </c>
    </row>
    <row r="83" spans="1:6">
      <c r="A83" s="1303"/>
      <c r="B83" s="179"/>
      <c r="C83" s="179"/>
      <c r="D83" s="179"/>
      <c r="E83" s="1296"/>
      <c r="F83" s="1336"/>
    </row>
    <row r="84" spans="1:6">
      <c r="A84" s="1297"/>
      <c r="B84" s="1300" t="s">
        <v>1819</v>
      </c>
      <c r="C84" s="173"/>
      <c r="D84" s="173"/>
      <c r="E84" s="245"/>
      <c r="F84" s="115"/>
    </row>
    <row r="85" spans="1:6">
      <c r="A85" s="1297"/>
      <c r="B85" s="172"/>
      <c r="C85" s="173"/>
      <c r="D85" s="173"/>
      <c r="E85" s="245"/>
      <c r="F85" s="115"/>
    </row>
    <row r="86" spans="1:6">
      <c r="A86" s="1297"/>
      <c r="B86" s="1300" t="s">
        <v>1818</v>
      </c>
      <c r="C86" s="173"/>
      <c r="D86" s="173"/>
      <c r="E86" s="170"/>
      <c r="F86" s="115"/>
    </row>
    <row r="87" spans="1:6">
      <c r="A87" s="1297"/>
      <c r="B87" s="175"/>
      <c r="C87" s="173"/>
      <c r="D87" s="173"/>
      <c r="E87" s="170"/>
      <c r="F87" s="115"/>
    </row>
    <row r="88" spans="1:6" ht="20">
      <c r="A88" s="1297"/>
      <c r="B88" s="172" t="s">
        <v>1817</v>
      </c>
      <c r="C88" s="173"/>
      <c r="D88" s="173"/>
      <c r="E88" s="170"/>
      <c r="F88" s="115"/>
    </row>
    <row r="89" spans="1:6">
      <c r="A89" s="1297"/>
      <c r="B89" s="172"/>
      <c r="C89" s="173"/>
      <c r="D89" s="173"/>
      <c r="E89" s="170"/>
      <c r="F89" s="115"/>
    </row>
    <row r="90" spans="1:6">
      <c r="A90" s="1297" t="s">
        <v>1356</v>
      </c>
      <c r="B90" s="175" t="s">
        <v>1816</v>
      </c>
      <c r="C90" s="173" t="s">
        <v>691</v>
      </c>
      <c r="D90" s="1326">
        <f>D76</f>
        <v>0.46</v>
      </c>
      <c r="E90" s="170"/>
      <c r="F90" s="115">
        <f>E90*D90</f>
        <v>0</v>
      </c>
    </row>
    <row r="91" spans="1:6">
      <c r="A91" s="1297"/>
      <c r="B91" s="175"/>
      <c r="C91" s="173"/>
      <c r="D91" s="1326"/>
      <c r="E91" s="170"/>
      <c r="F91" s="115"/>
    </row>
    <row r="92" spans="1:6">
      <c r="A92" s="1297"/>
      <c r="B92" s="1300"/>
      <c r="C92" s="173"/>
      <c r="D92" s="1326"/>
      <c r="E92" s="170"/>
      <c r="F92" s="115"/>
    </row>
    <row r="93" spans="1:6">
      <c r="A93" s="1297"/>
      <c r="B93" s="172"/>
      <c r="C93" s="173"/>
      <c r="D93" s="1326"/>
      <c r="E93" s="170"/>
      <c r="F93" s="115"/>
    </row>
    <row r="94" spans="1:6">
      <c r="A94" s="1297"/>
      <c r="B94" s="175"/>
      <c r="C94" s="173"/>
      <c r="D94" s="1326"/>
      <c r="E94" s="170"/>
      <c r="F94" s="115"/>
    </row>
    <row r="95" spans="1:6" ht="13" thickBot="1">
      <c r="A95" s="1291"/>
      <c r="B95" s="1292"/>
      <c r="C95" s="1293"/>
      <c r="D95" s="1293" t="s">
        <v>1770</v>
      </c>
      <c r="E95" s="144"/>
      <c r="F95" s="143">
        <f>SUM(F57:F94)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2589</v>
      </c>
      <c r="B100" s="212"/>
      <c r="C100" s="213"/>
      <c r="D100" s="213"/>
      <c r="E100" s="174"/>
      <c r="F100" s="174"/>
    </row>
    <row r="101" spans="1:6">
      <c r="A101" s="1287"/>
      <c r="B101" s="212"/>
      <c r="C101" s="213"/>
      <c r="D101" s="213"/>
      <c r="E101" s="174"/>
      <c r="F101" s="174"/>
    </row>
    <row r="102" spans="1:6">
      <c r="A102" s="1287" t="str">
        <f>A5</f>
        <v>DESCRIPTION: Kasonkero Elevated Steel Tank - 50cu.m</v>
      </c>
      <c r="B102" s="212"/>
      <c r="C102" s="213"/>
      <c r="D102" s="213"/>
      <c r="E102" s="174"/>
      <c r="F102" s="174"/>
    </row>
    <row r="103" spans="1:6" ht="13" thickBot="1">
      <c r="A103" s="1334"/>
      <c r="B103" s="1334"/>
      <c r="C103" s="1334"/>
      <c r="D103" s="1334"/>
      <c r="E103" s="1335"/>
      <c r="F103" s="1335"/>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1815</v>
      </c>
      <c r="C106" s="173"/>
      <c r="D106" s="1326"/>
      <c r="E106" s="170"/>
      <c r="F106" s="115"/>
    </row>
    <row r="107" spans="1:6">
      <c r="A107" s="1297"/>
      <c r="B107" s="1301"/>
      <c r="C107" s="173"/>
      <c r="D107" s="1326"/>
      <c r="E107" s="170"/>
      <c r="F107" s="115"/>
    </row>
    <row r="108" spans="1:6" ht="30">
      <c r="A108" s="1297"/>
      <c r="B108" s="172" t="s">
        <v>1814</v>
      </c>
      <c r="C108" s="173"/>
      <c r="D108" s="1326"/>
      <c r="E108" s="170"/>
      <c r="F108" s="115"/>
    </row>
    <row r="109" spans="1:6">
      <c r="A109" s="1297"/>
      <c r="B109" s="175"/>
      <c r="C109" s="173"/>
      <c r="D109" s="1326"/>
      <c r="E109" s="170"/>
      <c r="F109" s="115"/>
    </row>
    <row r="110" spans="1:6">
      <c r="A110" s="1297" t="s">
        <v>701</v>
      </c>
      <c r="B110" s="175" t="s">
        <v>1813</v>
      </c>
      <c r="C110" s="173" t="s">
        <v>691</v>
      </c>
      <c r="D110" s="1326">
        <f>D82</f>
        <v>12.3</v>
      </c>
      <c r="E110" s="170"/>
      <c r="F110" s="115">
        <f>E110*D110</f>
        <v>0</v>
      </c>
    </row>
    <row r="111" spans="1:6">
      <c r="A111" s="1297"/>
      <c r="B111" s="1328"/>
      <c r="C111" s="173"/>
      <c r="D111" s="1326"/>
      <c r="E111" s="170"/>
      <c r="F111" s="115"/>
    </row>
    <row r="112" spans="1:6">
      <c r="A112" s="1297"/>
      <c r="B112" s="1300" t="s">
        <v>1144</v>
      </c>
      <c r="C112" s="173"/>
      <c r="D112" s="173"/>
      <c r="E112" s="141"/>
      <c r="F112" s="115"/>
    </row>
    <row r="113" spans="1:6">
      <c r="A113" s="1297"/>
      <c r="B113" s="175"/>
      <c r="C113" s="175"/>
      <c r="D113" s="175"/>
      <c r="E113" s="1309"/>
      <c r="F113" s="1322"/>
    </row>
    <row r="114" spans="1:6">
      <c r="A114" s="1297"/>
      <c r="B114" s="1300" t="s">
        <v>689</v>
      </c>
      <c r="C114" s="173"/>
      <c r="D114" s="173"/>
      <c r="E114" s="141"/>
      <c r="F114" s="115"/>
    </row>
    <row r="115" spans="1:6">
      <c r="A115" s="1297"/>
      <c r="B115" s="1300"/>
      <c r="C115" s="173"/>
      <c r="D115" s="173"/>
      <c r="E115" s="141"/>
      <c r="F115" s="115"/>
    </row>
    <row r="116" spans="1:6" ht="20">
      <c r="A116" s="1297"/>
      <c r="B116" s="172" t="s">
        <v>1812</v>
      </c>
      <c r="C116" s="173"/>
      <c r="D116" s="1333"/>
      <c r="E116" s="141"/>
      <c r="F116" s="115"/>
    </row>
    <row r="117" spans="1:6">
      <c r="A117" s="1297"/>
      <c r="B117" s="1323"/>
      <c r="C117" s="173"/>
      <c r="D117" s="1333"/>
      <c r="E117" s="170"/>
      <c r="F117" s="115"/>
    </row>
    <row r="118" spans="1:6">
      <c r="A118" s="1297" t="s">
        <v>683</v>
      </c>
      <c r="B118" s="1323" t="s">
        <v>1811</v>
      </c>
      <c r="C118" s="173" t="s">
        <v>443</v>
      </c>
      <c r="D118" s="1333">
        <v>39.68</v>
      </c>
      <c r="E118" s="170"/>
      <c r="F118" s="115">
        <f>E118*D118</f>
        <v>0</v>
      </c>
    </row>
    <row r="119" spans="1:6">
      <c r="A119" s="1297"/>
      <c r="B119" s="175"/>
      <c r="C119" s="175"/>
      <c r="D119" s="175"/>
      <c r="E119" s="170"/>
      <c r="F119" s="1322"/>
    </row>
    <row r="120" spans="1:6">
      <c r="A120" s="1297"/>
      <c r="B120" s="1300" t="s">
        <v>550</v>
      </c>
      <c r="C120" s="173"/>
      <c r="D120" s="173"/>
      <c r="E120" s="170"/>
      <c r="F120" s="115"/>
    </row>
    <row r="121" spans="1:6">
      <c r="A121" s="1297"/>
      <c r="B121" s="175"/>
      <c r="C121" s="173"/>
      <c r="D121" s="173"/>
      <c r="E121" s="170"/>
      <c r="F121" s="115"/>
    </row>
    <row r="122" spans="1:6">
      <c r="A122" s="1297"/>
      <c r="B122" s="1300" t="s">
        <v>1810</v>
      </c>
      <c r="C122" s="173"/>
      <c r="D122" s="173"/>
      <c r="E122" s="170"/>
      <c r="F122" s="115"/>
    </row>
    <row r="123" spans="1:6">
      <c r="A123" s="1297"/>
      <c r="B123" s="175"/>
      <c r="C123" s="173"/>
      <c r="D123" s="173"/>
      <c r="E123" s="170"/>
      <c r="F123" s="115"/>
    </row>
    <row r="124" spans="1:6" ht="20">
      <c r="A124" s="1297"/>
      <c r="B124" s="172" t="s">
        <v>1809</v>
      </c>
      <c r="C124" s="173"/>
      <c r="D124" s="173"/>
      <c r="E124" s="170"/>
      <c r="F124" s="115"/>
    </row>
    <row r="125" spans="1:6">
      <c r="A125" s="1297"/>
      <c r="B125" s="175"/>
      <c r="C125" s="173"/>
      <c r="D125" s="173"/>
      <c r="E125" s="170"/>
      <c r="F125" s="115"/>
    </row>
    <row r="126" spans="1:6">
      <c r="A126" s="1297" t="s">
        <v>675</v>
      </c>
      <c r="B126" s="175" t="s">
        <v>1808</v>
      </c>
      <c r="C126" s="173" t="s">
        <v>482</v>
      </c>
      <c r="D126" s="1326">
        <v>0.05</v>
      </c>
      <c r="E126" s="170"/>
      <c r="F126" s="115">
        <f>E126*D126</f>
        <v>0</v>
      </c>
    </row>
    <row r="127" spans="1:6">
      <c r="A127" s="1297"/>
      <c r="B127" s="175"/>
      <c r="C127" s="175"/>
      <c r="D127" s="175"/>
      <c r="E127" s="1309"/>
      <c r="F127" s="1322"/>
    </row>
    <row r="128" spans="1:6">
      <c r="A128" s="1297"/>
      <c r="B128" s="1300" t="s">
        <v>633</v>
      </c>
      <c r="C128" s="173"/>
      <c r="D128" s="173"/>
      <c r="E128" s="170"/>
      <c r="F128" s="115"/>
    </row>
    <row r="129" spans="1:6">
      <c r="A129" s="1297"/>
      <c r="B129" s="1301"/>
      <c r="C129" s="173"/>
      <c r="D129" s="173"/>
      <c r="E129" s="141"/>
      <c r="F129" s="115"/>
    </row>
    <row r="130" spans="1:6">
      <c r="A130" s="1297"/>
      <c r="B130" s="1301" t="s">
        <v>1736</v>
      </c>
      <c r="C130" s="173"/>
      <c r="D130" s="173"/>
      <c r="E130" s="141"/>
      <c r="F130" s="115"/>
    </row>
    <row r="131" spans="1:6">
      <c r="A131" s="1297"/>
      <c r="B131" s="172"/>
      <c r="C131" s="173"/>
      <c r="D131" s="173"/>
      <c r="E131" s="170"/>
      <c r="F131" s="115"/>
    </row>
    <row r="132" spans="1:6">
      <c r="A132" s="1297"/>
      <c r="B132" s="1301" t="s">
        <v>631</v>
      </c>
      <c r="C132" s="173"/>
      <c r="D132" s="173"/>
      <c r="E132" s="170"/>
      <c r="F132" s="115"/>
    </row>
    <row r="133" spans="1:6">
      <c r="A133" s="1297"/>
      <c r="B133" s="175"/>
      <c r="C133" s="173"/>
      <c r="D133" s="173"/>
      <c r="E133" s="170"/>
      <c r="F133" s="115"/>
    </row>
    <row r="134" spans="1:6" ht="30">
      <c r="A134" s="1297"/>
      <c r="B134" s="172" t="s">
        <v>1807</v>
      </c>
      <c r="C134" s="173"/>
      <c r="D134" s="173"/>
      <c r="E134" s="170"/>
      <c r="F134" s="115"/>
    </row>
    <row r="135" spans="1:6">
      <c r="A135" s="1324"/>
      <c r="B135" s="1325"/>
      <c r="C135" s="173"/>
      <c r="D135" s="173"/>
      <c r="E135" s="170"/>
      <c r="F135" s="115"/>
    </row>
    <row r="136" spans="1:6">
      <c r="A136" s="1329" t="s">
        <v>1734</v>
      </c>
      <c r="B136" s="1331" t="s">
        <v>1657</v>
      </c>
      <c r="C136" s="173" t="s">
        <v>337</v>
      </c>
      <c r="D136" s="173">
        <v>1</v>
      </c>
      <c r="E136" s="170"/>
      <c r="F136" s="115">
        <f>D136*E136</f>
        <v>0</v>
      </c>
    </row>
    <row r="137" spans="1:6">
      <c r="A137" s="1329" t="s">
        <v>1733</v>
      </c>
      <c r="B137" s="1331" t="s">
        <v>1662</v>
      </c>
      <c r="C137" s="173" t="s">
        <v>337</v>
      </c>
      <c r="D137" s="173">
        <v>1</v>
      </c>
      <c r="E137" s="170"/>
      <c r="F137" s="115">
        <f>D137*E137</f>
        <v>0</v>
      </c>
    </row>
    <row r="138" spans="1:6">
      <c r="A138" s="1329"/>
      <c r="B138" s="1331"/>
      <c r="C138" s="173"/>
      <c r="D138" s="173"/>
      <c r="E138" s="170"/>
      <c r="F138" s="115"/>
    </row>
    <row r="139" spans="1:6" ht="30">
      <c r="A139" s="1297"/>
      <c r="B139" s="172" t="s">
        <v>2473</v>
      </c>
      <c r="C139" s="173"/>
      <c r="D139" s="173"/>
      <c r="E139" s="170"/>
      <c r="F139" s="115"/>
    </row>
    <row r="140" spans="1:6">
      <c r="A140" s="1324"/>
      <c r="B140" s="1325"/>
      <c r="C140" s="173"/>
      <c r="D140" s="173"/>
      <c r="E140" s="170"/>
      <c r="F140" s="115"/>
    </row>
    <row r="141" spans="1:6">
      <c r="A141" s="1329" t="s">
        <v>1732</v>
      </c>
      <c r="B141" s="1331" t="s">
        <v>1669</v>
      </c>
      <c r="C141" s="173" t="s">
        <v>337</v>
      </c>
      <c r="D141" s="173">
        <v>1</v>
      </c>
      <c r="E141" s="170"/>
      <c r="F141" s="115">
        <f>D141*E141</f>
        <v>0</v>
      </c>
    </row>
    <row r="142" spans="1:6">
      <c r="A142" s="1329"/>
      <c r="B142" s="1331"/>
      <c r="C142" s="173"/>
      <c r="D142" s="173"/>
      <c r="E142" s="170"/>
      <c r="F142" s="115"/>
    </row>
    <row r="143" spans="1:6">
      <c r="A143" s="1297"/>
      <c r="B143" s="267"/>
      <c r="C143" s="181"/>
      <c r="D143" s="170"/>
      <c r="E143" s="170"/>
      <c r="F143" s="115"/>
    </row>
    <row r="144" spans="1:6" ht="13" thickBot="1">
      <c r="A144" s="1291"/>
      <c r="B144" s="1292"/>
      <c r="C144" s="1293"/>
      <c r="D144" s="1293" t="s">
        <v>1770</v>
      </c>
      <c r="E144" s="144"/>
      <c r="F144" s="143">
        <f>SUM(F105:F143)</f>
        <v>0</v>
      </c>
    </row>
    <row r="145" spans="1:6">
      <c r="A145" s="1318"/>
      <c r="B145" s="212"/>
      <c r="C145" s="213"/>
      <c r="D145" s="213"/>
      <c r="E145" s="1317"/>
      <c r="F145" s="1317"/>
    </row>
    <row r="146" spans="1:6">
      <c r="A146" s="1318"/>
      <c r="B146" s="212"/>
      <c r="C146" s="213"/>
      <c r="D146" s="213"/>
      <c r="E146" s="1317"/>
      <c r="F146" s="1317"/>
    </row>
    <row r="147" spans="1:6">
      <c r="A147" s="2028" t="s">
        <v>324</v>
      </c>
      <c r="B147" s="2014"/>
      <c r="C147" s="2014"/>
      <c r="D147" s="2014"/>
      <c r="E147" s="2014"/>
      <c r="F147" s="2014"/>
    </row>
    <row r="148" spans="1:6">
      <c r="A148" s="2028" t="s">
        <v>323</v>
      </c>
      <c r="B148" s="2014"/>
      <c r="C148" s="2014"/>
      <c r="D148" s="2014"/>
      <c r="E148" s="2014"/>
      <c r="F148" s="2014"/>
    </row>
    <row r="149" spans="1:6">
      <c r="A149" s="1287" t="s">
        <v>2589</v>
      </c>
      <c r="B149" s="212"/>
      <c r="C149" s="213"/>
      <c r="D149" s="213"/>
      <c r="E149" s="174"/>
      <c r="F149" s="174"/>
    </row>
    <row r="150" spans="1:6">
      <c r="A150" s="1287"/>
      <c r="B150" s="212"/>
      <c r="C150" s="213"/>
      <c r="D150" s="213"/>
      <c r="E150" s="174"/>
      <c r="F150" s="174"/>
    </row>
    <row r="151" spans="1:6">
      <c r="A151" s="1287" t="str">
        <f>A5</f>
        <v>DESCRIPTION: Kasonkero Elevated Steel Tank - 50cu.m</v>
      </c>
      <c r="B151" s="212"/>
      <c r="C151" s="213"/>
      <c r="D151" s="213"/>
      <c r="E151" s="174"/>
      <c r="F151" s="174"/>
    </row>
    <row r="152" spans="1:6" ht="13" thickBot="1">
      <c r="A152" s="1334"/>
      <c r="B152" s="1334"/>
      <c r="C152" s="1334"/>
      <c r="D152" s="1334"/>
      <c r="E152" s="1335"/>
      <c r="F152" s="1335"/>
    </row>
    <row r="153" spans="1:6">
      <c r="A153" s="1319" t="s">
        <v>320</v>
      </c>
      <c r="B153" s="259" t="s">
        <v>161</v>
      </c>
      <c r="C153" s="259" t="s">
        <v>319</v>
      </c>
      <c r="D153" s="259" t="s">
        <v>318</v>
      </c>
      <c r="E153" s="1320" t="s">
        <v>317</v>
      </c>
      <c r="F153" s="1321" t="s">
        <v>316</v>
      </c>
    </row>
    <row r="154" spans="1:6">
      <c r="A154" s="1297"/>
      <c r="B154" s="175"/>
      <c r="C154" s="175"/>
      <c r="D154" s="175"/>
      <c r="E154" s="1309"/>
      <c r="F154" s="1322"/>
    </row>
    <row r="155" spans="1:6">
      <c r="A155" s="1329"/>
      <c r="B155" s="1301" t="s">
        <v>1703</v>
      </c>
      <c r="C155" s="173"/>
      <c r="D155" s="173"/>
      <c r="E155" s="170"/>
      <c r="F155" s="115"/>
    </row>
    <row r="156" spans="1:6">
      <c r="A156" s="1297"/>
      <c r="B156" s="1300"/>
      <c r="C156" s="173"/>
      <c r="D156" s="173"/>
      <c r="E156" s="170"/>
      <c r="F156" s="115"/>
    </row>
    <row r="157" spans="1:6" ht="20">
      <c r="A157" s="1297"/>
      <c r="B157" s="172" t="s">
        <v>1806</v>
      </c>
      <c r="C157" s="173"/>
      <c r="D157" s="173"/>
      <c r="E157" s="170"/>
      <c r="F157" s="115"/>
    </row>
    <row r="158" spans="1:6">
      <c r="A158" s="1297"/>
      <c r="B158" s="1323"/>
      <c r="C158" s="173"/>
      <c r="D158" s="173"/>
      <c r="E158" s="170"/>
      <c r="F158" s="115"/>
    </row>
    <row r="159" spans="1:6">
      <c r="A159" s="1297" t="s">
        <v>1701</v>
      </c>
      <c r="B159" s="1331" t="s">
        <v>1805</v>
      </c>
      <c r="C159" s="173" t="s">
        <v>337</v>
      </c>
      <c r="D159" s="173">
        <v>1</v>
      </c>
      <c r="E159" s="170"/>
      <c r="F159" s="115">
        <f>D159*E159</f>
        <v>0</v>
      </c>
    </row>
    <row r="160" spans="1:6">
      <c r="A160" s="1297"/>
      <c r="B160" s="1331"/>
      <c r="C160" s="173"/>
      <c r="D160" s="173"/>
      <c r="E160" s="170"/>
      <c r="F160" s="150"/>
    </row>
    <row r="161" spans="1:6">
      <c r="A161" s="1297"/>
      <c r="B161" s="279" t="s">
        <v>626</v>
      </c>
      <c r="C161" s="181"/>
      <c r="D161" s="181"/>
      <c r="E161" s="170"/>
      <c r="F161" s="150"/>
    </row>
    <row r="162" spans="1:6">
      <c r="A162" s="1297"/>
      <c r="B162" s="267"/>
      <c r="C162" s="181"/>
      <c r="D162" s="181"/>
      <c r="E162" s="170"/>
      <c r="F162" s="150"/>
    </row>
    <row r="163" spans="1:6" ht="30.5">
      <c r="A163" s="1297"/>
      <c r="B163" s="352" t="s">
        <v>1804</v>
      </c>
      <c r="C163" s="181"/>
      <c r="D163" s="181"/>
      <c r="E163" s="170"/>
      <c r="F163" s="150"/>
    </row>
    <row r="164" spans="1:6">
      <c r="A164" s="1297"/>
      <c r="B164" s="352"/>
      <c r="C164" s="181"/>
      <c r="D164" s="181"/>
      <c r="E164" s="170"/>
      <c r="F164" s="150"/>
    </row>
    <row r="165" spans="1:6">
      <c r="A165" s="171" t="s">
        <v>1319</v>
      </c>
      <c r="B165" s="175" t="s">
        <v>2591</v>
      </c>
      <c r="C165" s="173" t="s">
        <v>337</v>
      </c>
      <c r="D165" s="173">
        <v>1</v>
      </c>
      <c r="E165" s="170"/>
      <c r="F165" s="115">
        <f>D165*E165</f>
        <v>0</v>
      </c>
    </row>
    <row r="166" spans="1:6">
      <c r="A166" s="171" t="s">
        <v>1680</v>
      </c>
      <c r="B166" s="175" t="s">
        <v>1662</v>
      </c>
      <c r="C166" s="173" t="s">
        <v>337</v>
      </c>
      <c r="D166" s="173">
        <v>1</v>
      </c>
      <c r="E166" s="170"/>
      <c r="F166" s="115">
        <f>D166*E166</f>
        <v>0</v>
      </c>
    </row>
    <row r="167" spans="1:6">
      <c r="A167" s="171"/>
      <c r="B167" s="1328"/>
      <c r="C167" s="173"/>
      <c r="D167" s="173"/>
      <c r="E167" s="170"/>
      <c r="F167" s="150"/>
    </row>
    <row r="168" spans="1:6">
      <c r="A168" s="1297"/>
      <c r="B168" s="1300" t="s">
        <v>1803</v>
      </c>
      <c r="C168" s="173"/>
      <c r="D168" s="173"/>
      <c r="E168" s="170"/>
      <c r="F168" s="1957"/>
    </row>
    <row r="169" spans="1:6">
      <c r="A169" s="1297"/>
      <c r="B169" s="175"/>
      <c r="C169" s="175"/>
      <c r="D169" s="175"/>
      <c r="E169" s="1309"/>
      <c r="F169" s="1322"/>
    </row>
    <row r="170" spans="1:6" ht="20.5">
      <c r="A170" s="1297"/>
      <c r="B170" s="352" t="s">
        <v>1802</v>
      </c>
      <c r="C170" s="173"/>
      <c r="D170" s="173"/>
      <c r="E170" s="141"/>
      <c r="F170" s="115"/>
    </row>
    <row r="171" spans="1:6">
      <c r="A171" s="1297"/>
      <c r="B171" s="172"/>
      <c r="C171" s="173"/>
      <c r="D171" s="173"/>
      <c r="E171" s="170"/>
      <c r="F171" s="115"/>
    </row>
    <row r="172" spans="1:6">
      <c r="A172" s="1297" t="s">
        <v>1801</v>
      </c>
      <c r="B172" s="1323" t="s">
        <v>1662</v>
      </c>
      <c r="C172" s="173" t="s">
        <v>337</v>
      </c>
      <c r="D172" s="173">
        <v>1</v>
      </c>
      <c r="E172" s="170"/>
      <c r="F172" s="150">
        <f>D172*E172</f>
        <v>0</v>
      </c>
    </row>
    <row r="173" spans="1:6">
      <c r="A173" s="1329"/>
      <c r="B173" s="1331"/>
      <c r="C173" s="173"/>
      <c r="D173" s="173"/>
      <c r="E173" s="170"/>
      <c r="F173" s="150"/>
    </row>
    <row r="174" spans="1:6">
      <c r="A174" s="1297"/>
      <c r="B174" s="1300" t="s">
        <v>1800</v>
      </c>
      <c r="C174" s="173"/>
      <c r="D174" s="173"/>
      <c r="E174" s="170"/>
      <c r="F174" s="115"/>
    </row>
    <row r="175" spans="1:6">
      <c r="A175" s="1297"/>
      <c r="B175" s="1300"/>
      <c r="C175" s="173"/>
      <c r="D175" s="173"/>
      <c r="E175" s="170"/>
      <c r="F175" s="115"/>
    </row>
    <row r="176" spans="1:6" ht="30.5">
      <c r="A176" s="1297"/>
      <c r="B176" s="352" t="s">
        <v>1799</v>
      </c>
      <c r="C176" s="173"/>
      <c r="D176" s="173"/>
      <c r="E176" s="170"/>
      <c r="F176" s="115"/>
    </row>
    <row r="177" spans="1:6">
      <c r="A177" s="1297"/>
      <c r="B177" s="172"/>
      <c r="C177" s="173"/>
      <c r="D177" s="173"/>
      <c r="E177" s="170"/>
      <c r="F177" s="115"/>
    </row>
    <row r="178" spans="1:6">
      <c r="A178" s="1297" t="s">
        <v>1798</v>
      </c>
      <c r="B178" s="1323" t="s">
        <v>1797</v>
      </c>
      <c r="C178" s="173" t="s">
        <v>337</v>
      </c>
      <c r="D178" s="173">
        <v>1</v>
      </c>
      <c r="E178" s="170"/>
      <c r="F178" s="1322">
        <f>D178*E178</f>
        <v>0</v>
      </c>
    </row>
    <row r="179" spans="1:6">
      <c r="A179" s="1297"/>
      <c r="B179" s="1323"/>
      <c r="C179" s="173"/>
      <c r="D179" s="173"/>
      <c r="E179" s="170"/>
      <c r="F179" s="1322"/>
    </row>
    <row r="180" spans="1:6" ht="30.5">
      <c r="A180" s="1297"/>
      <c r="B180" s="352" t="s">
        <v>1796</v>
      </c>
      <c r="C180" s="173"/>
      <c r="D180" s="173"/>
      <c r="E180" s="141"/>
      <c r="F180" s="115"/>
    </row>
    <row r="181" spans="1:6">
      <c r="A181" s="1297"/>
      <c r="B181" s="172"/>
      <c r="C181" s="173"/>
      <c r="D181" s="173"/>
      <c r="E181" s="141"/>
      <c r="F181" s="115"/>
    </row>
    <row r="182" spans="1:6">
      <c r="A182" s="1297" t="s">
        <v>1795</v>
      </c>
      <c r="B182" s="1323" t="s">
        <v>2111</v>
      </c>
      <c r="C182" s="173" t="s">
        <v>337</v>
      </c>
      <c r="D182" s="173">
        <v>1</v>
      </c>
      <c r="E182" s="170"/>
      <c r="F182" s="1322">
        <f>D182*E182</f>
        <v>0</v>
      </c>
    </row>
    <row r="183" spans="1:6">
      <c r="A183" s="1297" t="s">
        <v>1793</v>
      </c>
      <c r="B183" s="1323" t="s">
        <v>2110</v>
      </c>
      <c r="C183" s="173" t="s">
        <v>337</v>
      </c>
      <c r="D183" s="173">
        <v>2</v>
      </c>
      <c r="E183" s="170"/>
      <c r="F183" s="1322">
        <f>D183*E183</f>
        <v>0</v>
      </c>
    </row>
    <row r="184" spans="1:6">
      <c r="A184" s="1297" t="s">
        <v>1791</v>
      </c>
      <c r="B184" s="1323" t="s">
        <v>1794</v>
      </c>
      <c r="C184" s="173" t="s">
        <v>337</v>
      </c>
      <c r="D184" s="173">
        <v>3</v>
      </c>
      <c r="E184" s="245"/>
      <c r="F184" s="1322">
        <f>D184*E184</f>
        <v>0</v>
      </c>
    </row>
    <row r="185" spans="1:6">
      <c r="A185" s="1297"/>
      <c r="B185" s="1323"/>
      <c r="C185" s="173"/>
      <c r="D185" s="173"/>
      <c r="E185" s="170"/>
      <c r="F185" s="1322"/>
    </row>
    <row r="186" spans="1:6">
      <c r="A186" s="1297"/>
      <c r="B186" s="1323"/>
      <c r="C186" s="173"/>
      <c r="D186" s="173"/>
      <c r="E186" s="170"/>
      <c r="F186" s="1322"/>
    </row>
    <row r="187" spans="1:6">
      <c r="A187" s="1297"/>
      <c r="B187" s="1323"/>
      <c r="C187" s="173"/>
      <c r="D187" s="173"/>
      <c r="E187" s="170"/>
      <c r="F187" s="1322"/>
    </row>
    <row r="188" spans="1:6">
      <c r="A188" s="1297"/>
      <c r="B188" s="1323"/>
      <c r="C188" s="173"/>
      <c r="D188" s="173"/>
      <c r="E188" s="170"/>
      <c r="F188" s="1322"/>
    </row>
    <row r="189" spans="1:6">
      <c r="A189" s="1297"/>
      <c r="B189" s="1323"/>
      <c r="C189" s="173"/>
      <c r="D189" s="173"/>
      <c r="E189" s="170"/>
      <c r="F189" s="1322"/>
    </row>
    <row r="190" spans="1:6">
      <c r="A190" s="1297"/>
      <c r="B190" s="1323"/>
      <c r="C190" s="173"/>
      <c r="D190" s="173"/>
      <c r="E190" s="170"/>
      <c r="F190" s="1322"/>
    </row>
    <row r="191" spans="1:6">
      <c r="A191" s="1297"/>
      <c r="B191" s="172"/>
      <c r="C191" s="173"/>
      <c r="D191" s="1341"/>
      <c r="E191" s="170"/>
      <c r="F191" s="147"/>
    </row>
    <row r="192" spans="1:6" ht="13" thickBot="1">
      <c r="A192" s="1291"/>
      <c r="B192" s="1292"/>
      <c r="C192" s="1293"/>
      <c r="D192" s="1293" t="s">
        <v>1770</v>
      </c>
      <c r="E192" s="144"/>
      <c r="F192" s="143">
        <f>SUM(F154:F191)</f>
        <v>0</v>
      </c>
    </row>
    <row r="193" spans="1:6">
      <c r="A193" s="1294"/>
      <c r="B193" s="212"/>
      <c r="C193" s="213"/>
      <c r="D193" s="213"/>
      <c r="E193" s="148"/>
      <c r="F193" s="148"/>
    </row>
    <row r="194" spans="1:6">
      <c r="A194" s="1318"/>
      <c r="B194" s="1287"/>
      <c r="C194" s="1338"/>
      <c r="D194" s="1338"/>
      <c r="E194" s="1339"/>
      <c r="F194" s="1339"/>
    </row>
    <row r="195" spans="1:6">
      <c r="A195" s="2028" t="s">
        <v>324</v>
      </c>
      <c r="B195" s="2014"/>
      <c r="C195" s="2014"/>
      <c r="D195" s="2014"/>
      <c r="E195" s="2014"/>
      <c r="F195" s="2014"/>
    </row>
    <row r="196" spans="1:6">
      <c r="A196" s="2028" t="s">
        <v>323</v>
      </c>
      <c r="B196" s="2014"/>
      <c r="C196" s="2014"/>
      <c r="D196" s="2014"/>
      <c r="E196" s="2014"/>
      <c r="F196" s="2014"/>
    </row>
    <row r="197" spans="1:6">
      <c r="A197" s="1287" t="s">
        <v>2589</v>
      </c>
      <c r="B197" s="212"/>
      <c r="C197" s="213"/>
      <c r="D197" s="213"/>
      <c r="E197" s="174"/>
      <c r="F197" s="174"/>
    </row>
    <row r="198" spans="1:6">
      <c r="A198" s="1287"/>
      <c r="B198" s="212"/>
      <c r="C198" s="213"/>
      <c r="D198" s="213"/>
      <c r="E198" s="174"/>
      <c r="F198" s="174"/>
    </row>
    <row r="199" spans="1:6">
      <c r="A199" s="1287" t="str">
        <f>A5</f>
        <v>DESCRIPTION: Kasonkero Elevated Steel Tank - 50cu.m</v>
      </c>
      <c r="B199" s="212"/>
      <c r="C199" s="213"/>
      <c r="D199" s="213"/>
      <c r="E199" s="174"/>
      <c r="F199" s="174"/>
    </row>
    <row r="200" spans="1:6" ht="13" thickBot="1">
      <c r="A200" s="1318"/>
      <c r="B200" s="212"/>
      <c r="C200" s="213"/>
      <c r="D200" s="213"/>
      <c r="E200" s="1317"/>
      <c r="F200" s="1317"/>
    </row>
    <row r="201" spans="1:6">
      <c r="A201" s="1319" t="s">
        <v>320</v>
      </c>
      <c r="B201" s="259" t="s">
        <v>161</v>
      </c>
      <c r="C201" s="259" t="s">
        <v>319</v>
      </c>
      <c r="D201" s="259" t="s">
        <v>318</v>
      </c>
      <c r="E201" s="1320" t="s">
        <v>317</v>
      </c>
      <c r="F201" s="1321" t="s">
        <v>316</v>
      </c>
    </row>
    <row r="202" spans="1:6">
      <c r="A202" s="1303"/>
      <c r="B202" s="179"/>
      <c r="C202" s="179"/>
      <c r="D202" s="179"/>
      <c r="E202" s="1296"/>
      <c r="F202" s="1336"/>
    </row>
    <row r="203" spans="1:6" ht="30.5">
      <c r="A203" s="1297"/>
      <c r="B203" s="352" t="s">
        <v>2592</v>
      </c>
      <c r="C203" s="173"/>
      <c r="D203" s="173"/>
      <c r="E203" s="141"/>
      <c r="F203" s="115"/>
    </row>
    <row r="204" spans="1:6">
      <c r="A204" s="1297"/>
      <c r="B204" s="172"/>
      <c r="C204" s="173"/>
      <c r="D204" s="173"/>
      <c r="E204" s="141"/>
      <c r="F204" s="115"/>
    </row>
    <row r="205" spans="1:6">
      <c r="A205" s="1297" t="s">
        <v>1985</v>
      </c>
      <c r="B205" s="1323" t="s">
        <v>1987</v>
      </c>
      <c r="C205" s="173" t="s">
        <v>337</v>
      </c>
      <c r="D205" s="173">
        <v>1</v>
      </c>
      <c r="E205" s="170"/>
      <c r="F205" s="1322">
        <f>D205*E205</f>
        <v>0</v>
      </c>
    </row>
    <row r="206" spans="1:6">
      <c r="A206" s="1297" t="s">
        <v>1983</v>
      </c>
      <c r="B206" s="1323" t="s">
        <v>2593</v>
      </c>
      <c r="C206" s="173" t="s">
        <v>337</v>
      </c>
      <c r="D206" s="173">
        <v>3</v>
      </c>
      <c r="E206" s="170"/>
      <c r="F206" s="1322">
        <f>D206*E206</f>
        <v>0</v>
      </c>
    </row>
    <row r="207" spans="1:6">
      <c r="A207" s="1303"/>
      <c r="B207" s="179"/>
      <c r="C207" s="179"/>
      <c r="D207" s="179"/>
      <c r="E207" s="1296"/>
      <c r="F207" s="1336"/>
    </row>
    <row r="208" spans="1:6">
      <c r="A208" s="1297"/>
      <c r="B208" s="1301" t="s">
        <v>1673</v>
      </c>
      <c r="C208" s="173"/>
      <c r="D208" s="173"/>
      <c r="E208" s="141"/>
      <c r="F208" s="115"/>
    </row>
    <row r="209" spans="1:6">
      <c r="A209" s="1297"/>
      <c r="B209" s="172"/>
      <c r="C209" s="173"/>
      <c r="D209" s="173"/>
      <c r="E209" s="170"/>
      <c r="F209" s="115"/>
    </row>
    <row r="210" spans="1:6" ht="30.5">
      <c r="A210" s="1297"/>
      <c r="B210" s="352" t="s">
        <v>1790</v>
      </c>
      <c r="C210" s="173"/>
      <c r="D210" s="173"/>
      <c r="E210" s="170"/>
      <c r="F210" s="115"/>
    </row>
    <row r="211" spans="1:6">
      <c r="A211" s="1297"/>
      <c r="B211" s="175"/>
      <c r="C211" s="173"/>
      <c r="D211" s="173"/>
      <c r="E211" s="170"/>
      <c r="F211" s="115"/>
    </row>
    <row r="212" spans="1:6">
      <c r="A212" s="1297" t="s">
        <v>1670</v>
      </c>
      <c r="B212" s="267" t="s">
        <v>1669</v>
      </c>
      <c r="C212" s="181" t="s">
        <v>337</v>
      </c>
      <c r="D212" s="170">
        <v>1</v>
      </c>
      <c r="E212" s="170"/>
      <c r="F212" s="115">
        <f>D212*E212</f>
        <v>0</v>
      </c>
    </row>
    <row r="213" spans="1:6">
      <c r="A213" s="1297" t="s">
        <v>1668</v>
      </c>
      <c r="B213" s="267" t="s">
        <v>1657</v>
      </c>
      <c r="C213" s="181" t="s">
        <v>337</v>
      </c>
      <c r="D213" s="170">
        <v>1</v>
      </c>
      <c r="E213" s="170"/>
      <c r="F213" s="115">
        <f>D213*E213</f>
        <v>0</v>
      </c>
    </row>
    <row r="214" spans="1:6">
      <c r="A214" s="1297" t="s">
        <v>1667</v>
      </c>
      <c r="B214" s="175" t="s">
        <v>1662</v>
      </c>
      <c r="C214" s="173" t="s">
        <v>337</v>
      </c>
      <c r="D214" s="173">
        <v>1</v>
      </c>
      <c r="E214" s="170"/>
      <c r="F214" s="115">
        <f>E214*D214</f>
        <v>0</v>
      </c>
    </row>
    <row r="215" spans="1:6">
      <c r="A215" s="1303"/>
      <c r="B215" s="179"/>
      <c r="C215" s="179"/>
      <c r="D215" s="179"/>
      <c r="E215" s="1296"/>
      <c r="F215" s="1336"/>
    </row>
    <row r="216" spans="1:6" ht="21">
      <c r="A216" s="1297"/>
      <c r="B216" s="1300" t="s">
        <v>1643</v>
      </c>
      <c r="C216" s="173"/>
      <c r="D216" s="1341"/>
      <c r="E216" s="170"/>
      <c r="F216" s="1299"/>
    </row>
    <row r="217" spans="1:6">
      <c r="A217" s="1297"/>
      <c r="B217" s="175"/>
      <c r="C217" s="173"/>
      <c r="D217" s="1341"/>
      <c r="E217" s="170"/>
      <c r="F217" s="1299"/>
    </row>
    <row r="218" spans="1:6" ht="30">
      <c r="A218" s="1297"/>
      <c r="B218" s="172" t="s">
        <v>2078</v>
      </c>
      <c r="C218" s="173"/>
      <c r="D218" s="1341"/>
      <c r="E218" s="170"/>
      <c r="F218" s="1299"/>
    </row>
    <row r="219" spans="1:6">
      <c r="A219" s="1297"/>
      <c r="B219" s="175"/>
      <c r="C219" s="173"/>
      <c r="D219" s="1341"/>
      <c r="E219" s="170"/>
      <c r="F219" s="147"/>
    </row>
    <row r="220" spans="1:6">
      <c r="A220" s="1297" t="s">
        <v>1789</v>
      </c>
      <c r="B220" s="175" t="s">
        <v>634</v>
      </c>
      <c r="C220" s="173" t="s">
        <v>337</v>
      </c>
      <c r="D220" s="1341">
        <v>1</v>
      </c>
      <c r="E220" s="170"/>
      <c r="F220" s="147">
        <f>D220*E220</f>
        <v>0</v>
      </c>
    </row>
    <row r="221" spans="1:6">
      <c r="A221" s="1297"/>
      <c r="B221" s="175"/>
      <c r="C221" s="173"/>
      <c r="D221" s="1341"/>
      <c r="E221" s="170"/>
      <c r="F221" s="147"/>
    </row>
    <row r="222" spans="1:6">
      <c r="A222" s="1297"/>
      <c r="B222" s="1301" t="s">
        <v>1788</v>
      </c>
      <c r="C222" s="173"/>
      <c r="D222" s="1341"/>
      <c r="E222" s="170"/>
      <c r="F222" s="147"/>
    </row>
    <row r="223" spans="1:6">
      <c r="A223" s="1297"/>
      <c r="B223" s="175"/>
      <c r="C223" s="173"/>
      <c r="D223" s="1341"/>
      <c r="E223" s="170"/>
      <c r="F223" s="147"/>
    </row>
    <row r="224" spans="1:6" ht="20">
      <c r="A224" s="1297"/>
      <c r="B224" s="172" t="s">
        <v>1787</v>
      </c>
      <c r="C224" s="173"/>
      <c r="D224" s="1341"/>
      <c r="E224" s="170"/>
      <c r="F224" s="147"/>
    </row>
    <row r="225" spans="1:6">
      <c r="A225" s="1303"/>
      <c r="B225" s="179"/>
      <c r="C225" s="179"/>
      <c r="D225" s="179"/>
      <c r="E225" s="1296"/>
      <c r="F225" s="1336"/>
    </row>
    <row r="226" spans="1:6">
      <c r="A226" s="1297" t="s">
        <v>1786</v>
      </c>
      <c r="B226" s="175" t="s">
        <v>1785</v>
      </c>
      <c r="C226" s="173" t="s">
        <v>337</v>
      </c>
      <c r="D226" s="1341">
        <v>1</v>
      </c>
      <c r="E226" s="170"/>
      <c r="F226" s="147">
        <f>D226*E226</f>
        <v>0</v>
      </c>
    </row>
    <row r="227" spans="1:6">
      <c r="A227" s="1297"/>
      <c r="B227" s="175"/>
      <c r="C227" s="173"/>
      <c r="D227" s="1341"/>
      <c r="E227" s="170"/>
      <c r="F227" s="147"/>
    </row>
    <row r="228" spans="1:6" ht="30">
      <c r="A228" s="1297"/>
      <c r="B228" s="172" t="s">
        <v>2077</v>
      </c>
      <c r="C228" s="173"/>
      <c r="D228" s="1341"/>
      <c r="E228" s="170"/>
      <c r="F228" s="1299"/>
    </row>
    <row r="229" spans="1:6">
      <c r="A229" s="1297"/>
      <c r="B229" s="179"/>
      <c r="C229" s="173"/>
      <c r="D229" s="1341"/>
      <c r="E229" s="170"/>
      <c r="F229" s="1299"/>
    </row>
    <row r="230" spans="1:6">
      <c r="A230" s="1297" t="s">
        <v>1783</v>
      </c>
      <c r="B230" s="175" t="s">
        <v>634</v>
      </c>
      <c r="C230" s="173" t="s">
        <v>337</v>
      </c>
      <c r="D230" s="1341">
        <v>1</v>
      </c>
      <c r="E230" s="170"/>
      <c r="F230" s="147">
        <f>D230*E230</f>
        <v>0</v>
      </c>
    </row>
    <row r="231" spans="1:6">
      <c r="A231" s="1303"/>
      <c r="B231" s="179"/>
      <c r="C231" s="179"/>
      <c r="D231" s="179"/>
      <c r="E231" s="1296"/>
      <c r="F231" s="1336"/>
    </row>
    <row r="232" spans="1:6">
      <c r="A232" s="1297"/>
      <c r="B232" s="1300" t="s">
        <v>1504</v>
      </c>
      <c r="C232" s="173"/>
      <c r="D232" s="1341"/>
      <c r="E232" s="170"/>
      <c r="F232" s="1299"/>
    </row>
    <row r="233" spans="1:6">
      <c r="A233" s="1297"/>
      <c r="B233" s="175"/>
      <c r="C233" s="173"/>
      <c r="D233" s="1341"/>
      <c r="E233" s="170"/>
      <c r="F233" s="1299"/>
    </row>
    <row r="234" spans="1:6" ht="20">
      <c r="A234" s="1297" t="s">
        <v>1782</v>
      </c>
      <c r="B234" s="1217" t="s">
        <v>1503</v>
      </c>
      <c r="C234" s="173" t="s">
        <v>513</v>
      </c>
      <c r="D234" s="1341">
        <v>40</v>
      </c>
      <c r="E234" s="170"/>
      <c r="F234" s="115">
        <f>E234*D234</f>
        <v>0</v>
      </c>
    </row>
    <row r="235" spans="1:6">
      <c r="A235" s="1297"/>
      <c r="B235" s="175"/>
      <c r="C235" s="175"/>
      <c r="D235" s="1341"/>
      <c r="E235" s="170"/>
      <c r="F235" s="147"/>
    </row>
    <row r="236" spans="1:6">
      <c r="A236" s="1297"/>
      <c r="B236" s="175"/>
      <c r="C236" s="173"/>
      <c r="D236" s="173"/>
      <c r="E236" s="170"/>
      <c r="F236" s="115"/>
    </row>
    <row r="237" spans="1:6" ht="13" thickBot="1">
      <c r="A237" s="1291"/>
      <c r="B237" s="1292"/>
      <c r="C237" s="1293"/>
      <c r="D237" s="1293" t="s">
        <v>1770</v>
      </c>
      <c r="E237" s="144"/>
      <c r="F237" s="143">
        <f>SUM(F202:F236)</f>
        <v>0</v>
      </c>
    </row>
    <row r="238" spans="1:6">
      <c r="A238" s="1294"/>
      <c r="B238" s="212"/>
      <c r="C238" s="213"/>
      <c r="D238" s="213"/>
      <c r="E238" s="148"/>
      <c r="F238" s="148"/>
    </row>
    <row r="239" spans="1:6">
      <c r="A239" s="1294"/>
      <c r="B239" s="212"/>
      <c r="C239" s="213"/>
      <c r="D239" s="213"/>
      <c r="E239" s="148"/>
      <c r="F239" s="148"/>
    </row>
    <row r="240" spans="1:6">
      <c r="A240" s="2028" t="s">
        <v>324</v>
      </c>
      <c r="B240" s="2014"/>
      <c r="C240" s="2014"/>
      <c r="D240" s="2014"/>
      <c r="E240" s="2014"/>
      <c r="F240" s="2014"/>
    </row>
    <row r="241" spans="1:6">
      <c r="A241" s="2028" t="s">
        <v>323</v>
      </c>
      <c r="B241" s="2014"/>
      <c r="C241" s="2014"/>
      <c r="D241" s="2014"/>
      <c r="E241" s="2014"/>
      <c r="F241" s="2014"/>
    </row>
    <row r="242" spans="1:6">
      <c r="A242" s="1287" t="s">
        <v>2589</v>
      </c>
      <c r="B242" s="212"/>
      <c r="C242" s="213"/>
      <c r="D242" s="213"/>
      <c r="E242" s="174"/>
      <c r="F242" s="174"/>
    </row>
    <row r="243" spans="1:6">
      <c r="A243" s="1287"/>
      <c r="B243" s="212"/>
      <c r="C243" s="213"/>
      <c r="D243" s="213"/>
      <c r="E243" s="174"/>
      <c r="F243" s="174"/>
    </row>
    <row r="244" spans="1:6">
      <c r="A244" s="1287" t="str">
        <f>A5</f>
        <v>DESCRIPTION: Kasonkero Elevated Steel Tank - 50cu.m</v>
      </c>
      <c r="B244" s="212"/>
      <c r="C244" s="213"/>
      <c r="D244" s="213"/>
      <c r="E244" s="174"/>
      <c r="F244" s="174"/>
    </row>
    <row r="245" spans="1:6" ht="13" thickBot="1">
      <c r="A245" s="1318"/>
      <c r="B245" s="212"/>
      <c r="C245" s="213"/>
      <c r="D245" s="213"/>
      <c r="E245" s="1317"/>
      <c r="F245" s="1317"/>
    </row>
    <row r="246" spans="1:6">
      <c r="A246" s="1319" t="s">
        <v>320</v>
      </c>
      <c r="B246" s="259" t="s">
        <v>161</v>
      </c>
      <c r="C246" s="259" t="s">
        <v>319</v>
      </c>
      <c r="D246" s="259" t="s">
        <v>318</v>
      </c>
      <c r="E246" s="1320" t="s">
        <v>317</v>
      </c>
      <c r="F246" s="1321" t="s">
        <v>316</v>
      </c>
    </row>
    <row r="247" spans="1:6">
      <c r="A247" s="1303"/>
      <c r="B247" s="179"/>
      <c r="C247" s="179"/>
      <c r="D247" s="179"/>
      <c r="E247" s="1296"/>
      <c r="F247" s="1336"/>
    </row>
    <row r="248" spans="1:6">
      <c r="A248" s="1297"/>
      <c r="B248" s="1300" t="s">
        <v>1781</v>
      </c>
      <c r="C248" s="175"/>
      <c r="D248" s="1341"/>
      <c r="E248" s="170"/>
      <c r="F248" s="147"/>
    </row>
    <row r="249" spans="1:6">
      <c r="A249" s="1297"/>
      <c r="B249" s="1300"/>
      <c r="C249" s="175"/>
      <c r="D249" s="1341"/>
      <c r="E249" s="170"/>
      <c r="F249" s="147"/>
    </row>
    <row r="250" spans="1:6" ht="20">
      <c r="A250" s="1297"/>
      <c r="B250" s="172" t="s">
        <v>2076</v>
      </c>
      <c r="C250" s="175"/>
      <c r="D250" s="1341"/>
      <c r="E250" s="170"/>
      <c r="F250" s="147"/>
    </row>
    <row r="251" spans="1:6">
      <c r="A251" s="1297"/>
      <c r="B251" s="175"/>
      <c r="C251" s="175"/>
      <c r="D251" s="1341"/>
      <c r="E251" s="170"/>
      <c r="F251" s="147"/>
    </row>
    <row r="252" spans="1:6">
      <c r="A252" s="1297" t="s">
        <v>1779</v>
      </c>
      <c r="B252" s="1323" t="s">
        <v>1778</v>
      </c>
      <c r="C252" s="173" t="s">
        <v>337</v>
      </c>
      <c r="D252" s="173">
        <v>1</v>
      </c>
      <c r="E252" s="170"/>
      <c r="F252" s="115">
        <f>E252*D252</f>
        <v>0</v>
      </c>
    </row>
    <row r="253" spans="1:6">
      <c r="A253" s="1303"/>
      <c r="B253" s="179"/>
      <c r="C253" s="179"/>
      <c r="D253" s="179"/>
      <c r="E253" s="1296"/>
      <c r="F253" s="1336"/>
    </row>
    <row r="254" spans="1:6">
      <c r="A254" s="1297"/>
      <c r="B254" s="1300" t="s">
        <v>1777</v>
      </c>
      <c r="C254" s="173"/>
      <c r="D254" s="173"/>
      <c r="E254" s="141"/>
      <c r="F254" s="115"/>
    </row>
    <row r="255" spans="1:6">
      <c r="A255" s="1297"/>
      <c r="B255" s="1300"/>
      <c r="C255" s="173"/>
      <c r="D255" s="173"/>
      <c r="E255" s="141"/>
      <c r="F255" s="115"/>
    </row>
    <row r="256" spans="1:6" ht="80">
      <c r="A256" s="1297" t="s">
        <v>1776</v>
      </c>
      <c r="B256" s="1331" t="s">
        <v>2594</v>
      </c>
      <c r="C256" s="173" t="s">
        <v>341</v>
      </c>
      <c r="D256" s="173">
        <v>1</v>
      </c>
      <c r="E256" s="170"/>
      <c r="F256" s="115">
        <f>D256*E256</f>
        <v>0</v>
      </c>
    </row>
    <row r="257" spans="1:6">
      <c r="A257" s="1297"/>
      <c r="B257" s="1300"/>
      <c r="C257" s="173"/>
      <c r="D257" s="173"/>
      <c r="E257" s="141"/>
      <c r="F257" s="115"/>
    </row>
    <row r="258" spans="1:6" ht="40">
      <c r="A258" s="1297" t="s">
        <v>1774</v>
      </c>
      <c r="B258" s="175" t="s">
        <v>2079</v>
      </c>
      <c r="C258" s="173" t="s">
        <v>341</v>
      </c>
      <c r="D258" s="173">
        <v>1</v>
      </c>
      <c r="E258" s="170"/>
      <c r="F258" s="115">
        <f>D258*E258</f>
        <v>0</v>
      </c>
    </row>
    <row r="259" spans="1:6">
      <c r="A259" s="1297"/>
      <c r="B259" s="1331"/>
      <c r="C259" s="173"/>
      <c r="D259" s="173"/>
      <c r="E259" s="170"/>
      <c r="F259" s="115"/>
    </row>
    <row r="260" spans="1:6" ht="30">
      <c r="A260" s="1297" t="s">
        <v>1772</v>
      </c>
      <c r="B260" s="1331" t="s">
        <v>1771</v>
      </c>
      <c r="C260" s="173" t="s">
        <v>341</v>
      </c>
      <c r="D260" s="173">
        <v>1</v>
      </c>
      <c r="E260" s="170"/>
      <c r="F260" s="115">
        <f>D260*E260</f>
        <v>0</v>
      </c>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300"/>
      <c r="C277" s="173"/>
      <c r="D277" s="173"/>
      <c r="E277" s="141"/>
      <c r="F277" s="115"/>
    </row>
    <row r="278" spans="1:6">
      <c r="A278" s="1297"/>
      <c r="B278" s="175"/>
      <c r="C278" s="173"/>
      <c r="D278" s="173"/>
      <c r="E278" s="170"/>
      <c r="F278" s="115"/>
    </row>
    <row r="279" spans="1:6" ht="13" thickBot="1">
      <c r="A279" s="1291"/>
      <c r="B279" s="1292"/>
      <c r="C279" s="1293"/>
      <c r="D279" s="1293" t="s">
        <v>1770</v>
      </c>
      <c r="E279" s="144"/>
      <c r="F279" s="143">
        <f>SUM(F247:F278)</f>
        <v>0</v>
      </c>
    </row>
    <row r="280" spans="1:6">
      <c r="A280" s="1294"/>
      <c r="B280" s="212"/>
      <c r="C280" s="213"/>
      <c r="D280" s="213"/>
      <c r="E280" s="148"/>
      <c r="F280" s="148"/>
    </row>
    <row r="281" spans="1:6">
      <c r="A281" s="1294"/>
      <c r="B281" s="212"/>
      <c r="C281" s="213"/>
      <c r="D281" s="213"/>
      <c r="E281" s="148"/>
      <c r="F281" s="148"/>
    </row>
    <row r="282" spans="1:6">
      <c r="A282" s="2028" t="s">
        <v>324</v>
      </c>
      <c r="B282" s="2014"/>
      <c r="C282" s="2014"/>
      <c r="D282" s="2014"/>
      <c r="E282" s="2014"/>
      <c r="F282" s="2014"/>
    </row>
    <row r="283" spans="1:6">
      <c r="A283" s="2028" t="s">
        <v>323</v>
      </c>
      <c r="B283" s="2014"/>
      <c r="C283" s="2014"/>
      <c r="D283" s="2014"/>
      <c r="E283" s="2014"/>
      <c r="F283" s="2014"/>
    </row>
    <row r="284" spans="1:6">
      <c r="A284" s="1287" t="s">
        <v>2589</v>
      </c>
      <c r="B284" s="212"/>
      <c r="C284" s="213"/>
      <c r="D284" s="213"/>
      <c r="E284" s="174"/>
      <c r="F284" s="174"/>
    </row>
    <row r="285" spans="1:6">
      <c r="A285" s="1287"/>
      <c r="B285" s="212"/>
      <c r="C285" s="213"/>
      <c r="D285" s="213"/>
      <c r="E285" s="174"/>
      <c r="F285" s="174"/>
    </row>
    <row r="286" spans="1:6">
      <c r="A286" s="1287" t="str">
        <f>A5</f>
        <v>DESCRIPTION: Kasonkero Elevated Steel Tank - 50cu.m</v>
      </c>
      <c r="B286" s="212"/>
      <c r="C286" s="213"/>
      <c r="D286" s="213"/>
      <c r="E286" s="174"/>
      <c r="F286" s="174"/>
    </row>
    <row r="287" spans="1:6" ht="13" thickBot="1">
      <c r="A287" s="1318"/>
      <c r="B287" s="212"/>
      <c r="C287" s="213"/>
      <c r="D287" s="213"/>
      <c r="E287" s="1317"/>
      <c r="F287" s="1317"/>
    </row>
    <row r="288" spans="1:6">
      <c r="A288" s="1319" t="s">
        <v>320</v>
      </c>
      <c r="B288" s="259" t="s">
        <v>161</v>
      </c>
      <c r="C288" s="259" t="s">
        <v>319</v>
      </c>
      <c r="D288" s="259" t="s">
        <v>318</v>
      </c>
      <c r="E288" s="1320" t="s">
        <v>317</v>
      </c>
      <c r="F288" s="1321" t="s">
        <v>316</v>
      </c>
    </row>
    <row r="289" spans="1:6">
      <c r="A289" s="1303"/>
      <c r="B289" s="179"/>
      <c r="C289" s="179"/>
      <c r="D289" s="179"/>
      <c r="E289" s="1296"/>
      <c r="F289" s="1336"/>
    </row>
    <row r="290" spans="1:6">
      <c r="A290" s="1297"/>
      <c r="B290" s="232" t="s">
        <v>315</v>
      </c>
      <c r="C290" s="173"/>
      <c r="D290" s="173"/>
      <c r="E290" s="141"/>
      <c r="F290" s="115"/>
    </row>
    <row r="291" spans="1:6">
      <c r="A291" s="1324"/>
      <c r="B291" s="1325"/>
      <c r="C291" s="173"/>
      <c r="D291" s="173"/>
      <c r="E291" s="141"/>
      <c r="F291" s="115"/>
    </row>
    <row r="292" spans="1:6">
      <c r="A292" s="1297"/>
      <c r="B292" s="175" t="s">
        <v>1768</v>
      </c>
      <c r="C292" s="173"/>
      <c r="D292" s="173"/>
      <c r="E292" s="141"/>
      <c r="F292" s="115">
        <f>F47</f>
        <v>0</v>
      </c>
    </row>
    <row r="293" spans="1:6">
      <c r="A293" s="1303"/>
      <c r="B293" s="179"/>
      <c r="C293" s="179"/>
      <c r="D293" s="179"/>
      <c r="E293" s="1296"/>
      <c r="F293" s="1336"/>
    </row>
    <row r="294" spans="1:6">
      <c r="A294" s="1297"/>
      <c r="B294" s="175" t="s">
        <v>1767</v>
      </c>
      <c r="C294" s="173"/>
      <c r="D294" s="173"/>
      <c r="E294" s="141"/>
      <c r="F294" s="115">
        <f>F95</f>
        <v>0</v>
      </c>
    </row>
    <row r="295" spans="1:6">
      <c r="A295" s="1297"/>
      <c r="B295" s="175"/>
      <c r="C295" s="173"/>
      <c r="D295" s="173"/>
      <c r="E295" s="141"/>
      <c r="F295" s="115"/>
    </row>
    <row r="296" spans="1:6">
      <c r="A296" s="1297"/>
      <c r="B296" s="175" t="s">
        <v>1766</v>
      </c>
      <c r="C296" s="173"/>
      <c r="D296" s="173"/>
      <c r="E296" s="141"/>
      <c r="F296" s="115">
        <f>F144</f>
        <v>0</v>
      </c>
    </row>
    <row r="297" spans="1:6">
      <c r="A297" s="1297"/>
      <c r="B297" s="175"/>
      <c r="C297" s="173"/>
      <c r="D297" s="173"/>
      <c r="E297" s="141"/>
      <c r="F297" s="115"/>
    </row>
    <row r="298" spans="1:6">
      <c r="A298" s="1297"/>
      <c r="B298" s="175" t="s">
        <v>1765</v>
      </c>
      <c r="C298" s="173"/>
      <c r="D298" s="173"/>
      <c r="E298" s="141"/>
      <c r="F298" s="115">
        <f>F192</f>
        <v>0</v>
      </c>
    </row>
    <row r="299" spans="1:6">
      <c r="A299" s="1297"/>
      <c r="B299" s="1301"/>
      <c r="C299" s="173"/>
      <c r="D299" s="173"/>
      <c r="E299" s="141"/>
      <c r="F299" s="115"/>
    </row>
    <row r="300" spans="1:6">
      <c r="A300" s="1297"/>
      <c r="B300" s="175" t="s">
        <v>1764</v>
      </c>
      <c r="C300" s="173"/>
      <c r="D300" s="173"/>
      <c r="E300" s="141"/>
      <c r="F300" s="115">
        <f>F237</f>
        <v>0</v>
      </c>
    </row>
    <row r="301" spans="1:6">
      <c r="A301" s="1297"/>
      <c r="B301" s="172"/>
      <c r="C301" s="173"/>
      <c r="D301" s="173"/>
      <c r="E301" s="141"/>
      <c r="F301" s="115"/>
    </row>
    <row r="302" spans="1:6">
      <c r="A302" s="1297"/>
      <c r="B302" s="175" t="s">
        <v>1763</v>
      </c>
      <c r="C302" s="173"/>
      <c r="D302" s="173"/>
      <c r="E302" s="141"/>
      <c r="F302" s="115">
        <f>F279</f>
        <v>0</v>
      </c>
    </row>
    <row r="303" spans="1:6">
      <c r="A303" s="1297"/>
      <c r="B303" s="175"/>
      <c r="C303" s="173"/>
      <c r="D303" s="173"/>
      <c r="E303" s="141"/>
      <c r="F303" s="115"/>
    </row>
    <row r="304" spans="1:6">
      <c r="A304" s="1297"/>
      <c r="B304" s="175"/>
      <c r="C304" s="173"/>
      <c r="D304" s="173"/>
      <c r="E304" s="141"/>
      <c r="F304" s="115"/>
    </row>
    <row r="305" spans="1:6">
      <c r="A305" s="1297"/>
      <c r="B305" s="172"/>
      <c r="C305" s="173"/>
      <c r="D305" s="173"/>
      <c r="E305" s="141"/>
      <c r="F305" s="115"/>
    </row>
    <row r="306" spans="1:6">
      <c r="A306" s="1297"/>
      <c r="B306" s="175"/>
      <c r="C306" s="173"/>
      <c r="D306" s="173"/>
      <c r="E306" s="141"/>
      <c r="F306" s="115"/>
    </row>
    <row r="307" spans="1:6">
      <c r="A307" s="1297"/>
      <c r="B307" s="175"/>
      <c r="C307" s="173"/>
      <c r="D307" s="173"/>
      <c r="E307" s="141"/>
      <c r="F307" s="115"/>
    </row>
    <row r="308" spans="1:6">
      <c r="A308" s="1297"/>
      <c r="B308" s="175"/>
      <c r="C308" s="173"/>
      <c r="D308" s="173"/>
      <c r="E308" s="141"/>
      <c r="F308" s="115"/>
    </row>
    <row r="309" spans="1:6">
      <c r="A309" s="1297"/>
      <c r="B309" s="1301"/>
      <c r="C309" s="173"/>
      <c r="D309" s="173"/>
      <c r="E309" s="141"/>
      <c r="F309" s="115"/>
    </row>
    <row r="310" spans="1:6">
      <c r="A310" s="1297"/>
      <c r="B310" s="175"/>
      <c r="C310" s="173"/>
      <c r="D310" s="173"/>
      <c r="E310" s="141"/>
      <c r="F310" s="115"/>
    </row>
    <row r="311" spans="1:6">
      <c r="A311" s="1297"/>
      <c r="B311" s="172"/>
      <c r="C311" s="173"/>
      <c r="D311" s="173"/>
      <c r="E311" s="141"/>
      <c r="F311" s="115"/>
    </row>
    <row r="312" spans="1:6">
      <c r="A312" s="1297"/>
      <c r="B312" s="175"/>
      <c r="C312" s="173"/>
      <c r="D312" s="173"/>
      <c r="E312" s="141"/>
      <c r="F312" s="115"/>
    </row>
    <row r="313" spans="1:6">
      <c r="A313" s="1297"/>
      <c r="B313" s="175"/>
      <c r="C313" s="173"/>
      <c r="D313" s="173"/>
      <c r="E313" s="141"/>
      <c r="F313" s="115"/>
    </row>
    <row r="314" spans="1:6">
      <c r="A314" s="1297"/>
      <c r="B314" s="175"/>
      <c r="C314" s="173"/>
      <c r="D314" s="173"/>
      <c r="E314" s="141"/>
      <c r="F314" s="115"/>
    </row>
    <row r="315" spans="1:6">
      <c r="A315" s="1324"/>
      <c r="B315" s="1325"/>
      <c r="C315" s="173"/>
      <c r="D315" s="173"/>
      <c r="E315" s="141"/>
      <c r="F315" s="115"/>
    </row>
    <row r="316" spans="1:6">
      <c r="A316" s="1324"/>
      <c r="B316" s="1325"/>
      <c r="C316" s="173"/>
      <c r="D316" s="173"/>
      <c r="E316" s="141"/>
      <c r="F316" s="115"/>
    </row>
    <row r="317" spans="1:6">
      <c r="A317" s="1329"/>
      <c r="B317" s="1331"/>
      <c r="C317" s="173"/>
      <c r="D317" s="173"/>
      <c r="E317" s="141"/>
      <c r="F317" s="115"/>
    </row>
    <row r="318" spans="1:6">
      <c r="A318" s="1329"/>
      <c r="B318" s="1331"/>
      <c r="C318" s="173"/>
      <c r="D318" s="173"/>
      <c r="E318" s="141"/>
      <c r="F318" s="115"/>
    </row>
    <row r="319" spans="1:6">
      <c r="A319" s="1329"/>
      <c r="B319" s="1331"/>
      <c r="C319" s="173"/>
      <c r="D319" s="173"/>
      <c r="E319" s="141"/>
      <c r="F319" s="115"/>
    </row>
    <row r="320" spans="1:6">
      <c r="A320" s="1329"/>
      <c r="B320" s="1331"/>
      <c r="C320" s="173"/>
      <c r="D320" s="173"/>
      <c r="E320" s="141"/>
      <c r="F320" s="115"/>
    </row>
    <row r="321" spans="1:6">
      <c r="A321" s="1329"/>
      <c r="B321" s="1331"/>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331"/>
      <c r="C328" s="173"/>
      <c r="D328" s="173"/>
      <c r="E328" s="141"/>
      <c r="F328" s="115"/>
    </row>
    <row r="329" spans="1:6">
      <c r="A329" s="1329"/>
      <c r="B329" s="1506"/>
      <c r="C329" s="173"/>
      <c r="D329" s="173"/>
      <c r="E329" s="141"/>
      <c r="F329" s="115"/>
    </row>
    <row r="330" spans="1:6">
      <c r="A330" s="1297"/>
      <c r="B330" s="1300"/>
      <c r="C330" s="173"/>
      <c r="D330" s="173"/>
      <c r="E330" s="141"/>
      <c r="F330" s="115"/>
    </row>
    <row r="331" spans="1:6">
      <c r="A331" s="1297"/>
      <c r="B331" s="1323"/>
      <c r="C331" s="173"/>
      <c r="D331" s="173"/>
      <c r="E331" s="141"/>
      <c r="F331" s="115"/>
    </row>
    <row r="332" spans="1:6">
      <c r="A332" s="1297"/>
      <c r="B332" s="1323"/>
      <c r="C332" s="173"/>
      <c r="D332" s="173"/>
      <c r="E332" s="141"/>
      <c r="F332" s="115"/>
    </row>
    <row r="333" spans="1:6">
      <c r="A333" s="1297"/>
      <c r="B333" s="1323"/>
      <c r="C333" s="173"/>
      <c r="D333" s="173"/>
      <c r="E333" s="141"/>
      <c r="F333" s="115"/>
    </row>
    <row r="334" spans="1:6">
      <c r="A334" s="1343"/>
      <c r="B334" s="267"/>
      <c r="C334" s="181"/>
      <c r="D334" s="181"/>
      <c r="E334" s="146"/>
      <c r="F334" s="145"/>
    </row>
    <row r="335" spans="1:6" ht="13" thickBot="1">
      <c r="A335" s="1291"/>
      <c r="B335" s="1292"/>
      <c r="C335" s="1293"/>
      <c r="D335" s="1293" t="s">
        <v>973</v>
      </c>
      <c r="E335" s="144"/>
      <c r="F335" s="143">
        <f>SUM(F289:F334)</f>
        <v>0</v>
      </c>
    </row>
  </sheetData>
  <mergeCells count="14">
    <mergeCell ref="A282:F282"/>
    <mergeCell ref="A283:F283"/>
    <mergeCell ref="A147:F147"/>
    <mergeCell ref="A148:F148"/>
    <mergeCell ref="A195:F195"/>
    <mergeCell ref="A196:F196"/>
    <mergeCell ref="A241:F241"/>
    <mergeCell ref="A240:F240"/>
    <mergeCell ref="A99:F99"/>
    <mergeCell ref="A1:F1"/>
    <mergeCell ref="A2:F2"/>
    <mergeCell ref="A50:F50"/>
    <mergeCell ref="A51:F51"/>
    <mergeCell ref="A98:F98"/>
  </mergeCells>
  <pageMargins left="0.7" right="0.7" top="0.75" bottom="0.75" header="0.3" footer="0.3"/>
  <pageSetup scale="96" orientation="portrait" r:id="rId1"/>
  <rowBreaks count="1" manualBreakCount="1">
    <brk id="4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3"/>
  <sheetViews>
    <sheetView view="pageBreakPreview" topLeftCell="A363" zoomScale="90" zoomScaleNormal="100" zoomScaleSheetLayoutView="90" workbookViewId="0">
      <selection activeCell="B371" sqref="B371"/>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7" width="8.81640625" style="174"/>
    <col min="8" max="8" width="16.1796875" style="174" customWidth="1"/>
    <col min="9"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10">
      <c r="A1" s="2028" t="s">
        <v>324</v>
      </c>
      <c r="B1" s="2014"/>
      <c r="C1" s="2014"/>
      <c r="D1" s="2014"/>
      <c r="E1" s="2014"/>
      <c r="F1" s="2014"/>
    </row>
    <row r="2" spans="1:10">
      <c r="A2" s="2028" t="s">
        <v>1852</v>
      </c>
      <c r="B2" s="2028"/>
      <c r="C2" s="2028"/>
      <c r="D2" s="2028"/>
      <c r="E2" s="2028"/>
      <c r="F2" s="2028"/>
    </row>
    <row r="3" spans="1:10">
      <c r="A3" s="1287" t="s">
        <v>2501</v>
      </c>
      <c r="B3" s="212"/>
      <c r="C3" s="213"/>
      <c r="D3" s="213"/>
      <c r="E3" s="174"/>
      <c r="F3" s="174"/>
    </row>
    <row r="4" spans="1:10">
      <c r="A4" s="1287"/>
      <c r="B4" s="212"/>
      <c r="C4" s="213"/>
      <c r="D4" s="213"/>
      <c r="E4" s="174"/>
      <c r="F4" s="174"/>
    </row>
    <row r="5" spans="1:10">
      <c r="A5" s="1287" t="s">
        <v>2502</v>
      </c>
      <c r="B5" s="212"/>
      <c r="C5" s="213"/>
      <c r="D5" s="213"/>
      <c r="E5" s="174"/>
      <c r="F5" s="174"/>
    </row>
    <row r="6" spans="1:10" ht="13.5" thickBot="1">
      <c r="A6" s="221"/>
      <c r="C6" s="347"/>
      <c r="D6" s="347"/>
      <c r="E6" s="174"/>
      <c r="F6" s="174"/>
    </row>
    <row r="7" spans="1:10">
      <c r="A7" s="1288" t="s">
        <v>320</v>
      </c>
      <c r="B7" s="259" t="s">
        <v>161</v>
      </c>
      <c r="C7" s="259" t="s">
        <v>319</v>
      </c>
      <c r="D7" s="259" t="s">
        <v>318</v>
      </c>
      <c r="E7" s="259" t="s">
        <v>552</v>
      </c>
      <c r="F7" s="1289" t="s">
        <v>551</v>
      </c>
    </row>
    <row r="8" spans="1:10">
      <c r="A8" s="171"/>
      <c r="B8" s="322" t="s">
        <v>596</v>
      </c>
      <c r="C8" s="349"/>
      <c r="D8" s="349"/>
      <c r="E8" s="267"/>
      <c r="F8" s="1290"/>
    </row>
    <row r="9" spans="1:10" ht="31">
      <c r="A9" s="171"/>
      <c r="B9" s="176" t="s">
        <v>2503</v>
      </c>
      <c r="C9" s="349"/>
      <c r="D9" s="349"/>
      <c r="E9" s="267"/>
      <c r="F9" s="1290"/>
      <c r="H9" s="1389"/>
      <c r="I9" s="237"/>
      <c r="J9" s="1315"/>
    </row>
    <row r="10" spans="1:10" ht="14.5">
      <c r="A10" s="171"/>
      <c r="B10" s="267"/>
      <c r="C10" s="349"/>
      <c r="D10" s="349"/>
      <c r="E10" s="267"/>
      <c r="F10" s="1290"/>
      <c r="H10" s="1390"/>
      <c r="J10" s="1315"/>
    </row>
    <row r="11" spans="1:10" ht="14.5">
      <c r="A11" s="171"/>
      <c r="B11" s="263" t="s">
        <v>651</v>
      </c>
      <c r="C11" s="181"/>
      <c r="D11" s="181"/>
      <c r="E11" s="142"/>
      <c r="F11" s="1304"/>
      <c r="H11" s="1390"/>
      <c r="I11" s="237"/>
      <c r="J11" s="1315"/>
    </row>
    <row r="12" spans="1:10" ht="14.5">
      <c r="A12" s="171" t="s">
        <v>593</v>
      </c>
      <c r="B12" s="267"/>
      <c r="C12" s="181" t="s">
        <v>650</v>
      </c>
      <c r="D12" s="1504">
        <v>4</v>
      </c>
      <c r="E12" s="142"/>
      <c r="F12" s="1304">
        <f>D12*E12</f>
        <v>0</v>
      </c>
      <c r="H12" s="1390"/>
      <c r="I12" s="237"/>
      <c r="J12" s="1315"/>
    </row>
    <row r="13" spans="1:10" ht="14.5">
      <c r="A13" s="171"/>
      <c r="B13" s="263" t="s">
        <v>649</v>
      </c>
      <c r="C13" s="181"/>
      <c r="D13" s="181"/>
      <c r="E13" s="142"/>
      <c r="F13" s="1304">
        <f t="shared" ref="F13:F40" si="0">D13*E13</f>
        <v>0</v>
      </c>
      <c r="H13" s="1390"/>
      <c r="I13" s="237"/>
      <c r="J13" s="1315"/>
    </row>
    <row r="14" spans="1:10" ht="14.5">
      <c r="A14" s="171"/>
      <c r="B14" s="267"/>
      <c r="C14" s="181"/>
      <c r="D14" s="181"/>
      <c r="E14" s="142"/>
      <c r="F14" s="1304">
        <f t="shared" si="0"/>
        <v>0</v>
      </c>
      <c r="H14" s="1390"/>
      <c r="I14" s="237"/>
      <c r="J14" s="1315"/>
    </row>
    <row r="15" spans="1:10" ht="31.5">
      <c r="A15" s="171"/>
      <c r="B15" s="176" t="s">
        <v>648</v>
      </c>
      <c r="C15" s="181"/>
      <c r="D15" s="181"/>
      <c r="E15" s="142"/>
      <c r="F15" s="1304">
        <f t="shared" si="0"/>
        <v>0</v>
      </c>
      <c r="H15" s="1390"/>
      <c r="I15" s="237"/>
      <c r="J15" s="1315"/>
    </row>
    <row r="16" spans="1:10" ht="14.5">
      <c r="A16" s="171"/>
      <c r="B16" s="267"/>
      <c r="C16" s="181"/>
      <c r="D16" s="181"/>
      <c r="E16" s="142"/>
      <c r="F16" s="1304">
        <f t="shared" si="0"/>
        <v>0</v>
      </c>
      <c r="H16" s="1390"/>
      <c r="I16" s="237"/>
      <c r="J16" s="1315"/>
    </row>
    <row r="17" spans="1:10" ht="14.5">
      <c r="A17" s="171" t="s">
        <v>647</v>
      </c>
      <c r="B17" s="267" t="s">
        <v>646</v>
      </c>
      <c r="C17" s="181" t="s">
        <v>337</v>
      </c>
      <c r="D17" s="170">
        <v>3</v>
      </c>
      <c r="E17" s="170"/>
      <c r="F17" s="1304">
        <f t="shared" si="0"/>
        <v>0</v>
      </c>
      <c r="H17" s="1390"/>
      <c r="I17" s="237"/>
      <c r="J17" s="1315"/>
    </row>
    <row r="18" spans="1:10" ht="14.5">
      <c r="A18" s="171"/>
      <c r="B18" s="267"/>
      <c r="C18" s="181"/>
      <c r="D18" s="170"/>
      <c r="E18" s="170"/>
      <c r="F18" s="1304">
        <f t="shared" si="0"/>
        <v>0</v>
      </c>
      <c r="H18" s="1390"/>
      <c r="I18" s="226"/>
      <c r="J18" s="1315"/>
    </row>
    <row r="19" spans="1:10" ht="14.5">
      <c r="A19" s="171"/>
      <c r="B19" s="263" t="s">
        <v>645</v>
      </c>
      <c r="C19" s="181"/>
      <c r="D19" s="170"/>
      <c r="E19" s="170"/>
      <c r="F19" s="1304">
        <f t="shared" si="0"/>
        <v>0</v>
      </c>
      <c r="H19" s="1390"/>
      <c r="I19" s="237"/>
      <c r="J19" s="1315"/>
    </row>
    <row r="20" spans="1:10" ht="14.5">
      <c r="A20" s="171"/>
      <c r="B20" s="267"/>
      <c r="C20" s="181"/>
      <c r="D20" s="170"/>
      <c r="E20" s="170"/>
      <c r="F20" s="1304">
        <f t="shared" si="0"/>
        <v>0</v>
      </c>
      <c r="H20" s="1390"/>
      <c r="I20" s="237"/>
      <c r="J20" s="1315"/>
    </row>
    <row r="21" spans="1:10" ht="31.5">
      <c r="A21" s="171"/>
      <c r="B21" s="352" t="s">
        <v>644</v>
      </c>
      <c r="C21" s="181"/>
      <c r="D21" s="170"/>
      <c r="E21" s="170"/>
      <c r="F21" s="1304">
        <f t="shared" si="0"/>
        <v>0</v>
      </c>
      <c r="H21" s="1390"/>
      <c r="I21" s="237"/>
      <c r="J21" s="1315"/>
    </row>
    <row r="22" spans="1:10" ht="14.5">
      <c r="A22" s="171"/>
      <c r="B22" s="267"/>
      <c r="C22" s="181"/>
      <c r="D22" s="170"/>
      <c r="E22" s="170"/>
      <c r="F22" s="1304">
        <f t="shared" si="0"/>
        <v>0</v>
      </c>
      <c r="H22" s="1390"/>
      <c r="I22" s="237"/>
      <c r="J22" s="1315"/>
    </row>
    <row r="23" spans="1:10" ht="14.5">
      <c r="A23" s="171" t="s">
        <v>643</v>
      </c>
      <c r="B23" s="267" t="s">
        <v>642</v>
      </c>
      <c r="C23" s="181" t="s">
        <v>337</v>
      </c>
      <c r="D23" s="170">
        <v>5</v>
      </c>
      <c r="E23" s="170"/>
      <c r="F23" s="1304">
        <f t="shared" si="0"/>
        <v>0</v>
      </c>
      <c r="H23" s="1391"/>
    </row>
    <row r="24" spans="1:10">
      <c r="A24" s="171" t="s">
        <v>641</v>
      </c>
      <c r="B24" s="267" t="s">
        <v>640</v>
      </c>
      <c r="C24" s="181" t="s">
        <v>337</v>
      </c>
      <c r="D24" s="170">
        <v>3</v>
      </c>
      <c r="E24" s="170"/>
      <c r="F24" s="1304">
        <f t="shared" si="0"/>
        <v>0</v>
      </c>
    </row>
    <row r="25" spans="1:10">
      <c r="A25" s="171"/>
      <c r="B25" s="267"/>
      <c r="C25" s="181"/>
      <c r="D25" s="170"/>
      <c r="E25" s="170"/>
      <c r="F25" s="1304">
        <f t="shared" si="0"/>
        <v>0</v>
      </c>
    </row>
    <row r="26" spans="1:10">
      <c r="A26" s="171"/>
      <c r="B26" s="178" t="s">
        <v>1761</v>
      </c>
      <c r="C26" s="181"/>
      <c r="D26" s="170"/>
      <c r="E26" s="170"/>
      <c r="F26" s="1304">
        <f t="shared" si="0"/>
        <v>0</v>
      </c>
    </row>
    <row r="27" spans="1:10">
      <c r="A27" s="171"/>
      <c r="B27" s="267"/>
      <c r="C27" s="181"/>
      <c r="D27" s="170"/>
      <c r="E27" s="170"/>
      <c r="F27" s="1304">
        <f t="shared" si="0"/>
        <v>0</v>
      </c>
    </row>
    <row r="28" spans="1:10" ht="20.5">
      <c r="A28" s="171"/>
      <c r="B28" s="352" t="s">
        <v>1758</v>
      </c>
      <c r="C28" s="181"/>
      <c r="D28" s="170"/>
      <c r="E28" s="170"/>
      <c r="F28" s="1304">
        <f t="shared" si="0"/>
        <v>0</v>
      </c>
    </row>
    <row r="29" spans="1:10">
      <c r="A29" s="171"/>
      <c r="B29" s="267"/>
      <c r="C29" s="181"/>
      <c r="D29" s="170"/>
      <c r="E29" s="170"/>
      <c r="F29" s="1304">
        <f t="shared" si="0"/>
        <v>0</v>
      </c>
    </row>
    <row r="30" spans="1:10">
      <c r="A30" s="171" t="s">
        <v>1759</v>
      </c>
      <c r="B30" s="176" t="s">
        <v>615</v>
      </c>
      <c r="C30" s="181" t="s">
        <v>513</v>
      </c>
      <c r="D30" s="170">
        <v>30</v>
      </c>
      <c r="E30" s="170"/>
      <c r="F30" s="1304">
        <f t="shared" si="0"/>
        <v>0</v>
      </c>
    </row>
    <row r="31" spans="1:10">
      <c r="A31" s="171"/>
      <c r="B31" s="267"/>
      <c r="C31" s="181"/>
      <c r="D31" s="170"/>
      <c r="E31" s="170"/>
      <c r="F31" s="1304">
        <f t="shared" si="0"/>
        <v>0</v>
      </c>
    </row>
    <row r="32" spans="1:10">
      <c r="A32" s="171"/>
      <c r="B32" s="178" t="s">
        <v>1970</v>
      </c>
      <c r="C32" s="173"/>
      <c r="D32" s="170"/>
      <c r="E32" s="170"/>
      <c r="F32" s="1304">
        <f t="shared" si="0"/>
        <v>0</v>
      </c>
    </row>
    <row r="33" spans="1:6">
      <c r="A33" s="171"/>
      <c r="B33" s="352"/>
      <c r="C33" s="173"/>
      <c r="D33" s="170"/>
      <c r="E33" s="170"/>
      <c r="F33" s="1304">
        <f t="shared" si="0"/>
        <v>0</v>
      </c>
    </row>
    <row r="34" spans="1:6">
      <c r="A34" s="171"/>
      <c r="B34" s="178" t="s">
        <v>1969</v>
      </c>
      <c r="C34" s="173"/>
      <c r="D34" s="170"/>
      <c r="E34" s="170"/>
      <c r="F34" s="1304">
        <f t="shared" si="0"/>
        <v>0</v>
      </c>
    </row>
    <row r="35" spans="1:6">
      <c r="A35" s="171"/>
      <c r="B35" s="175"/>
      <c r="C35" s="173"/>
      <c r="D35" s="170"/>
      <c r="E35" s="170"/>
      <c r="F35" s="1304">
        <f t="shared" si="0"/>
        <v>0</v>
      </c>
    </row>
    <row r="36" spans="1:6" ht="30.5">
      <c r="A36" s="171"/>
      <c r="B36" s="352" t="s">
        <v>1968</v>
      </c>
      <c r="C36" s="181"/>
      <c r="D36" s="170"/>
      <c r="E36" s="170"/>
      <c r="F36" s="1304">
        <f t="shared" si="0"/>
        <v>0</v>
      </c>
    </row>
    <row r="37" spans="1:6">
      <c r="A37" s="171"/>
      <c r="B37" s="352"/>
      <c r="C37" s="181"/>
      <c r="D37" s="170"/>
      <c r="E37" s="170"/>
      <c r="F37" s="1304">
        <f t="shared" si="0"/>
        <v>0</v>
      </c>
    </row>
    <row r="38" spans="1:6">
      <c r="A38" s="171" t="s">
        <v>1967</v>
      </c>
      <c r="B38" s="176" t="s">
        <v>634</v>
      </c>
      <c r="C38" s="181" t="s">
        <v>513</v>
      </c>
      <c r="D38" s="170">
        <v>840</v>
      </c>
      <c r="E38" s="170"/>
      <c r="F38" s="1304">
        <f t="shared" si="0"/>
        <v>0</v>
      </c>
    </row>
    <row r="39" spans="1:6">
      <c r="A39" s="171" t="s">
        <v>1966</v>
      </c>
      <c r="B39" s="176" t="s">
        <v>615</v>
      </c>
      <c r="C39" s="181" t="s">
        <v>513</v>
      </c>
      <c r="D39" s="170">
        <v>240</v>
      </c>
      <c r="E39" s="170"/>
      <c r="F39" s="1304">
        <f t="shared" si="0"/>
        <v>0</v>
      </c>
    </row>
    <row r="40" spans="1:6">
      <c r="A40" s="171" t="s">
        <v>1965</v>
      </c>
      <c r="B40" s="176" t="s">
        <v>1960</v>
      </c>
      <c r="C40" s="181" t="s">
        <v>513</v>
      </c>
      <c r="D40" s="170">
        <v>120</v>
      </c>
      <c r="E40" s="170"/>
      <c r="F40" s="1304">
        <f t="shared" si="0"/>
        <v>0</v>
      </c>
    </row>
    <row r="41" spans="1:6">
      <c r="A41" s="171"/>
      <c r="B41" s="176"/>
      <c r="C41" s="173"/>
      <c r="D41" s="170"/>
      <c r="E41" s="170"/>
      <c r="F41" s="115"/>
    </row>
    <row r="42" spans="1:6" ht="30.5">
      <c r="A42" s="171"/>
      <c r="B42" s="352" t="s">
        <v>1964</v>
      </c>
      <c r="C42" s="173"/>
      <c r="D42" s="170"/>
      <c r="E42" s="170"/>
      <c r="F42" s="115"/>
    </row>
    <row r="43" spans="1:6">
      <c r="A43" s="171"/>
      <c r="B43" s="176"/>
      <c r="C43" s="173"/>
      <c r="D43" s="170"/>
      <c r="E43" s="170"/>
      <c r="F43" s="115"/>
    </row>
    <row r="44" spans="1:6" ht="13" thickBot="1">
      <c r="A44" s="1291"/>
      <c r="B44" s="1292"/>
      <c r="C44" s="1293"/>
      <c r="D44" s="1293" t="s">
        <v>1613</v>
      </c>
      <c r="E44" s="144"/>
      <c r="F44" s="143">
        <f>SUM(F8:F43)</f>
        <v>0</v>
      </c>
    </row>
    <row r="45" spans="1:6">
      <c r="A45" s="1294"/>
      <c r="B45" s="212"/>
      <c r="C45" s="213"/>
      <c r="D45" s="213"/>
      <c r="E45" s="148"/>
      <c r="F45" s="148"/>
    </row>
    <row r="46" spans="1:6">
      <c r="A46" s="1294"/>
      <c r="B46" s="212"/>
      <c r="C46" s="213"/>
      <c r="D46" s="213"/>
      <c r="E46" s="148"/>
      <c r="F46" s="148"/>
    </row>
    <row r="47" spans="1:6">
      <c r="A47" s="2028" t="s">
        <v>324</v>
      </c>
      <c r="B47" s="2014"/>
      <c r="C47" s="2014"/>
      <c r="D47" s="2014"/>
      <c r="E47" s="2014"/>
      <c r="F47" s="2014"/>
    </row>
    <row r="48" spans="1:6">
      <c r="A48" s="2028" t="s">
        <v>1852</v>
      </c>
      <c r="B48" s="2014"/>
      <c r="C48" s="2014"/>
      <c r="D48" s="2014"/>
      <c r="E48" s="2014"/>
      <c r="F48" s="2014"/>
    </row>
    <row r="49" spans="1:6">
      <c r="A49" s="1287" t="s">
        <v>2501</v>
      </c>
      <c r="B49" s="212"/>
      <c r="C49" s="213"/>
      <c r="D49" s="213"/>
      <c r="E49" s="174"/>
      <c r="F49" s="174"/>
    </row>
    <row r="50" spans="1:6">
      <c r="A50" s="1287"/>
      <c r="B50" s="212"/>
      <c r="C50" s="213"/>
      <c r="D50" s="213"/>
      <c r="E50" s="174"/>
      <c r="F50" s="174"/>
    </row>
    <row r="51" spans="1:6">
      <c r="A51" s="1287" t="s">
        <v>2502</v>
      </c>
      <c r="B51" s="212"/>
      <c r="C51" s="213"/>
      <c r="D51" s="213"/>
      <c r="E51" s="174"/>
      <c r="F51" s="174"/>
    </row>
    <row r="52" spans="1:6" ht="13.5" thickBot="1">
      <c r="A52" s="221"/>
      <c r="C52" s="347"/>
      <c r="D52" s="347"/>
      <c r="E52" s="174"/>
      <c r="F52" s="174"/>
    </row>
    <row r="53" spans="1:6">
      <c r="A53" s="1288" t="s">
        <v>320</v>
      </c>
      <c r="B53" s="259" t="s">
        <v>161</v>
      </c>
      <c r="C53" s="259" t="s">
        <v>319</v>
      </c>
      <c r="D53" s="259" t="s">
        <v>318</v>
      </c>
      <c r="E53" s="259" t="s">
        <v>552</v>
      </c>
      <c r="F53" s="1289" t="s">
        <v>551</v>
      </c>
    </row>
    <row r="54" spans="1:6">
      <c r="A54" s="354"/>
      <c r="B54" s="179"/>
      <c r="C54" s="179"/>
      <c r="D54" s="179"/>
      <c r="E54" s="179"/>
      <c r="F54" s="1295"/>
    </row>
    <row r="55" spans="1:6">
      <c r="A55" s="171" t="s">
        <v>1963</v>
      </c>
      <c r="B55" s="176" t="s">
        <v>634</v>
      </c>
      <c r="C55" s="181" t="s">
        <v>513</v>
      </c>
      <c r="D55" s="170">
        <v>2254</v>
      </c>
      <c r="E55" s="170"/>
      <c r="F55" s="1304">
        <f t="shared" ref="F55:F87" si="1">D55*E55</f>
        <v>0</v>
      </c>
    </row>
    <row r="56" spans="1:6">
      <c r="A56" s="171" t="s">
        <v>1962</v>
      </c>
      <c r="B56" s="176" t="s">
        <v>615</v>
      </c>
      <c r="C56" s="181" t="s">
        <v>513</v>
      </c>
      <c r="D56" s="170">
        <v>644</v>
      </c>
      <c r="E56" s="170"/>
      <c r="F56" s="1304">
        <f t="shared" si="1"/>
        <v>0</v>
      </c>
    </row>
    <row r="57" spans="1:6">
      <c r="A57" s="171" t="s">
        <v>1961</v>
      </c>
      <c r="B57" s="176" t="s">
        <v>1960</v>
      </c>
      <c r="C57" s="181" t="s">
        <v>513</v>
      </c>
      <c r="D57" s="170">
        <v>322</v>
      </c>
      <c r="E57" s="170"/>
      <c r="F57" s="1304">
        <f t="shared" si="1"/>
        <v>0</v>
      </c>
    </row>
    <row r="58" spans="1:6">
      <c r="A58" s="354"/>
      <c r="B58" s="179"/>
      <c r="C58" s="179"/>
      <c r="D58" s="179"/>
      <c r="E58" s="179"/>
      <c r="F58" s="1304">
        <f t="shared" si="1"/>
        <v>0</v>
      </c>
    </row>
    <row r="59" spans="1:6" ht="30.5">
      <c r="A59" s="171"/>
      <c r="B59" s="352" t="s">
        <v>2072</v>
      </c>
      <c r="C59" s="181"/>
      <c r="D59" s="170"/>
      <c r="E59" s="170"/>
      <c r="F59" s="1304">
        <f t="shared" si="1"/>
        <v>0</v>
      </c>
    </row>
    <row r="60" spans="1:6">
      <c r="A60" s="171"/>
      <c r="B60" s="352"/>
      <c r="C60" s="181"/>
      <c r="D60" s="170"/>
      <c r="E60" s="170"/>
      <c r="F60" s="1304">
        <f t="shared" si="1"/>
        <v>0</v>
      </c>
    </row>
    <row r="61" spans="1:6">
      <c r="A61" s="171" t="s">
        <v>2097</v>
      </c>
      <c r="B61" s="176" t="s">
        <v>634</v>
      </c>
      <c r="C61" s="181" t="s">
        <v>513</v>
      </c>
      <c r="D61" s="170">
        <v>4662</v>
      </c>
      <c r="E61" s="170"/>
      <c r="F61" s="1304">
        <f t="shared" si="1"/>
        <v>0</v>
      </c>
    </row>
    <row r="62" spans="1:6">
      <c r="A62" s="171" t="s">
        <v>2096</v>
      </c>
      <c r="B62" s="176" t="s">
        <v>615</v>
      </c>
      <c r="C62" s="181" t="s">
        <v>513</v>
      </c>
      <c r="D62" s="170">
        <v>1332</v>
      </c>
      <c r="E62" s="170"/>
      <c r="F62" s="1304">
        <f t="shared" si="1"/>
        <v>0</v>
      </c>
    </row>
    <row r="63" spans="1:6">
      <c r="A63" s="171" t="s">
        <v>2095</v>
      </c>
      <c r="B63" s="176" t="s">
        <v>1960</v>
      </c>
      <c r="C63" s="181" t="s">
        <v>513</v>
      </c>
      <c r="D63" s="170">
        <v>666</v>
      </c>
      <c r="E63" s="170"/>
      <c r="F63" s="1304">
        <f t="shared" si="1"/>
        <v>0</v>
      </c>
    </row>
    <row r="64" spans="1:6">
      <c r="A64" s="171"/>
      <c r="B64" s="176"/>
      <c r="C64" s="181"/>
      <c r="D64" s="170"/>
      <c r="E64" s="170"/>
      <c r="F64" s="1304">
        <f t="shared" si="1"/>
        <v>0</v>
      </c>
    </row>
    <row r="65" spans="1:6" ht="30.5">
      <c r="A65" s="171"/>
      <c r="B65" s="352" t="s">
        <v>2098</v>
      </c>
      <c r="C65" s="181"/>
      <c r="D65" s="170"/>
      <c r="E65" s="170"/>
      <c r="F65" s="1304">
        <f t="shared" si="1"/>
        <v>0</v>
      </c>
    </row>
    <row r="66" spans="1:6">
      <c r="A66" s="171"/>
      <c r="B66" s="352"/>
      <c r="C66" s="181"/>
      <c r="D66" s="170"/>
      <c r="E66" s="170"/>
      <c r="F66" s="1304">
        <f t="shared" si="1"/>
        <v>0</v>
      </c>
    </row>
    <row r="67" spans="1:6">
      <c r="A67" s="171" t="s">
        <v>2504</v>
      </c>
      <c r="B67" s="176" t="s">
        <v>634</v>
      </c>
      <c r="C67" s="181" t="s">
        <v>513</v>
      </c>
      <c r="D67" s="170">
        <v>1260</v>
      </c>
      <c r="E67" s="170"/>
      <c r="F67" s="1304">
        <f t="shared" si="1"/>
        <v>0</v>
      </c>
    </row>
    <row r="68" spans="1:6">
      <c r="A68" s="171" t="s">
        <v>2505</v>
      </c>
      <c r="B68" s="176" t="s">
        <v>615</v>
      </c>
      <c r="C68" s="181" t="s">
        <v>513</v>
      </c>
      <c r="D68" s="170">
        <v>320</v>
      </c>
      <c r="E68" s="170"/>
      <c r="F68" s="1304">
        <f t="shared" si="1"/>
        <v>0</v>
      </c>
    </row>
    <row r="69" spans="1:6">
      <c r="A69" s="171" t="s">
        <v>2506</v>
      </c>
      <c r="B69" s="176" t="s">
        <v>1960</v>
      </c>
      <c r="C69" s="181" t="s">
        <v>513</v>
      </c>
      <c r="D69" s="170">
        <v>160</v>
      </c>
      <c r="E69" s="170"/>
      <c r="F69" s="1304">
        <f t="shared" si="1"/>
        <v>0</v>
      </c>
    </row>
    <row r="70" spans="1:6">
      <c r="A70" s="171"/>
      <c r="B70" s="176"/>
      <c r="C70" s="181"/>
      <c r="D70" s="170"/>
      <c r="E70" s="170"/>
      <c r="F70" s="1304">
        <f t="shared" si="1"/>
        <v>0</v>
      </c>
    </row>
    <row r="71" spans="1:6" ht="30.5">
      <c r="A71" s="171"/>
      <c r="B71" s="352" t="s">
        <v>2507</v>
      </c>
      <c r="C71" s="181"/>
      <c r="D71" s="170"/>
      <c r="E71" s="170"/>
      <c r="F71" s="1304">
        <f t="shared" si="1"/>
        <v>0</v>
      </c>
    </row>
    <row r="72" spans="1:6">
      <c r="A72" s="171"/>
      <c r="B72" s="352"/>
      <c r="C72" s="181"/>
      <c r="D72" s="170"/>
      <c r="E72" s="170"/>
      <c r="F72" s="1304">
        <f t="shared" si="1"/>
        <v>0</v>
      </c>
    </row>
    <row r="73" spans="1:6">
      <c r="A73" s="171" t="s">
        <v>2508</v>
      </c>
      <c r="B73" s="176" t="s">
        <v>634</v>
      </c>
      <c r="C73" s="181" t="s">
        <v>513</v>
      </c>
      <c r="D73" s="170">
        <v>682</v>
      </c>
      <c r="E73" s="170"/>
      <c r="F73" s="1304">
        <f t="shared" si="1"/>
        <v>0</v>
      </c>
    </row>
    <row r="74" spans="1:6">
      <c r="A74" s="171" t="s">
        <v>2509</v>
      </c>
      <c r="B74" s="176" t="s">
        <v>615</v>
      </c>
      <c r="C74" s="181" t="s">
        <v>513</v>
      </c>
      <c r="D74" s="170">
        <v>195</v>
      </c>
      <c r="E74" s="170"/>
      <c r="F74" s="1304">
        <f t="shared" si="1"/>
        <v>0</v>
      </c>
    </row>
    <row r="75" spans="1:6">
      <c r="A75" s="171" t="s">
        <v>2510</v>
      </c>
      <c r="B75" s="176" t="s">
        <v>1960</v>
      </c>
      <c r="C75" s="181" t="s">
        <v>513</v>
      </c>
      <c r="D75" s="170">
        <v>97</v>
      </c>
      <c r="E75" s="170"/>
      <c r="F75" s="1304">
        <f t="shared" si="1"/>
        <v>0</v>
      </c>
    </row>
    <row r="76" spans="1:6">
      <c r="A76" s="171"/>
      <c r="B76" s="176"/>
      <c r="C76" s="181"/>
      <c r="D76" s="170"/>
      <c r="E76" s="170"/>
      <c r="F76" s="1304">
        <f t="shared" si="1"/>
        <v>0</v>
      </c>
    </row>
    <row r="77" spans="1:6">
      <c r="A77" s="171"/>
      <c r="B77" s="178" t="s">
        <v>1959</v>
      </c>
      <c r="C77" s="181"/>
      <c r="D77" s="1312"/>
      <c r="E77" s="142"/>
      <c r="F77" s="1304">
        <f t="shared" si="1"/>
        <v>0</v>
      </c>
    </row>
    <row r="78" spans="1:6">
      <c r="A78" s="171"/>
      <c r="B78" s="176"/>
      <c r="C78" s="181"/>
      <c r="D78" s="1312"/>
      <c r="E78" s="142"/>
      <c r="F78" s="1304">
        <f t="shared" si="1"/>
        <v>0</v>
      </c>
    </row>
    <row r="79" spans="1:6" ht="30.5">
      <c r="A79" s="171"/>
      <c r="B79" s="352" t="s">
        <v>1958</v>
      </c>
      <c r="C79" s="181"/>
      <c r="D79" s="181"/>
      <c r="E79" s="142"/>
      <c r="F79" s="1304">
        <f t="shared" si="1"/>
        <v>0</v>
      </c>
    </row>
    <row r="80" spans="1:6">
      <c r="A80" s="171"/>
      <c r="B80" s="267"/>
      <c r="C80" s="181"/>
      <c r="D80" s="181"/>
      <c r="E80" s="142"/>
      <c r="F80" s="1304">
        <f t="shared" si="1"/>
        <v>0</v>
      </c>
    </row>
    <row r="81" spans="1:6">
      <c r="A81" s="171" t="s">
        <v>1957</v>
      </c>
      <c r="B81" s="176" t="s">
        <v>634</v>
      </c>
      <c r="C81" s="181" t="s">
        <v>513</v>
      </c>
      <c r="D81" s="170">
        <v>16500</v>
      </c>
      <c r="E81" s="170"/>
      <c r="F81" s="1304">
        <f t="shared" si="1"/>
        <v>0</v>
      </c>
    </row>
    <row r="82" spans="1:6">
      <c r="A82" s="171" t="s">
        <v>1956</v>
      </c>
      <c r="B82" s="176" t="s">
        <v>615</v>
      </c>
      <c r="C82" s="181" t="s">
        <v>513</v>
      </c>
      <c r="D82" s="170">
        <v>13500</v>
      </c>
      <c r="E82" s="170"/>
      <c r="F82" s="1304">
        <f t="shared" si="1"/>
        <v>0</v>
      </c>
    </row>
    <row r="83" spans="1:6">
      <c r="A83" s="171"/>
      <c r="B83" s="352"/>
      <c r="C83" s="181"/>
      <c r="D83" s="170"/>
      <c r="E83" s="170"/>
      <c r="F83" s="1304">
        <f t="shared" si="1"/>
        <v>0</v>
      </c>
    </row>
    <row r="84" spans="1:6" ht="30.5">
      <c r="A84" s="171"/>
      <c r="B84" s="352" t="s">
        <v>1955</v>
      </c>
      <c r="C84" s="181"/>
      <c r="D84" s="170"/>
      <c r="E84" s="170"/>
      <c r="F84" s="1304">
        <f t="shared" si="1"/>
        <v>0</v>
      </c>
    </row>
    <row r="85" spans="1:6">
      <c r="A85" s="171"/>
      <c r="B85" s="267"/>
      <c r="C85" s="181"/>
      <c r="D85" s="170"/>
      <c r="E85" s="170"/>
      <c r="F85" s="1304">
        <f t="shared" si="1"/>
        <v>0</v>
      </c>
    </row>
    <row r="86" spans="1:6">
      <c r="A86" s="171" t="s">
        <v>1954</v>
      </c>
      <c r="B86" s="176" t="s">
        <v>634</v>
      </c>
      <c r="C86" s="181" t="s">
        <v>513</v>
      </c>
      <c r="D86" s="170">
        <v>1400</v>
      </c>
      <c r="E86" s="170"/>
      <c r="F86" s="1304">
        <f t="shared" si="1"/>
        <v>0</v>
      </c>
    </row>
    <row r="87" spans="1:6">
      <c r="A87" s="171" t="s">
        <v>1953</v>
      </c>
      <c r="B87" s="176" t="s">
        <v>615</v>
      </c>
      <c r="C87" s="181" t="s">
        <v>513</v>
      </c>
      <c r="D87" s="170">
        <v>600</v>
      </c>
      <c r="E87" s="170"/>
      <c r="F87" s="1304">
        <f t="shared" si="1"/>
        <v>0</v>
      </c>
    </row>
    <row r="88" spans="1:6">
      <c r="A88" s="171"/>
      <c r="B88" s="176"/>
      <c r="C88" s="181"/>
      <c r="D88" s="1312"/>
      <c r="E88" s="142"/>
      <c r="F88" s="1304"/>
    </row>
    <row r="89" spans="1:6" ht="13" thickBot="1">
      <c r="A89" s="1291"/>
      <c r="B89" s="1292"/>
      <c r="C89" s="1293"/>
      <c r="D89" s="1293" t="s">
        <v>1613</v>
      </c>
      <c r="E89" s="144"/>
      <c r="F89" s="143">
        <f>SUM(F55:F88)</f>
        <v>0</v>
      </c>
    </row>
    <row r="90" spans="1:6">
      <c r="A90" s="1294"/>
      <c r="B90" s="212"/>
      <c r="C90" s="213"/>
      <c r="D90" s="213"/>
      <c r="E90" s="148"/>
      <c r="F90" s="148"/>
    </row>
    <row r="91" spans="1:6">
      <c r="A91" s="1294"/>
      <c r="B91" s="212"/>
      <c r="C91" s="213"/>
      <c r="D91" s="213"/>
      <c r="E91" s="148"/>
      <c r="F91" s="148"/>
    </row>
    <row r="92" spans="1:6">
      <c r="A92" s="2028" t="s">
        <v>324</v>
      </c>
      <c r="B92" s="2014"/>
      <c r="C92" s="2014"/>
      <c r="D92" s="2014"/>
      <c r="E92" s="2014"/>
      <c r="F92" s="2014"/>
    </row>
    <row r="93" spans="1:6">
      <c r="A93" s="2028" t="s">
        <v>1852</v>
      </c>
      <c r="B93" s="2014"/>
      <c r="C93" s="2014"/>
      <c r="D93" s="2014"/>
      <c r="E93" s="2014"/>
      <c r="F93" s="2014"/>
    </row>
    <row r="94" spans="1:6">
      <c r="A94" s="1287" t="s">
        <v>2501</v>
      </c>
      <c r="B94" s="212"/>
      <c r="C94" s="213"/>
      <c r="D94" s="213"/>
      <c r="E94" s="174"/>
      <c r="F94" s="174"/>
    </row>
    <row r="95" spans="1:6">
      <c r="A95" s="1287"/>
      <c r="B95" s="212"/>
      <c r="C95" s="213"/>
      <c r="D95" s="213"/>
      <c r="E95" s="174"/>
      <c r="F95" s="174"/>
    </row>
    <row r="96" spans="1:6">
      <c r="A96" s="1287" t="s">
        <v>2502</v>
      </c>
      <c r="B96" s="212"/>
      <c r="C96" s="213"/>
      <c r="D96" s="213"/>
      <c r="E96" s="174"/>
      <c r="F96" s="174"/>
    </row>
    <row r="97" spans="1:6" ht="13.5" thickBot="1">
      <c r="A97" s="221"/>
      <c r="C97" s="347"/>
      <c r="D97" s="347"/>
      <c r="E97" s="174"/>
      <c r="F97" s="174"/>
    </row>
    <row r="98" spans="1:6">
      <c r="A98" s="1288" t="s">
        <v>320</v>
      </c>
      <c r="B98" s="259" t="s">
        <v>161</v>
      </c>
      <c r="C98" s="259" t="s">
        <v>319</v>
      </c>
      <c r="D98" s="259" t="s">
        <v>318</v>
      </c>
      <c r="E98" s="259" t="s">
        <v>552</v>
      </c>
      <c r="F98" s="1289" t="s">
        <v>551</v>
      </c>
    </row>
    <row r="99" spans="1:6">
      <c r="A99" s="354"/>
      <c r="B99" s="179"/>
      <c r="C99" s="179"/>
      <c r="D99" s="179"/>
      <c r="E99" s="179"/>
      <c r="F99" s="1295"/>
    </row>
    <row r="100" spans="1:6" ht="30.5">
      <c r="A100" s="171"/>
      <c r="B100" s="352" t="s">
        <v>1952</v>
      </c>
      <c r="C100" s="181"/>
      <c r="D100" s="170"/>
      <c r="E100" s="170"/>
      <c r="F100" s="115"/>
    </row>
    <row r="101" spans="1:6">
      <c r="A101" s="171"/>
      <c r="B101" s="267"/>
      <c r="C101" s="181"/>
      <c r="D101" s="170"/>
      <c r="E101" s="170"/>
      <c r="F101" s="115"/>
    </row>
    <row r="102" spans="1:6">
      <c r="A102" s="171" t="s">
        <v>1951</v>
      </c>
      <c r="B102" s="176" t="s">
        <v>634</v>
      </c>
      <c r="C102" s="181" t="s">
        <v>513</v>
      </c>
      <c r="D102" s="170">
        <v>375</v>
      </c>
      <c r="E102" s="170"/>
      <c r="F102" s="1304">
        <f t="shared" ref="F102:F135" si="2">D102*E102</f>
        <v>0</v>
      </c>
    </row>
    <row r="103" spans="1:6">
      <c r="A103" s="171" t="s">
        <v>1950</v>
      </c>
      <c r="B103" s="176" t="s">
        <v>615</v>
      </c>
      <c r="C103" s="181" t="s">
        <v>513</v>
      </c>
      <c r="D103" s="170">
        <v>125</v>
      </c>
      <c r="E103" s="170"/>
      <c r="F103" s="1304">
        <f t="shared" si="2"/>
        <v>0</v>
      </c>
    </row>
    <row r="104" spans="1:6">
      <c r="A104" s="354"/>
      <c r="B104" s="179"/>
      <c r="C104" s="179"/>
      <c r="D104" s="179"/>
      <c r="E104" s="179"/>
      <c r="F104" s="1304">
        <f t="shared" si="2"/>
        <v>0</v>
      </c>
    </row>
    <row r="105" spans="1:6" ht="30.5">
      <c r="A105" s="171"/>
      <c r="B105" s="352" t="s">
        <v>1949</v>
      </c>
      <c r="C105" s="181"/>
      <c r="D105" s="181"/>
      <c r="E105" s="142"/>
      <c r="F105" s="1304">
        <f t="shared" si="2"/>
        <v>0</v>
      </c>
    </row>
    <row r="106" spans="1:6">
      <c r="A106" s="171"/>
      <c r="B106" s="352"/>
      <c r="C106" s="181"/>
      <c r="D106" s="181"/>
      <c r="E106" s="142"/>
      <c r="F106" s="1304">
        <f t="shared" si="2"/>
        <v>0</v>
      </c>
    </row>
    <row r="107" spans="1:6">
      <c r="A107" s="171" t="s">
        <v>1948</v>
      </c>
      <c r="B107" s="176" t="s">
        <v>634</v>
      </c>
      <c r="C107" s="181" t="s">
        <v>513</v>
      </c>
      <c r="D107" s="170">
        <v>1160</v>
      </c>
      <c r="E107" s="170"/>
      <c r="F107" s="1304">
        <f t="shared" si="2"/>
        <v>0</v>
      </c>
    </row>
    <row r="108" spans="1:6">
      <c r="A108" s="171" t="s">
        <v>1947</v>
      </c>
      <c r="B108" s="176" t="s">
        <v>615</v>
      </c>
      <c r="C108" s="181" t="s">
        <v>513</v>
      </c>
      <c r="D108" s="170">
        <v>280</v>
      </c>
      <c r="E108" s="170"/>
      <c r="F108" s="1304">
        <f t="shared" si="2"/>
        <v>0</v>
      </c>
    </row>
    <row r="109" spans="1:6">
      <c r="A109" s="171" t="s">
        <v>1947</v>
      </c>
      <c r="B109" s="176" t="s">
        <v>615</v>
      </c>
      <c r="C109" s="181" t="s">
        <v>513</v>
      </c>
      <c r="D109" s="170">
        <v>140</v>
      </c>
      <c r="E109" s="170"/>
      <c r="F109" s="1304">
        <f t="shared" si="2"/>
        <v>0</v>
      </c>
    </row>
    <row r="110" spans="1:6">
      <c r="A110" s="171"/>
      <c r="B110" s="176"/>
      <c r="C110" s="181"/>
      <c r="D110" s="170"/>
      <c r="E110" s="170"/>
      <c r="F110" s="1304">
        <f t="shared" si="2"/>
        <v>0</v>
      </c>
    </row>
    <row r="111" spans="1:6" ht="30.5">
      <c r="A111" s="171"/>
      <c r="B111" s="352" t="s">
        <v>1946</v>
      </c>
      <c r="C111" s="181"/>
      <c r="D111" s="181"/>
      <c r="E111" s="142"/>
      <c r="F111" s="1304">
        <f t="shared" si="2"/>
        <v>0</v>
      </c>
    </row>
    <row r="112" spans="1:6">
      <c r="A112" s="171"/>
      <c r="B112" s="352"/>
      <c r="C112" s="181"/>
      <c r="D112" s="181"/>
      <c r="E112" s="142"/>
      <c r="F112" s="1304">
        <f t="shared" si="2"/>
        <v>0</v>
      </c>
    </row>
    <row r="113" spans="1:8">
      <c r="A113" s="171" t="s">
        <v>1945</v>
      </c>
      <c r="B113" s="176" t="s">
        <v>634</v>
      </c>
      <c r="C113" s="181" t="s">
        <v>513</v>
      </c>
      <c r="D113" s="170">
        <v>1120</v>
      </c>
      <c r="E113" s="170"/>
      <c r="F113" s="1304">
        <f t="shared" si="2"/>
        <v>0</v>
      </c>
      <c r="H113" s="174">
        <v>1700</v>
      </c>
    </row>
    <row r="114" spans="1:8">
      <c r="A114" s="171" t="s">
        <v>1944</v>
      </c>
      <c r="B114" s="176" t="s">
        <v>615</v>
      </c>
      <c r="C114" s="181" t="s">
        <v>513</v>
      </c>
      <c r="D114" s="170">
        <v>320</v>
      </c>
      <c r="E114" s="170"/>
      <c r="F114" s="1304">
        <f t="shared" si="2"/>
        <v>0</v>
      </c>
      <c r="H114" s="174">
        <v>3820</v>
      </c>
    </row>
    <row r="115" spans="1:8">
      <c r="A115" s="171" t="s">
        <v>1944</v>
      </c>
      <c r="B115" s="176" t="s">
        <v>615</v>
      </c>
      <c r="C115" s="181" t="s">
        <v>513</v>
      </c>
      <c r="D115" s="170">
        <v>160</v>
      </c>
      <c r="E115" s="170"/>
      <c r="F115" s="1304">
        <f t="shared" si="2"/>
        <v>0</v>
      </c>
      <c r="H115" s="174">
        <v>1600</v>
      </c>
    </row>
    <row r="116" spans="1:8">
      <c r="A116" s="171"/>
      <c r="B116" s="176"/>
      <c r="C116" s="181"/>
      <c r="D116" s="170"/>
      <c r="E116" s="170"/>
      <c r="F116" s="1304">
        <f t="shared" si="2"/>
        <v>0</v>
      </c>
    </row>
    <row r="117" spans="1:8" ht="30.5">
      <c r="A117" s="171"/>
      <c r="B117" s="352" t="s">
        <v>1943</v>
      </c>
      <c r="C117" s="181"/>
      <c r="D117" s="181"/>
      <c r="E117" s="142"/>
      <c r="F117" s="1304">
        <f t="shared" si="2"/>
        <v>0</v>
      </c>
    </row>
    <row r="118" spans="1:8">
      <c r="A118" s="171"/>
      <c r="B118" s="352"/>
      <c r="C118" s="181"/>
      <c r="D118" s="181"/>
      <c r="E118" s="142"/>
      <c r="F118" s="1304">
        <f t="shared" si="2"/>
        <v>0</v>
      </c>
    </row>
    <row r="119" spans="1:8">
      <c r="A119" s="171" t="s">
        <v>1942</v>
      </c>
      <c r="B119" s="176" t="s">
        <v>634</v>
      </c>
      <c r="C119" s="181" t="s">
        <v>513</v>
      </c>
      <c r="D119" s="170">
        <v>2100</v>
      </c>
      <c r="E119" s="170"/>
      <c r="F119" s="1304">
        <f t="shared" si="2"/>
        <v>0</v>
      </c>
    </row>
    <row r="120" spans="1:8">
      <c r="A120" s="171" t="s">
        <v>1941</v>
      </c>
      <c r="B120" s="176" t="s">
        <v>615</v>
      </c>
      <c r="C120" s="181" t="s">
        <v>513</v>
      </c>
      <c r="D120" s="170">
        <v>600</v>
      </c>
      <c r="E120" s="170"/>
      <c r="F120" s="1304">
        <f t="shared" si="2"/>
        <v>0</v>
      </c>
    </row>
    <row r="121" spans="1:8">
      <c r="A121" s="171" t="s">
        <v>1941</v>
      </c>
      <c r="B121" s="176" t="s">
        <v>615</v>
      </c>
      <c r="C121" s="181" t="s">
        <v>513</v>
      </c>
      <c r="D121" s="170">
        <v>300</v>
      </c>
      <c r="E121" s="170"/>
      <c r="F121" s="1304">
        <f t="shared" si="2"/>
        <v>0</v>
      </c>
    </row>
    <row r="122" spans="1:8">
      <c r="A122" s="171"/>
      <c r="B122" s="176"/>
      <c r="C122" s="181"/>
      <c r="D122" s="170"/>
      <c r="E122" s="170"/>
      <c r="F122" s="1304">
        <f t="shared" si="2"/>
        <v>0</v>
      </c>
    </row>
    <row r="123" spans="1:8">
      <c r="A123" s="354"/>
      <c r="B123" s="353" t="s">
        <v>633</v>
      </c>
      <c r="C123" s="179"/>
      <c r="D123" s="179"/>
      <c r="E123" s="179"/>
      <c r="F123" s="1304">
        <f t="shared" si="2"/>
        <v>0</v>
      </c>
    </row>
    <row r="124" spans="1:8">
      <c r="A124" s="354"/>
      <c r="B124" s="267"/>
      <c r="C124" s="179"/>
      <c r="D124" s="179"/>
      <c r="E124" s="179"/>
      <c r="F124" s="1304">
        <f t="shared" si="2"/>
        <v>0</v>
      </c>
    </row>
    <row r="125" spans="1:8">
      <c r="A125" s="354"/>
      <c r="B125" s="1300" t="s">
        <v>1736</v>
      </c>
      <c r="C125" s="179"/>
      <c r="D125" s="179"/>
      <c r="E125" s="179"/>
      <c r="F125" s="1304">
        <f t="shared" si="2"/>
        <v>0</v>
      </c>
    </row>
    <row r="126" spans="1:8">
      <c r="A126" s="354"/>
      <c r="B126" s="179"/>
      <c r="C126" s="179"/>
      <c r="D126" s="179"/>
      <c r="E126" s="179"/>
      <c r="F126" s="1304">
        <f t="shared" si="2"/>
        <v>0</v>
      </c>
    </row>
    <row r="127" spans="1:8">
      <c r="A127" s="171"/>
      <c r="B127" s="322" t="s">
        <v>1703</v>
      </c>
      <c r="C127" s="181"/>
      <c r="D127" s="181"/>
      <c r="E127" s="142"/>
      <c r="F127" s="1304">
        <f t="shared" si="2"/>
        <v>0</v>
      </c>
    </row>
    <row r="128" spans="1:8" ht="20.5">
      <c r="A128" s="171"/>
      <c r="B128" s="352" t="s">
        <v>1940</v>
      </c>
      <c r="C128" s="181"/>
      <c r="D128" s="181"/>
      <c r="E128" s="142"/>
      <c r="F128" s="1304">
        <f t="shared" si="2"/>
        <v>0</v>
      </c>
    </row>
    <row r="129" spans="1:6">
      <c r="A129" s="171"/>
      <c r="B129" s="267"/>
      <c r="C129" s="181"/>
      <c r="D129" s="181"/>
      <c r="E129" s="142"/>
      <c r="F129" s="1304">
        <f t="shared" si="2"/>
        <v>0</v>
      </c>
    </row>
    <row r="130" spans="1:6">
      <c r="A130" s="171" t="s">
        <v>1701</v>
      </c>
      <c r="B130" s="267" t="s">
        <v>1700</v>
      </c>
      <c r="C130" s="181" t="s">
        <v>337</v>
      </c>
      <c r="D130" s="170">
        <v>2</v>
      </c>
      <c r="E130" s="170"/>
      <c r="F130" s="1304">
        <f t="shared" si="2"/>
        <v>0</v>
      </c>
    </row>
    <row r="131" spans="1:6">
      <c r="A131" s="171" t="s">
        <v>1699</v>
      </c>
      <c r="B131" s="267" t="s">
        <v>1939</v>
      </c>
      <c r="C131" s="181" t="s">
        <v>337</v>
      </c>
      <c r="D131" s="170">
        <v>1</v>
      </c>
      <c r="E131" s="170"/>
      <c r="F131" s="1304">
        <f t="shared" si="2"/>
        <v>0</v>
      </c>
    </row>
    <row r="132" spans="1:6">
      <c r="A132" s="171" t="s">
        <v>1698</v>
      </c>
      <c r="B132" s="267" t="s">
        <v>1697</v>
      </c>
      <c r="C132" s="181" t="s">
        <v>337</v>
      </c>
      <c r="D132" s="170">
        <v>1</v>
      </c>
      <c r="E132" s="170"/>
      <c r="F132" s="1304">
        <f t="shared" si="2"/>
        <v>0</v>
      </c>
    </row>
    <row r="133" spans="1:6">
      <c r="A133" s="171" t="s">
        <v>1696</v>
      </c>
      <c r="B133" s="1331" t="s">
        <v>2094</v>
      </c>
      <c r="C133" s="173" t="s">
        <v>337</v>
      </c>
      <c r="D133" s="173">
        <v>3</v>
      </c>
      <c r="E133" s="170"/>
      <c r="F133" s="1304">
        <f t="shared" si="2"/>
        <v>0</v>
      </c>
    </row>
    <row r="134" spans="1:6">
      <c r="A134" s="171" t="s">
        <v>1695</v>
      </c>
      <c r="B134" s="1331" t="s">
        <v>2093</v>
      </c>
      <c r="C134" s="173" t="s">
        <v>337</v>
      </c>
      <c r="D134" s="173">
        <v>9</v>
      </c>
      <c r="E134" s="170"/>
      <c r="F134" s="1304">
        <f t="shared" si="2"/>
        <v>0</v>
      </c>
    </row>
    <row r="135" spans="1:6">
      <c r="A135" s="171" t="s">
        <v>1694</v>
      </c>
      <c r="B135" s="267" t="s">
        <v>2092</v>
      </c>
      <c r="C135" s="181" t="s">
        <v>337</v>
      </c>
      <c r="D135" s="170">
        <v>9</v>
      </c>
      <c r="E135" s="170"/>
      <c r="F135" s="1304">
        <f t="shared" si="2"/>
        <v>0</v>
      </c>
    </row>
    <row r="136" spans="1:6">
      <c r="A136" s="171"/>
      <c r="B136" s="175"/>
      <c r="C136" s="173"/>
      <c r="D136" s="173"/>
      <c r="E136" s="170"/>
      <c r="F136" s="147"/>
    </row>
    <row r="137" spans="1:6" ht="13" thickBot="1">
      <c r="A137" s="1291"/>
      <c r="B137" s="1292"/>
      <c r="C137" s="1293"/>
      <c r="D137" s="1293" t="s">
        <v>1613</v>
      </c>
      <c r="E137" s="144"/>
      <c r="F137" s="143">
        <f>SUM(F99:F136)</f>
        <v>0</v>
      </c>
    </row>
    <row r="138" spans="1:6">
      <c r="A138" s="1294"/>
      <c r="B138" s="212"/>
      <c r="C138" s="213"/>
      <c r="D138" s="213"/>
      <c r="E138" s="148"/>
      <c r="F138" s="148"/>
    </row>
    <row r="139" spans="1:6">
      <c r="A139" s="1294"/>
      <c r="B139" s="212"/>
      <c r="C139" s="213"/>
      <c r="D139" s="213"/>
      <c r="E139" s="148"/>
      <c r="F139" s="148"/>
    </row>
    <row r="140" spans="1:6">
      <c r="A140" s="2028" t="s">
        <v>324</v>
      </c>
      <c r="B140" s="2014"/>
      <c r="C140" s="2014"/>
      <c r="D140" s="2014"/>
      <c r="E140" s="2014"/>
      <c r="F140" s="2014"/>
    </row>
    <row r="141" spans="1:6">
      <c r="A141" s="2028" t="s">
        <v>1852</v>
      </c>
      <c r="B141" s="2014"/>
      <c r="C141" s="2014"/>
      <c r="D141" s="2014"/>
      <c r="E141" s="2014"/>
      <c r="F141" s="2014"/>
    </row>
    <row r="142" spans="1:6">
      <c r="A142" s="1287" t="s">
        <v>2501</v>
      </c>
      <c r="B142" s="212"/>
      <c r="C142" s="213"/>
      <c r="D142" s="213"/>
      <c r="E142" s="174"/>
      <c r="F142" s="174"/>
    </row>
    <row r="143" spans="1:6">
      <c r="A143" s="1287"/>
      <c r="B143" s="212"/>
      <c r="C143" s="213"/>
      <c r="D143" s="213"/>
      <c r="E143" s="174"/>
      <c r="F143" s="174"/>
    </row>
    <row r="144" spans="1:6">
      <c r="A144" s="1287" t="s">
        <v>2502</v>
      </c>
      <c r="B144" s="212"/>
      <c r="C144" s="213"/>
      <c r="D144" s="213"/>
      <c r="E144" s="174"/>
      <c r="F144" s="174"/>
    </row>
    <row r="145" spans="1:6" ht="13.5" thickBot="1">
      <c r="A145" s="221"/>
      <c r="C145" s="347"/>
      <c r="D145" s="347"/>
      <c r="E145" s="174"/>
      <c r="F145" s="174"/>
    </row>
    <row r="146" spans="1:6">
      <c r="A146" s="1288" t="s">
        <v>320</v>
      </c>
      <c r="B146" s="259" t="s">
        <v>161</v>
      </c>
      <c r="C146" s="259" t="s">
        <v>319</v>
      </c>
      <c r="D146" s="259" t="s">
        <v>318</v>
      </c>
      <c r="E146" s="259" t="s">
        <v>552</v>
      </c>
      <c r="F146" s="1289" t="s">
        <v>551</v>
      </c>
    </row>
    <row r="147" spans="1:6">
      <c r="A147" s="171"/>
      <c r="B147" s="322"/>
      <c r="C147" s="181"/>
      <c r="D147" s="181"/>
      <c r="E147" s="179"/>
      <c r="F147" s="1295"/>
    </row>
    <row r="148" spans="1:6">
      <c r="A148" s="171" t="s">
        <v>1693</v>
      </c>
      <c r="B148" s="267" t="s">
        <v>2511</v>
      </c>
      <c r="C148" s="181" t="s">
        <v>337</v>
      </c>
      <c r="D148" s="170">
        <v>1</v>
      </c>
      <c r="E148" s="170"/>
      <c r="F148" s="1304">
        <f t="shared" ref="F148:F182" si="3">D148*E148</f>
        <v>0</v>
      </c>
    </row>
    <row r="149" spans="1:6">
      <c r="A149" s="171" t="s">
        <v>1691</v>
      </c>
      <c r="B149" s="267" t="s">
        <v>2512</v>
      </c>
      <c r="C149" s="181" t="s">
        <v>337</v>
      </c>
      <c r="D149" s="170">
        <v>9</v>
      </c>
      <c r="E149" s="170"/>
      <c r="F149" s="1304">
        <f t="shared" si="3"/>
        <v>0</v>
      </c>
    </row>
    <row r="150" spans="1:6">
      <c r="A150" s="171"/>
      <c r="B150" s="267"/>
      <c r="C150" s="181"/>
      <c r="D150" s="170"/>
      <c r="E150" s="170"/>
      <c r="F150" s="1304">
        <f t="shared" si="3"/>
        <v>0</v>
      </c>
    </row>
    <row r="151" spans="1:6">
      <c r="A151" s="171"/>
      <c r="B151" s="322" t="s">
        <v>1688</v>
      </c>
      <c r="C151" s="181"/>
      <c r="D151" s="181"/>
      <c r="E151" s="142"/>
      <c r="F151" s="1304">
        <f t="shared" si="3"/>
        <v>0</v>
      </c>
    </row>
    <row r="152" spans="1:6">
      <c r="A152" s="171"/>
      <c r="B152" s="322"/>
      <c r="C152" s="181"/>
      <c r="D152" s="181"/>
      <c r="E152" s="142"/>
      <c r="F152" s="1304">
        <f t="shared" si="3"/>
        <v>0</v>
      </c>
    </row>
    <row r="153" spans="1:6" ht="20.5">
      <c r="A153" s="171"/>
      <c r="B153" s="352" t="s">
        <v>1935</v>
      </c>
      <c r="C153" s="181"/>
      <c r="D153" s="181"/>
      <c r="E153" s="142"/>
      <c r="F153" s="1304">
        <f t="shared" si="3"/>
        <v>0</v>
      </c>
    </row>
    <row r="154" spans="1:6">
      <c r="A154" s="171"/>
      <c r="B154" s="267"/>
      <c r="C154" s="181"/>
      <c r="D154" s="181"/>
      <c r="E154" s="142"/>
      <c r="F154" s="1304">
        <f t="shared" si="3"/>
        <v>0</v>
      </c>
    </row>
    <row r="155" spans="1:6">
      <c r="A155" s="171" t="s">
        <v>1686</v>
      </c>
      <c r="B155" s="267" t="s">
        <v>2070</v>
      </c>
      <c r="C155" s="181" t="s">
        <v>337</v>
      </c>
      <c r="D155" s="170">
        <v>1</v>
      </c>
      <c r="E155" s="170"/>
      <c r="F155" s="1304">
        <f t="shared" si="3"/>
        <v>0</v>
      </c>
    </row>
    <row r="156" spans="1:6">
      <c r="A156" s="171" t="s">
        <v>1686</v>
      </c>
      <c r="B156" s="267" t="s">
        <v>2513</v>
      </c>
      <c r="C156" s="181" t="s">
        <v>337</v>
      </c>
      <c r="D156" s="170">
        <v>1</v>
      </c>
      <c r="E156" s="170"/>
      <c r="F156" s="1304">
        <f t="shared" si="3"/>
        <v>0</v>
      </c>
    </row>
    <row r="157" spans="1:6">
      <c r="A157" s="171"/>
      <c r="B157" s="267"/>
      <c r="C157" s="181"/>
      <c r="D157" s="170"/>
      <c r="E157" s="170"/>
      <c r="F157" s="1304">
        <f t="shared" si="3"/>
        <v>0</v>
      </c>
    </row>
    <row r="158" spans="1:6">
      <c r="A158" s="171"/>
      <c r="B158" s="279" t="s">
        <v>626</v>
      </c>
      <c r="C158" s="181"/>
      <c r="D158" s="181"/>
      <c r="E158" s="142"/>
      <c r="F158" s="1304">
        <f t="shared" si="3"/>
        <v>0</v>
      </c>
    </row>
    <row r="159" spans="1:6">
      <c r="A159" s="171"/>
      <c r="B159" s="267"/>
      <c r="C159" s="181"/>
      <c r="D159" s="181"/>
      <c r="E159" s="142"/>
      <c r="F159" s="1304">
        <f t="shared" si="3"/>
        <v>0</v>
      </c>
    </row>
    <row r="160" spans="1:6" ht="30.5">
      <c r="A160" s="171"/>
      <c r="B160" s="352" t="s">
        <v>1804</v>
      </c>
      <c r="C160" s="181"/>
      <c r="D160" s="181"/>
      <c r="E160" s="142"/>
      <c r="F160" s="1304">
        <f t="shared" si="3"/>
        <v>0</v>
      </c>
    </row>
    <row r="161" spans="1:6">
      <c r="A161" s="171"/>
      <c r="B161" s="352"/>
      <c r="C161" s="181"/>
      <c r="D161" s="181"/>
      <c r="E161" s="142"/>
      <c r="F161" s="1304">
        <f t="shared" si="3"/>
        <v>0</v>
      </c>
    </row>
    <row r="162" spans="1:6">
      <c r="A162" s="171" t="s">
        <v>1319</v>
      </c>
      <c r="B162" s="267" t="s">
        <v>1669</v>
      </c>
      <c r="C162" s="181" t="s">
        <v>337</v>
      </c>
      <c r="D162" s="170">
        <v>4</v>
      </c>
      <c r="E162" s="170"/>
      <c r="F162" s="1304">
        <f t="shared" si="3"/>
        <v>0</v>
      </c>
    </row>
    <row r="163" spans="1:6">
      <c r="A163" s="171" t="s">
        <v>1680</v>
      </c>
      <c r="B163" s="267" t="s">
        <v>1657</v>
      </c>
      <c r="C163" s="181" t="s">
        <v>337</v>
      </c>
      <c r="D163" s="170">
        <v>2</v>
      </c>
      <c r="E163" s="170"/>
      <c r="F163" s="1304">
        <f t="shared" si="3"/>
        <v>0</v>
      </c>
    </row>
    <row r="164" spans="1:6">
      <c r="A164" s="171" t="s">
        <v>1679</v>
      </c>
      <c r="B164" s="267" t="s">
        <v>1652</v>
      </c>
      <c r="C164" s="181" t="s">
        <v>337</v>
      </c>
      <c r="D164" s="170">
        <v>22</v>
      </c>
      <c r="E164" s="170"/>
      <c r="F164" s="1304">
        <f t="shared" si="3"/>
        <v>0</v>
      </c>
    </row>
    <row r="165" spans="1:6">
      <c r="A165" s="171" t="s">
        <v>1678</v>
      </c>
      <c r="B165" s="267" t="s">
        <v>1666</v>
      </c>
      <c r="C165" s="181" t="s">
        <v>337</v>
      </c>
      <c r="D165" s="170">
        <v>7</v>
      </c>
      <c r="E165" s="170"/>
      <c r="F165" s="1304">
        <f t="shared" si="3"/>
        <v>0</v>
      </c>
    </row>
    <row r="166" spans="1:6">
      <c r="A166" s="171" t="s">
        <v>1677</v>
      </c>
      <c r="B166" s="175" t="s">
        <v>1662</v>
      </c>
      <c r="C166" s="173" t="s">
        <v>337</v>
      </c>
      <c r="D166" s="173">
        <v>15</v>
      </c>
      <c r="E166" s="170"/>
      <c r="F166" s="1304">
        <f t="shared" si="3"/>
        <v>0</v>
      </c>
    </row>
    <row r="167" spans="1:6">
      <c r="A167" s="171" t="s">
        <v>1675</v>
      </c>
      <c r="B167" s="175" t="s">
        <v>1660</v>
      </c>
      <c r="C167" s="173" t="s">
        <v>337</v>
      </c>
      <c r="D167" s="173">
        <v>12</v>
      </c>
      <c r="E167" s="170"/>
      <c r="F167" s="1304">
        <f t="shared" si="3"/>
        <v>0</v>
      </c>
    </row>
    <row r="168" spans="1:6">
      <c r="A168" s="171" t="s">
        <v>1674</v>
      </c>
      <c r="B168" s="175" t="s">
        <v>620</v>
      </c>
      <c r="C168" s="173" t="s">
        <v>337</v>
      </c>
      <c r="D168" s="173">
        <v>2</v>
      </c>
      <c r="E168" s="170"/>
      <c r="F168" s="1304">
        <f t="shared" si="3"/>
        <v>0</v>
      </c>
    </row>
    <row r="169" spans="1:6">
      <c r="A169" s="171"/>
      <c r="B169" s="175"/>
      <c r="C169" s="173"/>
      <c r="D169" s="173"/>
      <c r="E169" s="170"/>
      <c r="F169" s="1304">
        <f t="shared" si="3"/>
        <v>0</v>
      </c>
    </row>
    <row r="170" spans="1:6">
      <c r="A170" s="1303"/>
      <c r="B170" s="322" t="s">
        <v>1673</v>
      </c>
      <c r="C170" s="181"/>
      <c r="D170" s="181"/>
      <c r="E170" s="142"/>
      <c r="F170" s="1304">
        <f t="shared" si="3"/>
        <v>0</v>
      </c>
    </row>
    <row r="171" spans="1:6">
      <c r="A171" s="1303"/>
      <c r="B171" s="279"/>
      <c r="C171" s="181"/>
      <c r="D171" s="181"/>
      <c r="E171" s="142"/>
      <c r="F171" s="1304">
        <f t="shared" si="3"/>
        <v>0</v>
      </c>
    </row>
    <row r="172" spans="1:6">
      <c r="A172" s="354"/>
      <c r="B172" s="322" t="s">
        <v>1672</v>
      </c>
      <c r="C172" s="181"/>
      <c r="D172" s="181"/>
      <c r="E172" s="142"/>
      <c r="F172" s="1304">
        <f t="shared" si="3"/>
        <v>0</v>
      </c>
    </row>
    <row r="173" spans="1:6">
      <c r="A173" s="354"/>
      <c r="B173" s="322"/>
      <c r="C173" s="181"/>
      <c r="D173" s="181"/>
      <c r="E173" s="142"/>
      <c r="F173" s="1304">
        <f t="shared" si="3"/>
        <v>0</v>
      </c>
    </row>
    <row r="174" spans="1:6" ht="30.5">
      <c r="A174" s="354"/>
      <c r="B174" s="352" t="s">
        <v>1932</v>
      </c>
      <c r="C174" s="181"/>
      <c r="D174" s="181"/>
      <c r="E174" s="142"/>
      <c r="F174" s="1304">
        <f t="shared" si="3"/>
        <v>0</v>
      </c>
    </row>
    <row r="175" spans="1:6">
      <c r="A175" s="354"/>
      <c r="B175" s="179"/>
      <c r="C175" s="179"/>
      <c r="D175" s="179"/>
      <c r="E175" s="179"/>
      <c r="F175" s="1304">
        <f t="shared" si="3"/>
        <v>0</v>
      </c>
    </row>
    <row r="176" spans="1:6">
      <c r="A176" s="1297" t="s">
        <v>1670</v>
      </c>
      <c r="B176" s="267" t="s">
        <v>1669</v>
      </c>
      <c r="C176" s="181" t="s">
        <v>337</v>
      </c>
      <c r="D176" s="170">
        <v>2</v>
      </c>
      <c r="E176" s="170"/>
      <c r="F176" s="1304">
        <f t="shared" si="3"/>
        <v>0</v>
      </c>
    </row>
    <row r="177" spans="1:6">
      <c r="A177" s="1297" t="s">
        <v>1668</v>
      </c>
      <c r="B177" s="267" t="s">
        <v>1657</v>
      </c>
      <c r="C177" s="181" t="s">
        <v>337</v>
      </c>
      <c r="D177" s="170">
        <v>1</v>
      </c>
      <c r="E177" s="170"/>
      <c r="F177" s="1304">
        <f t="shared" si="3"/>
        <v>0</v>
      </c>
    </row>
    <row r="178" spans="1:6">
      <c r="A178" s="1297" t="s">
        <v>1667</v>
      </c>
      <c r="B178" s="267" t="s">
        <v>1652</v>
      </c>
      <c r="C178" s="181" t="s">
        <v>337</v>
      </c>
      <c r="D178" s="170">
        <v>11</v>
      </c>
      <c r="E178" s="170"/>
      <c r="F178" s="1304">
        <f t="shared" si="3"/>
        <v>0</v>
      </c>
    </row>
    <row r="179" spans="1:6">
      <c r="A179" s="1297" t="s">
        <v>1665</v>
      </c>
      <c r="B179" s="267" t="s">
        <v>1666</v>
      </c>
      <c r="C179" s="181" t="s">
        <v>337</v>
      </c>
      <c r="D179" s="170">
        <v>3</v>
      </c>
      <c r="E179" s="170"/>
      <c r="F179" s="1304">
        <f t="shared" si="3"/>
        <v>0</v>
      </c>
    </row>
    <row r="180" spans="1:6">
      <c r="A180" s="1297" t="s">
        <v>1663</v>
      </c>
      <c r="B180" s="175" t="s">
        <v>1662</v>
      </c>
      <c r="C180" s="173" t="s">
        <v>337</v>
      </c>
      <c r="D180" s="173">
        <v>9</v>
      </c>
      <c r="E180" s="170"/>
      <c r="F180" s="1304">
        <f t="shared" si="3"/>
        <v>0</v>
      </c>
    </row>
    <row r="181" spans="1:6">
      <c r="A181" s="1297" t="s">
        <v>1661</v>
      </c>
      <c r="B181" s="175" t="s">
        <v>1660</v>
      </c>
      <c r="C181" s="173" t="s">
        <v>337</v>
      </c>
      <c r="D181" s="173">
        <v>10</v>
      </c>
      <c r="E181" s="170"/>
      <c r="F181" s="1304">
        <f t="shared" si="3"/>
        <v>0</v>
      </c>
    </row>
    <row r="182" spans="1:6">
      <c r="A182" s="1297" t="s">
        <v>1658</v>
      </c>
      <c r="B182" s="1323" t="s">
        <v>2514</v>
      </c>
      <c r="C182" s="173" t="s">
        <v>337</v>
      </c>
      <c r="D182" s="173">
        <v>11</v>
      </c>
      <c r="E182" s="170"/>
      <c r="F182" s="1304">
        <f t="shared" si="3"/>
        <v>0</v>
      </c>
    </row>
    <row r="183" spans="1:6">
      <c r="A183" s="1297"/>
      <c r="B183" s="267"/>
      <c r="C183" s="181"/>
      <c r="D183" s="170"/>
      <c r="E183" s="170"/>
      <c r="F183" s="115"/>
    </row>
    <row r="184" spans="1:6">
      <c r="A184" s="171"/>
      <c r="B184" s="322"/>
      <c r="C184" s="181"/>
      <c r="D184" s="181"/>
      <c r="E184" s="142"/>
      <c r="F184" s="1304"/>
    </row>
    <row r="185" spans="1:6">
      <c r="A185" s="171"/>
      <c r="B185" s="352"/>
      <c r="C185" s="181"/>
      <c r="D185" s="170"/>
      <c r="E185" s="170"/>
      <c r="F185" s="115"/>
    </row>
    <row r="186" spans="1:6" ht="13" thickBot="1">
      <c r="A186" s="1291"/>
      <c r="B186" s="1292"/>
      <c r="C186" s="1293"/>
      <c r="D186" s="1293" t="s">
        <v>1613</v>
      </c>
      <c r="E186" s="144"/>
      <c r="F186" s="143">
        <f>SUM(F147:F185)</f>
        <v>0</v>
      </c>
    </row>
    <row r="187" spans="1:6">
      <c r="A187" s="212"/>
      <c r="B187" s="212"/>
      <c r="C187" s="213"/>
      <c r="D187" s="213"/>
      <c r="E187" s="1372"/>
      <c r="F187" s="1314"/>
    </row>
    <row r="188" spans="1:6">
      <c r="A188" s="174"/>
      <c r="C188" s="347"/>
      <c r="D188" s="347"/>
      <c r="E188" s="1373"/>
      <c r="F188" s="1374"/>
    </row>
    <row r="189" spans="1:6">
      <c r="A189" s="2028" t="s">
        <v>324</v>
      </c>
      <c r="B189" s="2014"/>
      <c r="C189" s="2014"/>
      <c r="D189" s="2014"/>
      <c r="E189" s="2014"/>
      <c r="F189" s="2014"/>
    </row>
    <row r="190" spans="1:6">
      <c r="A190" s="2028" t="s">
        <v>1852</v>
      </c>
      <c r="B190" s="2014"/>
      <c r="C190" s="2014"/>
      <c r="D190" s="2014"/>
      <c r="E190" s="2014"/>
      <c r="F190" s="2014"/>
    </row>
    <row r="191" spans="1:6">
      <c r="A191" s="1287" t="s">
        <v>2501</v>
      </c>
      <c r="C191" s="347"/>
      <c r="D191" s="347"/>
      <c r="E191" s="1373"/>
      <c r="F191" s="1374"/>
    </row>
    <row r="192" spans="1:6">
      <c r="A192" s="1287"/>
      <c r="C192" s="347"/>
      <c r="D192" s="347"/>
      <c r="E192" s="1373"/>
      <c r="F192" s="1374"/>
    </row>
    <row r="193" spans="1:6">
      <c r="A193" s="1287" t="s">
        <v>2502</v>
      </c>
      <c r="C193" s="347"/>
      <c r="D193" s="347"/>
      <c r="E193" s="1373"/>
      <c r="F193" s="1374"/>
    </row>
    <row r="194" spans="1:6" ht="13.5" thickBot="1">
      <c r="A194" s="221"/>
      <c r="C194" s="347"/>
      <c r="D194" s="347"/>
      <c r="E194" s="1373"/>
      <c r="F194" s="1374"/>
    </row>
    <row r="195" spans="1:6">
      <c r="A195" s="1288" t="s">
        <v>320</v>
      </c>
      <c r="B195" s="259" t="s">
        <v>161</v>
      </c>
      <c r="C195" s="259" t="s">
        <v>319</v>
      </c>
      <c r="D195" s="259" t="s">
        <v>318</v>
      </c>
      <c r="E195" s="259" t="s">
        <v>552</v>
      </c>
      <c r="F195" s="1289" t="s">
        <v>551</v>
      </c>
    </row>
    <row r="196" spans="1:6">
      <c r="A196" s="354"/>
      <c r="B196" s="179"/>
      <c r="C196" s="179"/>
      <c r="D196" s="179"/>
      <c r="E196" s="179"/>
      <c r="F196" s="1295"/>
    </row>
    <row r="197" spans="1:6">
      <c r="A197" s="171"/>
      <c r="B197" s="322" t="s">
        <v>1655</v>
      </c>
      <c r="C197" s="181"/>
      <c r="D197" s="181"/>
      <c r="E197" s="142"/>
      <c r="F197" s="1304"/>
    </row>
    <row r="198" spans="1:6">
      <c r="A198" s="1305"/>
      <c r="B198" s="175"/>
      <c r="C198" s="181"/>
      <c r="D198" s="170"/>
      <c r="E198" s="170"/>
      <c r="F198" s="115"/>
    </row>
    <row r="199" spans="1:6" ht="20.5">
      <c r="A199" s="1305"/>
      <c r="B199" s="352" t="s">
        <v>1931</v>
      </c>
      <c r="C199" s="181"/>
      <c r="D199" s="170"/>
      <c r="E199" s="170"/>
      <c r="F199" s="115"/>
    </row>
    <row r="200" spans="1:6">
      <c r="A200" s="171"/>
      <c r="B200" s="267"/>
      <c r="C200" s="181"/>
      <c r="D200" s="170"/>
      <c r="E200" s="170"/>
      <c r="F200" s="115"/>
    </row>
    <row r="201" spans="1:6">
      <c r="A201" s="171" t="s">
        <v>1653</v>
      </c>
      <c r="B201" s="267" t="s">
        <v>1652</v>
      </c>
      <c r="C201" s="173" t="s">
        <v>337</v>
      </c>
      <c r="D201" s="170">
        <v>11</v>
      </c>
      <c r="E201" s="170"/>
      <c r="F201" s="1304">
        <f t="shared" ref="F201:F233" si="4">D201*E201</f>
        <v>0</v>
      </c>
    </row>
    <row r="202" spans="1:6">
      <c r="A202" s="354"/>
      <c r="B202" s="179"/>
      <c r="C202" s="179"/>
      <c r="D202" s="179"/>
      <c r="E202" s="179"/>
      <c r="F202" s="1304">
        <f t="shared" si="4"/>
        <v>0</v>
      </c>
    </row>
    <row r="203" spans="1:6">
      <c r="A203" s="171"/>
      <c r="B203" s="178" t="s">
        <v>1928</v>
      </c>
      <c r="C203" s="181"/>
      <c r="D203" s="181"/>
      <c r="E203" s="142"/>
      <c r="F203" s="1304">
        <f t="shared" si="4"/>
        <v>0</v>
      </c>
    </row>
    <row r="204" spans="1:6">
      <c r="A204" s="171"/>
      <c r="B204" s="267"/>
      <c r="C204" s="181"/>
      <c r="D204" s="181"/>
      <c r="E204" s="142"/>
      <c r="F204" s="1304">
        <f t="shared" si="4"/>
        <v>0</v>
      </c>
    </row>
    <row r="205" spans="1:6" ht="30.5">
      <c r="A205" s="171"/>
      <c r="B205" s="352" t="s">
        <v>1927</v>
      </c>
      <c r="C205" s="181"/>
      <c r="D205" s="1312"/>
      <c r="E205" s="142"/>
      <c r="F205" s="1304">
        <f t="shared" si="4"/>
        <v>0</v>
      </c>
    </row>
    <row r="206" spans="1:6">
      <c r="A206" s="171"/>
      <c r="B206" s="352"/>
      <c r="C206" s="181"/>
      <c r="D206" s="1312"/>
      <c r="E206" s="142"/>
      <c r="F206" s="1304">
        <f t="shared" si="4"/>
        <v>0</v>
      </c>
    </row>
    <row r="207" spans="1:6">
      <c r="A207" s="171" t="s">
        <v>1926</v>
      </c>
      <c r="B207" s="267" t="s">
        <v>1919</v>
      </c>
      <c r="C207" s="181" t="s">
        <v>337</v>
      </c>
      <c r="D207" s="170">
        <v>2</v>
      </c>
      <c r="E207" s="170"/>
      <c r="F207" s="1304">
        <f t="shared" si="4"/>
        <v>0</v>
      </c>
    </row>
    <row r="208" spans="1:6">
      <c r="A208" s="171" t="s">
        <v>1925</v>
      </c>
      <c r="B208" s="267" t="s">
        <v>1915</v>
      </c>
      <c r="C208" s="181" t="s">
        <v>337</v>
      </c>
      <c r="D208" s="170">
        <v>1</v>
      </c>
      <c r="E208" s="170"/>
      <c r="F208" s="1304">
        <f t="shared" si="4"/>
        <v>0</v>
      </c>
    </row>
    <row r="209" spans="1:6">
      <c r="A209" s="171" t="s">
        <v>1923</v>
      </c>
      <c r="B209" s="267" t="s">
        <v>2068</v>
      </c>
      <c r="C209" s="181" t="s">
        <v>337</v>
      </c>
      <c r="D209" s="170">
        <v>2</v>
      </c>
      <c r="E209" s="170"/>
      <c r="F209" s="1304">
        <f t="shared" si="4"/>
        <v>0</v>
      </c>
    </row>
    <row r="210" spans="1:6">
      <c r="A210" s="171" t="s">
        <v>1922</v>
      </c>
      <c r="B210" s="267" t="s">
        <v>2089</v>
      </c>
      <c r="C210" s="181" t="s">
        <v>337</v>
      </c>
      <c r="D210" s="170">
        <v>1</v>
      </c>
      <c r="E210" s="170"/>
      <c r="F210" s="1304">
        <f t="shared" si="4"/>
        <v>0</v>
      </c>
    </row>
    <row r="211" spans="1:6">
      <c r="A211" s="171" t="s">
        <v>1920</v>
      </c>
      <c r="B211" s="267" t="s">
        <v>2515</v>
      </c>
      <c r="C211" s="181" t="s">
        <v>337</v>
      </c>
      <c r="D211" s="170">
        <v>1</v>
      </c>
      <c r="E211" s="170"/>
      <c r="F211" s="1304">
        <f t="shared" si="4"/>
        <v>0</v>
      </c>
    </row>
    <row r="212" spans="1:6">
      <c r="A212" s="354"/>
      <c r="B212" s="179"/>
      <c r="C212" s="179"/>
      <c r="D212" s="179"/>
      <c r="E212" s="179"/>
      <c r="F212" s="1304">
        <f t="shared" si="4"/>
        <v>0</v>
      </c>
    </row>
    <row r="213" spans="1:6" ht="30.5">
      <c r="A213" s="171"/>
      <c r="B213" s="352" t="s">
        <v>1924</v>
      </c>
      <c r="C213" s="181"/>
      <c r="D213" s="170"/>
      <c r="E213" s="170"/>
      <c r="F213" s="1304">
        <f t="shared" si="4"/>
        <v>0</v>
      </c>
    </row>
    <row r="214" spans="1:6">
      <c r="A214" s="171"/>
      <c r="B214" s="352"/>
      <c r="C214" s="181"/>
      <c r="D214" s="170"/>
      <c r="E214" s="170"/>
      <c r="F214" s="1304">
        <f t="shared" si="4"/>
        <v>0</v>
      </c>
    </row>
    <row r="215" spans="1:6">
      <c r="A215" s="171" t="s">
        <v>2069</v>
      </c>
      <c r="B215" s="267" t="s">
        <v>1919</v>
      </c>
      <c r="C215" s="181" t="s">
        <v>337</v>
      </c>
      <c r="D215" s="170">
        <v>2</v>
      </c>
      <c r="E215" s="170"/>
      <c r="F215" s="1304">
        <f t="shared" si="4"/>
        <v>0</v>
      </c>
    </row>
    <row r="216" spans="1:6">
      <c r="A216" s="171" t="s">
        <v>1916</v>
      </c>
      <c r="B216" s="267" t="s">
        <v>1915</v>
      </c>
      <c r="C216" s="181" t="s">
        <v>337</v>
      </c>
      <c r="D216" s="170">
        <v>2</v>
      </c>
      <c r="E216" s="170"/>
      <c r="F216" s="1304">
        <f t="shared" si="4"/>
        <v>0</v>
      </c>
    </row>
    <row r="217" spans="1:6">
      <c r="A217" s="171" t="s">
        <v>2091</v>
      </c>
      <c r="B217" s="267" t="s">
        <v>2068</v>
      </c>
      <c r="C217" s="181" t="s">
        <v>337</v>
      </c>
      <c r="D217" s="170">
        <v>2</v>
      </c>
      <c r="E217" s="170"/>
      <c r="F217" s="1304">
        <f t="shared" si="4"/>
        <v>0</v>
      </c>
    </row>
    <row r="218" spans="1:6">
      <c r="A218" s="171" t="s">
        <v>2090</v>
      </c>
      <c r="B218" s="267" t="s">
        <v>2089</v>
      </c>
      <c r="C218" s="181" t="s">
        <v>337</v>
      </c>
      <c r="D218" s="170">
        <v>3</v>
      </c>
      <c r="E218" s="170"/>
      <c r="F218" s="1304">
        <f t="shared" si="4"/>
        <v>0</v>
      </c>
    </row>
    <row r="219" spans="1:6">
      <c r="A219" s="171" t="s">
        <v>2088</v>
      </c>
      <c r="B219" s="267" t="s">
        <v>2515</v>
      </c>
      <c r="C219" s="181" t="s">
        <v>337</v>
      </c>
      <c r="D219" s="170">
        <v>2</v>
      </c>
      <c r="E219" s="170"/>
      <c r="F219" s="1304">
        <f t="shared" si="4"/>
        <v>0</v>
      </c>
    </row>
    <row r="220" spans="1:6">
      <c r="A220" s="171"/>
      <c r="B220" s="352"/>
      <c r="C220" s="181"/>
      <c r="D220" s="170"/>
      <c r="E220" s="170"/>
      <c r="F220" s="1304">
        <f t="shared" si="4"/>
        <v>0</v>
      </c>
    </row>
    <row r="221" spans="1:6" ht="30.5">
      <c r="A221" s="171"/>
      <c r="B221" s="352" t="s">
        <v>1921</v>
      </c>
      <c r="C221" s="181"/>
      <c r="D221" s="170"/>
      <c r="E221" s="170"/>
      <c r="F221" s="1304">
        <f t="shared" si="4"/>
        <v>0</v>
      </c>
    </row>
    <row r="222" spans="1:6">
      <c r="A222" s="171"/>
      <c r="B222" s="322"/>
      <c r="C222" s="181"/>
      <c r="D222" s="181"/>
      <c r="E222" s="179"/>
      <c r="F222" s="1304">
        <f t="shared" si="4"/>
        <v>0</v>
      </c>
    </row>
    <row r="223" spans="1:6">
      <c r="A223" s="171" t="s">
        <v>2087</v>
      </c>
      <c r="B223" s="267" t="s">
        <v>1919</v>
      </c>
      <c r="C223" s="181" t="s">
        <v>337</v>
      </c>
      <c r="D223" s="170">
        <v>1</v>
      </c>
      <c r="E223" s="170"/>
      <c r="F223" s="1304">
        <f t="shared" si="4"/>
        <v>0</v>
      </c>
    </row>
    <row r="224" spans="1:6">
      <c r="A224" s="171" t="s">
        <v>2516</v>
      </c>
      <c r="B224" s="267" t="s">
        <v>1915</v>
      </c>
      <c r="C224" s="181" t="s">
        <v>337</v>
      </c>
      <c r="D224" s="170">
        <v>1</v>
      </c>
      <c r="E224" s="170"/>
      <c r="F224" s="1304">
        <f t="shared" si="4"/>
        <v>0</v>
      </c>
    </row>
    <row r="225" spans="1:6">
      <c r="A225" s="171" t="s">
        <v>2517</v>
      </c>
      <c r="B225" s="267" t="s">
        <v>2068</v>
      </c>
      <c r="C225" s="181" t="s">
        <v>337</v>
      </c>
      <c r="D225" s="170">
        <v>2</v>
      </c>
      <c r="E225" s="170"/>
      <c r="F225" s="1304">
        <f t="shared" si="4"/>
        <v>0</v>
      </c>
    </row>
    <row r="226" spans="1:6">
      <c r="A226" s="171" t="s">
        <v>2518</v>
      </c>
      <c r="B226" s="267" t="s">
        <v>2089</v>
      </c>
      <c r="C226" s="181" t="s">
        <v>337</v>
      </c>
      <c r="D226" s="170">
        <v>1</v>
      </c>
      <c r="E226" s="170"/>
      <c r="F226" s="1304">
        <f t="shared" si="4"/>
        <v>0</v>
      </c>
    </row>
    <row r="227" spans="1:6">
      <c r="A227" s="171" t="s">
        <v>2519</v>
      </c>
      <c r="B227" s="267" t="s">
        <v>2515</v>
      </c>
      <c r="C227" s="181" t="s">
        <v>337</v>
      </c>
      <c r="D227" s="170">
        <v>1</v>
      </c>
      <c r="E227" s="170"/>
      <c r="F227" s="1304">
        <f t="shared" si="4"/>
        <v>0</v>
      </c>
    </row>
    <row r="228" spans="1:6">
      <c r="A228" s="171"/>
      <c r="B228" s="267"/>
      <c r="C228" s="181"/>
      <c r="D228" s="170"/>
      <c r="E228" s="170"/>
      <c r="F228" s="1304">
        <f t="shared" si="4"/>
        <v>0</v>
      </c>
    </row>
    <row r="229" spans="1:6" ht="30.5">
      <c r="A229" s="171"/>
      <c r="B229" s="352" t="s">
        <v>1917</v>
      </c>
      <c r="C229" s="181"/>
      <c r="D229" s="170"/>
      <c r="E229" s="170"/>
      <c r="F229" s="1304">
        <f t="shared" si="4"/>
        <v>0</v>
      </c>
    </row>
    <row r="230" spans="1:6">
      <c r="A230" s="171"/>
      <c r="B230" s="176"/>
      <c r="C230" s="181"/>
      <c r="D230" s="170"/>
      <c r="E230" s="170"/>
      <c r="F230" s="1304">
        <f t="shared" si="4"/>
        <v>0</v>
      </c>
    </row>
    <row r="231" spans="1:6">
      <c r="A231" s="171" t="s">
        <v>2519</v>
      </c>
      <c r="B231" s="267" t="s">
        <v>1919</v>
      </c>
      <c r="C231" s="181" t="s">
        <v>337</v>
      </c>
      <c r="D231" s="170">
        <v>1</v>
      </c>
      <c r="E231" s="170"/>
      <c r="F231" s="1304">
        <f t="shared" si="4"/>
        <v>0</v>
      </c>
    </row>
    <row r="232" spans="1:6">
      <c r="A232" s="171" t="s">
        <v>2520</v>
      </c>
      <c r="B232" s="267" t="s">
        <v>1915</v>
      </c>
      <c r="C232" s="181" t="s">
        <v>337</v>
      </c>
      <c r="D232" s="170">
        <v>1</v>
      </c>
      <c r="E232" s="170"/>
      <c r="F232" s="1304">
        <f t="shared" si="4"/>
        <v>0</v>
      </c>
    </row>
    <row r="233" spans="1:6">
      <c r="A233" s="171" t="s">
        <v>2521</v>
      </c>
      <c r="B233" s="267" t="s">
        <v>2068</v>
      </c>
      <c r="C233" s="181" t="s">
        <v>337</v>
      </c>
      <c r="D233" s="170">
        <v>1</v>
      </c>
      <c r="E233" s="170"/>
      <c r="F233" s="1304">
        <f t="shared" si="4"/>
        <v>0</v>
      </c>
    </row>
    <row r="234" spans="1:6" ht="13" thickBot="1">
      <c r="A234" s="1291"/>
      <c r="B234" s="1292"/>
      <c r="C234" s="1293"/>
      <c r="D234" s="1293" t="s">
        <v>1613</v>
      </c>
      <c r="E234" s="144"/>
      <c r="F234" s="143">
        <f>SUM(F196:F233)</f>
        <v>0</v>
      </c>
    </row>
    <row r="235" spans="1:6">
      <c r="A235" s="1294"/>
      <c r="B235" s="212"/>
      <c r="C235" s="213"/>
      <c r="D235" s="213"/>
      <c r="E235" s="148"/>
      <c r="F235" s="148"/>
    </row>
    <row r="236" spans="1:6">
      <c r="A236" s="1294"/>
      <c r="B236" s="212"/>
      <c r="C236" s="213"/>
      <c r="D236" s="213"/>
      <c r="E236" s="148"/>
      <c r="F236" s="148"/>
    </row>
    <row r="237" spans="1:6">
      <c r="A237" s="2028" t="s">
        <v>324</v>
      </c>
      <c r="B237" s="2014"/>
      <c r="C237" s="2014"/>
      <c r="D237" s="2014"/>
      <c r="E237" s="2014"/>
      <c r="F237" s="2014"/>
    </row>
    <row r="238" spans="1:6">
      <c r="A238" s="2028" t="s">
        <v>1852</v>
      </c>
      <c r="B238" s="2014"/>
      <c r="C238" s="2014"/>
      <c r="D238" s="2014"/>
      <c r="E238" s="2014"/>
      <c r="F238" s="2014"/>
    </row>
    <row r="239" spans="1:6">
      <c r="A239" s="1287" t="s">
        <v>2501</v>
      </c>
      <c r="C239" s="347"/>
      <c r="D239" s="347"/>
      <c r="E239" s="1373"/>
      <c r="F239" s="1374"/>
    </row>
    <row r="240" spans="1:6">
      <c r="A240" s="1287"/>
      <c r="C240" s="347"/>
      <c r="D240" s="347"/>
      <c r="E240" s="1373"/>
      <c r="F240" s="1374"/>
    </row>
    <row r="241" spans="1:6">
      <c r="A241" s="1287" t="s">
        <v>2502</v>
      </c>
      <c r="C241" s="347"/>
      <c r="D241" s="347"/>
      <c r="E241" s="1373"/>
      <c r="F241" s="1374"/>
    </row>
    <row r="242" spans="1:6" ht="13.5" thickBot="1">
      <c r="A242" s="221"/>
      <c r="C242" s="347"/>
      <c r="D242" s="347"/>
      <c r="E242" s="1373"/>
      <c r="F242" s="1374"/>
    </row>
    <row r="243" spans="1:6">
      <c r="A243" s="1288" t="s">
        <v>320</v>
      </c>
      <c r="B243" s="259" t="s">
        <v>161</v>
      </c>
      <c r="C243" s="259" t="s">
        <v>319</v>
      </c>
      <c r="D243" s="259" t="s">
        <v>318</v>
      </c>
      <c r="E243" s="259" t="s">
        <v>552</v>
      </c>
      <c r="F243" s="1289" t="s">
        <v>551</v>
      </c>
    </row>
    <row r="244" spans="1:6">
      <c r="A244" s="354"/>
      <c r="B244" s="179"/>
      <c r="C244" s="179"/>
      <c r="D244" s="179"/>
      <c r="E244" s="179"/>
      <c r="F244" s="1295"/>
    </row>
    <row r="245" spans="1:6">
      <c r="A245" s="171" t="s">
        <v>2522</v>
      </c>
      <c r="B245" s="267" t="s">
        <v>2089</v>
      </c>
      <c r="C245" s="181" t="s">
        <v>337</v>
      </c>
      <c r="D245" s="170">
        <v>1</v>
      </c>
      <c r="E245" s="170"/>
      <c r="F245" s="1304">
        <f t="shared" ref="F245:F284" si="5">D245*E245</f>
        <v>0</v>
      </c>
    </row>
    <row r="246" spans="1:6">
      <c r="A246" s="171" t="s">
        <v>2523</v>
      </c>
      <c r="B246" s="267" t="s">
        <v>2515</v>
      </c>
      <c r="C246" s="181" t="s">
        <v>337</v>
      </c>
      <c r="D246" s="170">
        <v>1</v>
      </c>
      <c r="E246" s="170"/>
      <c r="F246" s="1304">
        <f t="shared" si="5"/>
        <v>0</v>
      </c>
    </row>
    <row r="247" spans="1:6">
      <c r="A247" s="354"/>
      <c r="B247" s="179"/>
      <c r="C247" s="179"/>
      <c r="D247" s="179"/>
      <c r="E247" s="179"/>
      <c r="F247" s="1304">
        <f t="shared" si="5"/>
        <v>0</v>
      </c>
    </row>
    <row r="248" spans="1:6">
      <c r="A248" s="171"/>
      <c r="B248" s="322" t="s">
        <v>1703</v>
      </c>
      <c r="C248" s="181"/>
      <c r="D248" s="170"/>
      <c r="E248" s="170"/>
      <c r="F248" s="1304">
        <f t="shared" si="5"/>
        <v>0</v>
      </c>
    </row>
    <row r="249" spans="1:6">
      <c r="A249" s="171"/>
      <c r="B249" s="322"/>
      <c r="C249" s="181"/>
      <c r="D249" s="170"/>
      <c r="E249" s="170"/>
      <c r="F249" s="1304">
        <f t="shared" si="5"/>
        <v>0</v>
      </c>
    </row>
    <row r="250" spans="1:6" ht="20.5">
      <c r="A250" s="171"/>
      <c r="B250" s="352" t="s">
        <v>2067</v>
      </c>
      <c r="C250" s="181"/>
      <c r="D250" s="170"/>
      <c r="E250" s="170"/>
      <c r="F250" s="1304">
        <f t="shared" si="5"/>
        <v>0</v>
      </c>
    </row>
    <row r="251" spans="1:6">
      <c r="A251" s="171"/>
      <c r="B251" s="322"/>
      <c r="C251" s="181"/>
      <c r="D251" s="170"/>
      <c r="E251" s="170"/>
      <c r="F251" s="1304">
        <f t="shared" si="5"/>
        <v>0</v>
      </c>
    </row>
    <row r="252" spans="1:6">
      <c r="A252" s="171" t="s">
        <v>2066</v>
      </c>
      <c r="B252" s="267" t="s">
        <v>2524</v>
      </c>
      <c r="C252" s="181" t="s">
        <v>337</v>
      </c>
      <c r="D252" s="170">
        <v>1</v>
      </c>
      <c r="E252" s="170"/>
      <c r="F252" s="1304">
        <f t="shared" si="5"/>
        <v>0</v>
      </c>
    </row>
    <row r="253" spans="1:6">
      <c r="A253" s="171"/>
      <c r="B253" s="267"/>
      <c r="C253" s="181"/>
      <c r="D253" s="170"/>
      <c r="E253" s="170"/>
      <c r="F253" s="1304">
        <f t="shared" si="5"/>
        <v>0</v>
      </c>
    </row>
    <row r="254" spans="1:6">
      <c r="A254" s="171"/>
      <c r="B254" s="322" t="s">
        <v>1914</v>
      </c>
      <c r="C254" s="181"/>
      <c r="D254" s="170"/>
      <c r="E254" s="170"/>
      <c r="F254" s="1304">
        <f t="shared" si="5"/>
        <v>0</v>
      </c>
    </row>
    <row r="255" spans="1:6">
      <c r="A255" s="171"/>
      <c r="B255" s="267"/>
      <c r="C255" s="181"/>
      <c r="D255" s="170"/>
      <c r="E255" s="170"/>
      <c r="F255" s="1304">
        <f t="shared" si="5"/>
        <v>0</v>
      </c>
    </row>
    <row r="256" spans="1:6" ht="20.5">
      <c r="A256" s="171"/>
      <c r="B256" s="352" t="s">
        <v>1913</v>
      </c>
      <c r="C256" s="181"/>
      <c r="D256" s="170"/>
      <c r="E256" s="170"/>
      <c r="F256" s="1304">
        <f t="shared" si="5"/>
        <v>0</v>
      </c>
    </row>
    <row r="257" spans="1:6">
      <c r="A257" s="171"/>
      <c r="B257" s="322"/>
      <c r="C257" s="181"/>
      <c r="D257" s="170"/>
      <c r="E257" s="170"/>
      <c r="F257" s="1304">
        <f t="shared" si="5"/>
        <v>0</v>
      </c>
    </row>
    <row r="258" spans="1:6">
      <c r="A258" s="171" t="s">
        <v>1912</v>
      </c>
      <c r="B258" s="267" t="s">
        <v>1911</v>
      </c>
      <c r="C258" s="181" t="s">
        <v>337</v>
      </c>
      <c r="D258" s="170">
        <v>1</v>
      </c>
      <c r="E258" s="170"/>
      <c r="F258" s="1304">
        <f t="shared" si="5"/>
        <v>0</v>
      </c>
    </row>
    <row r="259" spans="1:6">
      <c r="A259" s="171" t="s">
        <v>1910</v>
      </c>
      <c r="B259" s="267" t="s">
        <v>1909</v>
      </c>
      <c r="C259" s="181" t="s">
        <v>337</v>
      </c>
      <c r="D259" s="170">
        <v>2</v>
      </c>
      <c r="E259" s="170"/>
      <c r="F259" s="1304">
        <f t="shared" si="5"/>
        <v>0</v>
      </c>
    </row>
    <row r="260" spans="1:6">
      <c r="A260" s="171" t="s">
        <v>2086</v>
      </c>
      <c r="B260" s="267" t="s">
        <v>2085</v>
      </c>
      <c r="C260" s="181" t="s">
        <v>337</v>
      </c>
      <c r="D260" s="170">
        <v>1</v>
      </c>
      <c r="E260" s="170"/>
      <c r="F260" s="1304">
        <f t="shared" si="5"/>
        <v>0</v>
      </c>
    </row>
    <row r="261" spans="1:6">
      <c r="A261" s="171" t="s">
        <v>2525</v>
      </c>
      <c r="B261" s="267" t="s">
        <v>2526</v>
      </c>
      <c r="C261" s="181" t="s">
        <v>337</v>
      </c>
      <c r="D261" s="170">
        <v>1</v>
      </c>
      <c r="E261" s="170"/>
      <c r="F261" s="1304">
        <f t="shared" si="5"/>
        <v>0</v>
      </c>
    </row>
    <row r="262" spans="1:6">
      <c r="A262" s="171"/>
      <c r="B262" s="212"/>
      <c r="C262" s="181"/>
      <c r="D262" s="170"/>
      <c r="E262" s="170"/>
      <c r="F262" s="1304">
        <f t="shared" si="5"/>
        <v>0</v>
      </c>
    </row>
    <row r="263" spans="1:6">
      <c r="A263" s="171"/>
      <c r="B263" s="322" t="s">
        <v>1908</v>
      </c>
      <c r="C263" s="181"/>
      <c r="D263" s="170"/>
      <c r="E263" s="170"/>
      <c r="F263" s="1304">
        <f t="shared" si="5"/>
        <v>0</v>
      </c>
    </row>
    <row r="264" spans="1:6">
      <c r="A264" s="1306"/>
      <c r="B264" s="322"/>
      <c r="C264" s="181"/>
      <c r="D264" s="170"/>
      <c r="E264" s="170"/>
      <c r="F264" s="1304">
        <f t="shared" si="5"/>
        <v>0</v>
      </c>
    </row>
    <row r="265" spans="1:6" ht="20.5">
      <c r="A265" s="1306"/>
      <c r="B265" s="352" t="s">
        <v>1907</v>
      </c>
      <c r="C265" s="181"/>
      <c r="D265" s="170"/>
      <c r="E265" s="170"/>
      <c r="F265" s="1304">
        <f t="shared" si="5"/>
        <v>0</v>
      </c>
    </row>
    <row r="266" spans="1:6">
      <c r="A266" s="1306"/>
      <c r="B266" s="352"/>
      <c r="C266" s="181"/>
      <c r="D266" s="170"/>
      <c r="E266" s="170"/>
      <c r="F266" s="1304">
        <f t="shared" si="5"/>
        <v>0</v>
      </c>
    </row>
    <row r="267" spans="1:6">
      <c r="A267" s="1306" t="s">
        <v>1906</v>
      </c>
      <c r="B267" s="176" t="s">
        <v>1905</v>
      </c>
      <c r="C267" s="181" t="s">
        <v>337</v>
      </c>
      <c r="D267" s="170">
        <v>1</v>
      </c>
      <c r="E267" s="170"/>
      <c r="F267" s="1304">
        <f t="shared" si="5"/>
        <v>0</v>
      </c>
    </row>
    <row r="268" spans="1:6">
      <c r="A268" s="171"/>
      <c r="B268" s="212"/>
      <c r="C268" s="181"/>
      <c r="D268" s="170"/>
      <c r="E268" s="170"/>
      <c r="F268" s="1304">
        <f t="shared" si="5"/>
        <v>0</v>
      </c>
    </row>
    <row r="269" spans="1:6">
      <c r="A269" s="1302"/>
      <c r="B269" s="322" t="s">
        <v>1904</v>
      </c>
      <c r="C269" s="181"/>
      <c r="D269" s="170"/>
      <c r="E269" s="170"/>
      <c r="F269" s="1304">
        <f t="shared" si="5"/>
        <v>0</v>
      </c>
    </row>
    <row r="270" spans="1:6">
      <c r="A270" s="1302"/>
      <c r="B270" s="212"/>
      <c r="C270" s="181"/>
      <c r="D270" s="170"/>
      <c r="E270" s="170"/>
      <c r="F270" s="1304">
        <f t="shared" si="5"/>
        <v>0</v>
      </c>
    </row>
    <row r="271" spans="1:6" ht="20.5">
      <c r="A271" s="176"/>
      <c r="B271" s="1505" t="s">
        <v>1903</v>
      </c>
      <c r="C271" s="181"/>
      <c r="D271" s="170"/>
      <c r="E271" s="170"/>
      <c r="F271" s="1304">
        <f t="shared" si="5"/>
        <v>0</v>
      </c>
    </row>
    <row r="272" spans="1:6">
      <c r="A272" s="1306"/>
      <c r="B272" s="352"/>
      <c r="C272" s="181"/>
      <c r="D272" s="170"/>
      <c r="E272" s="170"/>
      <c r="F272" s="1304">
        <f t="shared" si="5"/>
        <v>0</v>
      </c>
    </row>
    <row r="273" spans="1:6">
      <c r="A273" s="1306" t="s">
        <v>1902</v>
      </c>
      <c r="B273" s="176" t="s">
        <v>1901</v>
      </c>
      <c r="C273" s="181" t="s">
        <v>337</v>
      </c>
      <c r="D273" s="170">
        <v>5</v>
      </c>
      <c r="E273" s="170"/>
      <c r="F273" s="1304">
        <f t="shared" si="5"/>
        <v>0</v>
      </c>
    </row>
    <row r="274" spans="1:6">
      <c r="A274" s="1306" t="s">
        <v>1900</v>
      </c>
      <c r="B274" s="176" t="s">
        <v>1899</v>
      </c>
      <c r="C274" s="181" t="s">
        <v>337</v>
      </c>
      <c r="D274" s="170">
        <v>3</v>
      </c>
      <c r="E274" s="170"/>
      <c r="F274" s="1304">
        <f t="shared" si="5"/>
        <v>0</v>
      </c>
    </row>
    <row r="275" spans="1:6">
      <c r="A275" s="1306" t="s">
        <v>1898</v>
      </c>
      <c r="B275" s="176" t="s">
        <v>1897</v>
      </c>
      <c r="C275" s="181" t="s">
        <v>337</v>
      </c>
      <c r="D275" s="170">
        <v>2</v>
      </c>
      <c r="E275" s="170"/>
      <c r="F275" s="1304">
        <f t="shared" si="5"/>
        <v>0</v>
      </c>
    </row>
    <row r="276" spans="1:6">
      <c r="A276" s="171"/>
      <c r="B276" s="267"/>
      <c r="C276" s="181"/>
      <c r="D276" s="170"/>
      <c r="E276" s="170"/>
      <c r="F276" s="1304">
        <f t="shared" si="5"/>
        <v>0</v>
      </c>
    </row>
    <row r="277" spans="1:6">
      <c r="A277" s="171"/>
      <c r="B277" s="322" t="s">
        <v>1896</v>
      </c>
      <c r="C277" s="181"/>
      <c r="D277" s="170"/>
      <c r="E277" s="170"/>
      <c r="F277" s="1304">
        <f t="shared" si="5"/>
        <v>0</v>
      </c>
    </row>
    <row r="278" spans="1:6">
      <c r="A278" s="1306"/>
      <c r="B278" s="322"/>
      <c r="C278" s="181"/>
      <c r="D278" s="170"/>
      <c r="E278" s="170"/>
      <c r="F278" s="1304">
        <f t="shared" si="5"/>
        <v>0</v>
      </c>
    </row>
    <row r="279" spans="1:6" ht="20.5">
      <c r="A279" s="1306"/>
      <c r="B279" s="352" t="s">
        <v>1895</v>
      </c>
      <c r="C279" s="181"/>
      <c r="D279" s="170"/>
      <c r="E279" s="170"/>
      <c r="F279" s="1304">
        <f t="shared" si="5"/>
        <v>0</v>
      </c>
    </row>
    <row r="280" spans="1:6">
      <c r="A280" s="1306"/>
      <c r="B280" s="352"/>
      <c r="C280" s="181"/>
      <c r="D280" s="170"/>
      <c r="E280" s="170"/>
      <c r="F280" s="1304">
        <f t="shared" si="5"/>
        <v>0</v>
      </c>
    </row>
    <row r="281" spans="1:6">
      <c r="A281" s="1306" t="s">
        <v>1894</v>
      </c>
      <c r="B281" s="176" t="s">
        <v>1891</v>
      </c>
      <c r="C281" s="181" t="s">
        <v>337</v>
      </c>
      <c r="D281" s="170">
        <v>5</v>
      </c>
      <c r="E281" s="170"/>
      <c r="F281" s="1304">
        <f t="shared" si="5"/>
        <v>0</v>
      </c>
    </row>
    <row r="282" spans="1:6">
      <c r="A282" s="1306" t="s">
        <v>1892</v>
      </c>
      <c r="B282" s="176" t="s">
        <v>1889</v>
      </c>
      <c r="C282" s="181" t="s">
        <v>337</v>
      </c>
      <c r="D282" s="170">
        <v>14</v>
      </c>
      <c r="E282" s="170"/>
      <c r="F282" s="1304">
        <f t="shared" si="5"/>
        <v>0</v>
      </c>
    </row>
    <row r="283" spans="1:6">
      <c r="A283" s="1306" t="s">
        <v>1890</v>
      </c>
      <c r="B283" s="176" t="s">
        <v>1887</v>
      </c>
      <c r="C283" s="181" t="s">
        <v>337</v>
      </c>
      <c r="D283" s="170">
        <v>8</v>
      </c>
      <c r="E283" s="170"/>
      <c r="F283" s="1304">
        <f t="shared" si="5"/>
        <v>0</v>
      </c>
    </row>
    <row r="284" spans="1:6">
      <c r="A284" s="1306" t="s">
        <v>1888</v>
      </c>
      <c r="B284" s="176" t="s">
        <v>2064</v>
      </c>
      <c r="C284" s="181" t="s">
        <v>337</v>
      </c>
      <c r="D284" s="170">
        <v>15</v>
      </c>
      <c r="E284" s="170"/>
      <c r="F284" s="1304">
        <f t="shared" si="5"/>
        <v>0</v>
      </c>
    </row>
    <row r="285" spans="1:6">
      <c r="A285" s="1306"/>
      <c r="B285" s="176"/>
      <c r="C285" s="181"/>
      <c r="D285" s="170"/>
      <c r="E285" s="170"/>
      <c r="F285" s="115"/>
    </row>
    <row r="286" spans="1:6" ht="13" thickBot="1">
      <c r="A286" s="1291"/>
      <c r="B286" s="1292"/>
      <c r="C286" s="1293"/>
      <c r="D286" s="1293" t="s">
        <v>1613</v>
      </c>
      <c r="E286" s="144"/>
      <c r="F286" s="143">
        <f>SUM(F244:F285)</f>
        <v>0</v>
      </c>
    </row>
    <row r="287" spans="1:6">
      <c r="A287" s="1294"/>
      <c r="B287" s="212"/>
      <c r="C287" s="213"/>
      <c r="D287" s="213"/>
      <c r="E287" s="148"/>
      <c r="F287" s="148"/>
    </row>
    <row r="288" spans="1:6">
      <c r="A288" s="1294"/>
      <c r="B288" s="212"/>
      <c r="C288" s="213"/>
      <c r="D288" s="213"/>
      <c r="E288" s="148"/>
      <c r="F288" s="148"/>
    </row>
    <row r="289" spans="1:6">
      <c r="A289" s="2028" t="s">
        <v>324</v>
      </c>
      <c r="B289" s="2014"/>
      <c r="C289" s="2014"/>
      <c r="D289" s="2014"/>
      <c r="E289" s="2014"/>
      <c r="F289" s="2014"/>
    </row>
    <row r="290" spans="1:6">
      <c r="A290" s="2028" t="s">
        <v>1852</v>
      </c>
      <c r="B290" s="2014"/>
      <c r="C290" s="2014"/>
      <c r="D290" s="2014"/>
      <c r="E290" s="2014"/>
      <c r="F290" s="2014"/>
    </row>
    <row r="291" spans="1:6">
      <c r="A291" s="1287" t="s">
        <v>2501</v>
      </c>
      <c r="C291" s="347"/>
      <c r="D291" s="347"/>
      <c r="E291" s="1373"/>
      <c r="F291" s="1374"/>
    </row>
    <row r="292" spans="1:6">
      <c r="A292" s="1287"/>
      <c r="C292" s="347"/>
      <c r="D292" s="347"/>
      <c r="E292" s="1373"/>
      <c r="F292" s="1374"/>
    </row>
    <row r="293" spans="1:6">
      <c r="A293" s="1287" t="s">
        <v>2502</v>
      </c>
      <c r="C293" s="347"/>
      <c r="D293" s="347"/>
      <c r="E293" s="1373"/>
      <c r="F293" s="1374"/>
    </row>
    <row r="294" spans="1:6" ht="13.5" thickBot="1">
      <c r="A294" s="221"/>
      <c r="C294" s="347"/>
      <c r="D294" s="347"/>
      <c r="E294" s="1373"/>
      <c r="F294" s="1374"/>
    </row>
    <row r="295" spans="1:6">
      <c r="A295" s="1288" t="s">
        <v>320</v>
      </c>
      <c r="B295" s="259" t="s">
        <v>161</v>
      </c>
      <c r="C295" s="259" t="s">
        <v>319</v>
      </c>
      <c r="D295" s="259" t="s">
        <v>318</v>
      </c>
      <c r="E295" s="259" t="s">
        <v>552</v>
      </c>
      <c r="F295" s="1289" t="s">
        <v>551</v>
      </c>
    </row>
    <row r="296" spans="1:6">
      <c r="A296" s="354"/>
      <c r="B296" s="179"/>
      <c r="C296" s="179"/>
      <c r="D296" s="179"/>
      <c r="E296" s="179"/>
      <c r="F296" s="1304"/>
    </row>
    <row r="297" spans="1:6">
      <c r="A297" s="1306"/>
      <c r="B297" s="322" t="s">
        <v>1886</v>
      </c>
      <c r="C297" s="181"/>
      <c r="D297" s="170"/>
      <c r="E297" s="170"/>
      <c r="F297" s="115"/>
    </row>
    <row r="298" spans="1:6">
      <c r="A298" s="1306"/>
      <c r="B298" s="322"/>
      <c r="C298" s="181"/>
      <c r="D298" s="170"/>
      <c r="E298" s="170"/>
      <c r="F298" s="115"/>
    </row>
    <row r="299" spans="1:6" ht="20.5">
      <c r="A299" s="171"/>
      <c r="B299" s="352" t="s">
        <v>1885</v>
      </c>
      <c r="C299" s="181"/>
      <c r="D299" s="170"/>
      <c r="E299" s="170"/>
      <c r="F299" s="115"/>
    </row>
    <row r="300" spans="1:6">
      <c r="A300" s="171"/>
      <c r="B300" s="267"/>
      <c r="C300" s="181"/>
      <c r="D300" s="170"/>
      <c r="E300" s="170"/>
      <c r="F300" s="115"/>
    </row>
    <row r="301" spans="1:6">
      <c r="A301" s="171" t="s">
        <v>1884</v>
      </c>
      <c r="B301" s="267" t="s">
        <v>1883</v>
      </c>
      <c r="C301" s="181" t="s">
        <v>337</v>
      </c>
      <c r="D301" s="170">
        <v>3</v>
      </c>
      <c r="E301" s="170"/>
      <c r="F301" s="1304">
        <f t="shared" ref="F301:F328" si="6">D301*E301</f>
        <v>0</v>
      </c>
    </row>
    <row r="302" spans="1:6">
      <c r="A302" s="171" t="s">
        <v>1882</v>
      </c>
      <c r="B302" s="267" t="s">
        <v>1881</v>
      </c>
      <c r="C302" s="181" t="s">
        <v>337</v>
      </c>
      <c r="D302" s="170">
        <v>2</v>
      </c>
      <c r="E302" s="170"/>
      <c r="F302" s="1304">
        <f t="shared" si="6"/>
        <v>0</v>
      </c>
    </row>
    <row r="303" spans="1:6">
      <c r="A303" s="171" t="s">
        <v>1880</v>
      </c>
      <c r="B303" s="267" t="s">
        <v>1879</v>
      </c>
      <c r="C303" s="181" t="s">
        <v>337</v>
      </c>
      <c r="D303" s="170">
        <v>4</v>
      </c>
      <c r="E303" s="170"/>
      <c r="F303" s="1304">
        <f t="shared" si="6"/>
        <v>0</v>
      </c>
    </row>
    <row r="304" spans="1:6">
      <c r="A304" s="171" t="s">
        <v>1878</v>
      </c>
      <c r="B304" s="267" t="s">
        <v>1877</v>
      </c>
      <c r="C304" s="181" t="s">
        <v>337</v>
      </c>
      <c r="D304" s="170">
        <v>7</v>
      </c>
      <c r="E304" s="170"/>
      <c r="F304" s="1304">
        <f t="shared" si="6"/>
        <v>0</v>
      </c>
    </row>
    <row r="305" spans="1:6">
      <c r="A305" s="1306"/>
      <c r="B305" s="267"/>
      <c r="C305" s="181"/>
      <c r="D305" s="170"/>
      <c r="E305" s="170"/>
      <c r="F305" s="1304">
        <f t="shared" si="6"/>
        <v>0</v>
      </c>
    </row>
    <row r="306" spans="1:6">
      <c r="A306" s="364"/>
      <c r="B306" s="322" t="s">
        <v>1876</v>
      </c>
      <c r="C306" s="179"/>
      <c r="D306" s="179"/>
      <c r="E306" s="179"/>
      <c r="F306" s="1304">
        <f t="shared" si="6"/>
        <v>0</v>
      </c>
    </row>
    <row r="307" spans="1:6">
      <c r="A307" s="364"/>
      <c r="B307" s="322"/>
      <c r="C307" s="179"/>
      <c r="D307" s="179"/>
      <c r="E307" s="179"/>
      <c r="F307" s="1304">
        <f t="shared" si="6"/>
        <v>0</v>
      </c>
    </row>
    <row r="308" spans="1:6" ht="20.5">
      <c r="A308" s="1306"/>
      <c r="B308" s="352" t="s">
        <v>1875</v>
      </c>
      <c r="C308" s="181"/>
      <c r="D308" s="170"/>
      <c r="E308" s="170"/>
      <c r="F308" s="1304">
        <f t="shared" si="6"/>
        <v>0</v>
      </c>
    </row>
    <row r="309" spans="1:6">
      <c r="A309" s="1306"/>
      <c r="B309" s="352"/>
      <c r="C309" s="181"/>
      <c r="D309" s="170"/>
      <c r="E309" s="170"/>
      <c r="F309" s="1304">
        <f t="shared" si="6"/>
        <v>0</v>
      </c>
    </row>
    <row r="310" spans="1:6">
      <c r="A310" s="1306" t="s">
        <v>1874</v>
      </c>
      <c r="B310" s="176" t="s">
        <v>1873</v>
      </c>
      <c r="C310" s="181" t="s">
        <v>337</v>
      </c>
      <c r="D310" s="170">
        <v>7</v>
      </c>
      <c r="E310" s="170"/>
      <c r="F310" s="1304">
        <f t="shared" si="6"/>
        <v>0</v>
      </c>
    </row>
    <row r="311" spans="1:6">
      <c r="A311" s="1306" t="s">
        <v>1872</v>
      </c>
      <c r="B311" s="176" t="s">
        <v>2109</v>
      </c>
      <c r="C311" s="181" t="s">
        <v>337</v>
      </c>
      <c r="D311" s="170">
        <v>1</v>
      </c>
      <c r="E311" s="170"/>
      <c r="F311" s="1304">
        <f t="shared" si="6"/>
        <v>0</v>
      </c>
    </row>
    <row r="312" spans="1:6">
      <c r="A312" s="1306" t="s">
        <v>1870</v>
      </c>
      <c r="B312" s="176" t="s">
        <v>1869</v>
      </c>
      <c r="C312" s="181" t="s">
        <v>337</v>
      </c>
      <c r="D312" s="170">
        <v>1</v>
      </c>
      <c r="E312" s="170"/>
      <c r="F312" s="1304">
        <f t="shared" si="6"/>
        <v>0</v>
      </c>
    </row>
    <row r="313" spans="1:6">
      <c r="A313" s="1306" t="s">
        <v>2084</v>
      </c>
      <c r="B313" s="176" t="s">
        <v>2083</v>
      </c>
      <c r="C313" s="181" t="s">
        <v>337</v>
      </c>
      <c r="D313" s="170">
        <v>1</v>
      </c>
      <c r="E313" s="170"/>
      <c r="F313" s="1304">
        <f t="shared" si="6"/>
        <v>0</v>
      </c>
    </row>
    <row r="314" spans="1:6">
      <c r="A314" s="354"/>
      <c r="B314" s="179"/>
      <c r="C314" s="179"/>
      <c r="D314" s="179"/>
      <c r="E314" s="179"/>
      <c r="F314" s="1304">
        <f t="shared" si="6"/>
        <v>0</v>
      </c>
    </row>
    <row r="315" spans="1:6" ht="21">
      <c r="A315" s="1297"/>
      <c r="B315" s="1300" t="s">
        <v>1643</v>
      </c>
      <c r="C315" s="173"/>
      <c r="D315" s="173"/>
      <c r="E315" s="170"/>
      <c r="F315" s="1304">
        <f t="shared" si="6"/>
        <v>0</v>
      </c>
    </row>
    <row r="316" spans="1:6">
      <c r="A316" s="1297"/>
      <c r="B316" s="175"/>
      <c r="C316" s="173"/>
      <c r="D316" s="173"/>
      <c r="E316" s="170"/>
      <c r="F316" s="1304">
        <f t="shared" si="6"/>
        <v>0</v>
      </c>
    </row>
    <row r="317" spans="1:6" ht="40">
      <c r="A317" s="1297"/>
      <c r="B317" s="362" t="s">
        <v>1642</v>
      </c>
      <c r="C317" s="173"/>
      <c r="D317" s="173"/>
      <c r="E317" s="170"/>
      <c r="F317" s="1304">
        <f t="shared" si="6"/>
        <v>0</v>
      </c>
    </row>
    <row r="318" spans="1:6">
      <c r="A318" s="1297"/>
      <c r="B318" s="175"/>
      <c r="C318" s="173"/>
      <c r="D318" s="173"/>
      <c r="E318" s="170"/>
      <c r="F318" s="1304">
        <f t="shared" si="6"/>
        <v>0</v>
      </c>
    </row>
    <row r="319" spans="1:6">
      <c r="A319" s="1297" t="s">
        <v>1641</v>
      </c>
      <c r="B319" s="175" t="s">
        <v>634</v>
      </c>
      <c r="C319" s="173" t="s">
        <v>337</v>
      </c>
      <c r="D319" s="173">
        <v>32</v>
      </c>
      <c r="E319" s="170"/>
      <c r="F319" s="1304">
        <f t="shared" si="6"/>
        <v>0</v>
      </c>
    </row>
    <row r="320" spans="1:6">
      <c r="A320" s="1297" t="s">
        <v>1640</v>
      </c>
      <c r="B320" s="175" t="s">
        <v>1639</v>
      </c>
      <c r="C320" s="173" t="s">
        <v>337</v>
      </c>
      <c r="D320" s="173">
        <v>9</v>
      </c>
      <c r="E320" s="170"/>
      <c r="F320" s="1304">
        <f t="shared" si="6"/>
        <v>0</v>
      </c>
    </row>
    <row r="321" spans="1:6">
      <c r="A321" s="1297" t="s">
        <v>1638</v>
      </c>
      <c r="B321" s="175" t="s">
        <v>1637</v>
      </c>
      <c r="C321" s="173" t="s">
        <v>337</v>
      </c>
      <c r="D321" s="173">
        <v>5</v>
      </c>
      <c r="E321" s="170"/>
      <c r="F321" s="1304">
        <f t="shared" si="6"/>
        <v>0</v>
      </c>
    </row>
    <row r="322" spans="1:6">
      <c r="A322" s="354"/>
      <c r="B322" s="179"/>
      <c r="C322" s="179"/>
      <c r="D322" s="179"/>
      <c r="E322" s="179"/>
      <c r="F322" s="1304">
        <f t="shared" si="6"/>
        <v>0</v>
      </c>
    </row>
    <row r="323" spans="1:6">
      <c r="A323" s="354"/>
      <c r="B323" s="1308" t="s">
        <v>1636</v>
      </c>
      <c r="C323" s="179"/>
      <c r="D323" s="179"/>
      <c r="E323" s="179"/>
      <c r="F323" s="1304">
        <f t="shared" si="6"/>
        <v>0</v>
      </c>
    </row>
    <row r="324" spans="1:6">
      <c r="A324" s="1297"/>
      <c r="B324" s="175"/>
      <c r="C324" s="173"/>
      <c r="D324" s="173"/>
      <c r="E324" s="1309"/>
      <c r="F324" s="1304">
        <f t="shared" si="6"/>
        <v>0</v>
      </c>
    </row>
    <row r="325" spans="1:6" ht="30.5">
      <c r="A325" s="171"/>
      <c r="B325" s="1310" t="s">
        <v>2527</v>
      </c>
      <c r="C325" s="181"/>
      <c r="D325" s="181"/>
      <c r="E325" s="142"/>
      <c r="F325" s="1304">
        <f t="shared" si="6"/>
        <v>0</v>
      </c>
    </row>
    <row r="326" spans="1:6">
      <c r="A326" s="171"/>
      <c r="B326" s="1311"/>
      <c r="C326" s="181"/>
      <c r="D326" s="181"/>
      <c r="E326" s="142"/>
      <c r="F326" s="1304">
        <f t="shared" si="6"/>
        <v>0</v>
      </c>
    </row>
    <row r="327" spans="1:6">
      <c r="A327" s="171" t="s">
        <v>1634</v>
      </c>
      <c r="B327" s="267" t="s">
        <v>1629</v>
      </c>
      <c r="C327" s="173" t="s">
        <v>337</v>
      </c>
      <c r="D327" s="173">
        <v>7</v>
      </c>
      <c r="E327" s="170"/>
      <c r="F327" s="1304">
        <f t="shared" si="6"/>
        <v>0</v>
      </c>
    </row>
    <row r="328" spans="1:6">
      <c r="A328" s="171" t="s">
        <v>1633</v>
      </c>
      <c r="B328" s="363" t="s">
        <v>615</v>
      </c>
      <c r="C328" s="173" t="s">
        <v>337</v>
      </c>
      <c r="D328" s="173">
        <v>4</v>
      </c>
      <c r="E328" s="170"/>
      <c r="F328" s="1304">
        <f t="shared" si="6"/>
        <v>0</v>
      </c>
    </row>
    <row r="329" spans="1:6">
      <c r="A329" s="1305"/>
      <c r="B329" s="175"/>
      <c r="C329" s="173"/>
      <c r="D329" s="173"/>
      <c r="E329" s="170"/>
      <c r="F329" s="115"/>
    </row>
    <row r="330" spans="1:6">
      <c r="A330" s="171"/>
      <c r="B330" s="322"/>
      <c r="C330" s="173"/>
      <c r="D330" s="173"/>
      <c r="E330" s="170"/>
      <c r="F330" s="115"/>
    </row>
    <row r="331" spans="1:6">
      <c r="A331" s="171"/>
      <c r="B331" s="322"/>
      <c r="C331" s="173"/>
      <c r="D331" s="173"/>
      <c r="E331" s="170"/>
      <c r="F331" s="115"/>
    </row>
    <row r="332" spans="1:6">
      <c r="A332" s="171"/>
      <c r="B332" s="352"/>
      <c r="C332" s="173"/>
      <c r="D332" s="173"/>
      <c r="E332" s="170"/>
      <c r="F332" s="115"/>
    </row>
    <row r="333" spans="1:6">
      <c r="A333" s="171"/>
      <c r="B333" s="363"/>
      <c r="C333" s="173"/>
      <c r="D333" s="173"/>
      <c r="E333" s="170"/>
      <c r="F333" s="115"/>
    </row>
    <row r="334" spans="1:6">
      <c r="A334" s="1306"/>
      <c r="B334" s="176"/>
      <c r="C334" s="181"/>
      <c r="D334" s="170"/>
      <c r="E334" s="170"/>
      <c r="F334" s="115"/>
    </row>
    <row r="335" spans="1:6" ht="13" thickBot="1">
      <c r="A335" s="1291"/>
      <c r="B335" s="1292"/>
      <c r="C335" s="1293"/>
      <c r="D335" s="1293" t="s">
        <v>1770</v>
      </c>
      <c r="E335" s="144"/>
      <c r="F335" s="143">
        <f>SUM(F296:F334)</f>
        <v>0</v>
      </c>
    </row>
    <row r="336" spans="1:6">
      <c r="A336" s="1294"/>
      <c r="B336" s="212"/>
      <c r="C336" s="213"/>
      <c r="D336" s="213"/>
      <c r="E336" s="148"/>
      <c r="F336" s="148"/>
    </row>
    <row r="337" spans="1:6">
      <c r="A337" s="1294"/>
      <c r="B337" s="212"/>
      <c r="C337" s="213"/>
      <c r="D337" s="213"/>
      <c r="E337" s="148"/>
      <c r="F337" s="148"/>
    </row>
    <row r="338" spans="1:6">
      <c r="A338" s="2028" t="s">
        <v>324</v>
      </c>
      <c r="B338" s="2014"/>
      <c r="C338" s="2014"/>
      <c r="D338" s="2014"/>
      <c r="E338" s="2014"/>
      <c r="F338" s="2014"/>
    </row>
    <row r="339" spans="1:6">
      <c r="A339" s="2028" t="s">
        <v>1852</v>
      </c>
      <c r="B339" s="2014"/>
      <c r="C339" s="2014"/>
      <c r="D339" s="2014"/>
      <c r="E339" s="2014"/>
      <c r="F339" s="2014"/>
    </row>
    <row r="340" spans="1:6">
      <c r="A340" s="1287" t="s">
        <v>2501</v>
      </c>
      <c r="C340" s="347"/>
      <c r="D340" s="347"/>
      <c r="E340" s="1373"/>
      <c r="F340" s="1374"/>
    </row>
    <row r="341" spans="1:6">
      <c r="A341" s="1287"/>
      <c r="C341" s="347"/>
      <c r="D341" s="347"/>
      <c r="E341" s="1373"/>
      <c r="F341" s="1374"/>
    </row>
    <row r="342" spans="1:6">
      <c r="A342" s="1287" t="s">
        <v>2502</v>
      </c>
      <c r="C342" s="347"/>
      <c r="D342" s="347"/>
      <c r="E342" s="1373"/>
      <c r="F342" s="1374"/>
    </row>
    <row r="343" spans="1:6" ht="13.5" thickBot="1">
      <c r="A343" s="221"/>
      <c r="C343" s="347"/>
      <c r="D343" s="347"/>
      <c r="E343" s="1373"/>
      <c r="F343" s="1374"/>
    </row>
    <row r="344" spans="1:6">
      <c r="A344" s="1288" t="s">
        <v>320</v>
      </c>
      <c r="B344" s="259" t="s">
        <v>161</v>
      </c>
      <c r="C344" s="259" t="s">
        <v>319</v>
      </c>
      <c r="D344" s="259" t="s">
        <v>318</v>
      </c>
      <c r="E344" s="259" t="s">
        <v>552</v>
      </c>
      <c r="F344" s="1289" t="s">
        <v>551</v>
      </c>
    </row>
    <row r="345" spans="1:6">
      <c r="A345" s="354"/>
      <c r="B345" s="179"/>
      <c r="C345" s="179"/>
      <c r="D345" s="179"/>
      <c r="E345" s="179"/>
      <c r="F345" s="1304"/>
    </row>
    <row r="346" spans="1:6">
      <c r="A346" s="171"/>
      <c r="B346" s="322" t="s">
        <v>1632</v>
      </c>
      <c r="C346" s="173"/>
      <c r="D346" s="173"/>
      <c r="E346" s="170"/>
      <c r="F346" s="115"/>
    </row>
    <row r="347" spans="1:6">
      <c r="A347" s="171"/>
      <c r="B347" s="352"/>
      <c r="C347" s="173"/>
      <c r="D347" s="173"/>
      <c r="E347" s="170"/>
      <c r="F347" s="115"/>
    </row>
    <row r="348" spans="1:6" ht="20">
      <c r="A348" s="1297"/>
      <c r="B348" s="172" t="s">
        <v>1631</v>
      </c>
      <c r="C348" s="173"/>
      <c r="D348" s="173"/>
      <c r="E348" s="170"/>
      <c r="F348" s="115"/>
    </row>
    <row r="349" spans="1:6">
      <c r="A349" s="1297"/>
      <c r="B349" s="175"/>
      <c r="C349" s="173"/>
      <c r="D349" s="173"/>
      <c r="E349" s="170"/>
      <c r="F349" s="115"/>
    </row>
    <row r="350" spans="1:6">
      <c r="A350" s="171" t="s">
        <v>1630</v>
      </c>
      <c r="B350" s="267" t="s">
        <v>1629</v>
      </c>
      <c r="C350" s="173" t="s">
        <v>337</v>
      </c>
      <c r="D350" s="173">
        <v>3</v>
      </c>
      <c r="E350" s="170"/>
      <c r="F350" s="1304">
        <f t="shared" ref="F350:F385" si="7">D350*E350</f>
        <v>0</v>
      </c>
    </row>
    <row r="351" spans="1:6">
      <c r="A351" s="171" t="s">
        <v>1628</v>
      </c>
      <c r="B351" s="363" t="s">
        <v>615</v>
      </c>
      <c r="C351" s="173" t="s">
        <v>337</v>
      </c>
      <c r="D351" s="173">
        <v>1</v>
      </c>
      <c r="E351" s="170"/>
      <c r="F351" s="1304">
        <f t="shared" si="7"/>
        <v>0</v>
      </c>
    </row>
    <row r="352" spans="1:6">
      <c r="A352" s="354"/>
      <c r="B352" s="179"/>
      <c r="C352" s="179"/>
      <c r="D352" s="179"/>
      <c r="E352" s="179"/>
      <c r="F352" s="1304">
        <f t="shared" si="7"/>
        <v>0</v>
      </c>
    </row>
    <row r="353" spans="1:6">
      <c r="A353" s="1305"/>
      <c r="B353" s="279" t="s">
        <v>1627</v>
      </c>
      <c r="C353" s="173"/>
      <c r="D353" s="173"/>
      <c r="E353" s="170"/>
      <c r="F353" s="1304">
        <f t="shared" si="7"/>
        <v>0</v>
      </c>
    </row>
    <row r="354" spans="1:6">
      <c r="A354" s="171"/>
      <c r="B354" s="1311"/>
      <c r="C354" s="173"/>
      <c r="D354" s="173"/>
      <c r="E354" s="170"/>
      <c r="F354" s="1304">
        <f t="shared" si="7"/>
        <v>0</v>
      </c>
    </row>
    <row r="355" spans="1:6" ht="30.5">
      <c r="A355" s="171"/>
      <c r="B355" s="1310" t="s">
        <v>1626</v>
      </c>
      <c r="C355" s="173"/>
      <c r="D355" s="173"/>
      <c r="E355" s="170"/>
      <c r="F355" s="1304">
        <f t="shared" si="7"/>
        <v>0</v>
      </c>
    </row>
    <row r="356" spans="1:6">
      <c r="A356" s="171"/>
      <c r="B356" s="1311"/>
      <c r="C356" s="173"/>
      <c r="D356" s="173"/>
      <c r="E356" s="170"/>
      <c r="F356" s="1304">
        <f t="shared" si="7"/>
        <v>0</v>
      </c>
    </row>
    <row r="357" spans="1:6">
      <c r="A357" s="171" t="s">
        <v>1625</v>
      </c>
      <c r="B357" s="267" t="s">
        <v>600</v>
      </c>
      <c r="C357" s="173" t="s">
        <v>513</v>
      </c>
      <c r="D357" s="173">
        <v>30</v>
      </c>
      <c r="E357" s="170"/>
      <c r="F357" s="1304">
        <f t="shared" si="7"/>
        <v>0</v>
      </c>
    </row>
    <row r="358" spans="1:6">
      <c r="A358" s="171"/>
      <c r="B358" s="267"/>
      <c r="C358" s="173"/>
      <c r="D358" s="173"/>
      <c r="E358" s="170"/>
      <c r="F358" s="1304">
        <f t="shared" si="7"/>
        <v>0</v>
      </c>
    </row>
    <row r="359" spans="1:6" ht="30.5">
      <c r="A359" s="171"/>
      <c r="B359" s="1310" t="s">
        <v>1624</v>
      </c>
      <c r="C359" s="173"/>
      <c r="D359" s="173"/>
      <c r="E359" s="170"/>
      <c r="F359" s="1304">
        <f t="shared" si="7"/>
        <v>0</v>
      </c>
    </row>
    <row r="360" spans="1:6">
      <c r="A360" s="171"/>
      <c r="B360" s="1311"/>
      <c r="C360" s="173"/>
      <c r="D360" s="173"/>
      <c r="E360" s="170"/>
      <c r="F360" s="1304">
        <f t="shared" si="7"/>
        <v>0</v>
      </c>
    </row>
    <row r="361" spans="1:6">
      <c r="A361" s="171" t="s">
        <v>1623</v>
      </c>
      <c r="B361" s="267" t="s">
        <v>2105</v>
      </c>
      <c r="C361" s="173" t="s">
        <v>513</v>
      </c>
      <c r="D361" s="173">
        <v>15</v>
      </c>
      <c r="E361" s="170"/>
      <c r="F361" s="1304">
        <f t="shared" si="7"/>
        <v>0</v>
      </c>
    </row>
    <row r="362" spans="1:6">
      <c r="A362" s="171"/>
      <c r="B362" s="267"/>
      <c r="C362" s="173"/>
      <c r="D362" s="173"/>
      <c r="E362" s="170"/>
      <c r="F362" s="1304">
        <f t="shared" si="7"/>
        <v>0</v>
      </c>
    </row>
    <row r="363" spans="1:6">
      <c r="A363" s="171"/>
      <c r="B363" s="322" t="s">
        <v>1622</v>
      </c>
      <c r="C363" s="173"/>
      <c r="D363" s="173"/>
      <c r="E363" s="170"/>
      <c r="F363" s="1304">
        <f t="shared" si="7"/>
        <v>0</v>
      </c>
    </row>
    <row r="364" spans="1:6">
      <c r="A364" s="171"/>
      <c r="B364" s="263"/>
      <c r="C364" s="173"/>
      <c r="D364" s="173"/>
      <c r="E364" s="170"/>
      <c r="F364" s="1304">
        <f t="shared" si="7"/>
        <v>0</v>
      </c>
    </row>
    <row r="365" spans="1:6">
      <c r="A365" s="171" t="s">
        <v>1621</v>
      </c>
      <c r="B365" s="176" t="s">
        <v>1620</v>
      </c>
      <c r="C365" s="173" t="s">
        <v>337</v>
      </c>
      <c r="D365" s="173">
        <v>12</v>
      </c>
      <c r="E365" s="170"/>
      <c r="F365" s="1304">
        <f t="shared" si="7"/>
        <v>0</v>
      </c>
    </row>
    <row r="366" spans="1:6">
      <c r="A366" s="171"/>
      <c r="B366" s="322"/>
      <c r="C366" s="181"/>
      <c r="D366" s="173"/>
      <c r="E366" s="170"/>
      <c r="F366" s="1304">
        <f t="shared" si="7"/>
        <v>0</v>
      </c>
    </row>
    <row r="367" spans="1:6" ht="31.5">
      <c r="A367" s="171"/>
      <c r="B367" s="279" t="s">
        <v>614</v>
      </c>
      <c r="C367" s="181"/>
      <c r="D367" s="173"/>
      <c r="E367" s="170"/>
      <c r="F367" s="1304">
        <f t="shared" si="7"/>
        <v>0</v>
      </c>
    </row>
    <row r="368" spans="1:6">
      <c r="A368" s="171"/>
      <c r="B368" s="267"/>
      <c r="C368" s="181"/>
      <c r="D368" s="173"/>
      <c r="E368" s="170"/>
      <c r="F368" s="1304">
        <f t="shared" si="7"/>
        <v>0</v>
      </c>
    </row>
    <row r="369" spans="1:8">
      <c r="A369" s="171"/>
      <c r="B369" s="322" t="s">
        <v>613</v>
      </c>
      <c r="C369" s="181"/>
      <c r="D369" s="173"/>
      <c r="E369" s="170"/>
      <c r="F369" s="1304">
        <f t="shared" si="7"/>
        <v>0</v>
      </c>
    </row>
    <row r="370" spans="1:8">
      <c r="A370" s="171"/>
      <c r="B370" s="322"/>
      <c r="C370" s="181"/>
      <c r="D370" s="173"/>
      <c r="E370" s="170"/>
      <c r="F370" s="1304">
        <f t="shared" si="7"/>
        <v>0</v>
      </c>
      <c r="H370" s="244"/>
    </row>
    <row r="371" spans="1:8">
      <c r="A371" s="171" t="s">
        <v>2620</v>
      </c>
      <c r="B371" s="267" t="s">
        <v>2623</v>
      </c>
      <c r="C371" s="181" t="s">
        <v>438</v>
      </c>
      <c r="D371" s="170">
        <v>2358</v>
      </c>
      <c r="E371" s="170"/>
      <c r="F371" s="1304">
        <f t="shared" si="7"/>
        <v>0</v>
      </c>
      <c r="H371" s="244"/>
    </row>
    <row r="372" spans="1:8">
      <c r="A372" s="171"/>
      <c r="B372" s="267"/>
      <c r="C372" s="181"/>
      <c r="D372" s="170"/>
      <c r="E372" s="170"/>
      <c r="F372" s="1304"/>
      <c r="H372" s="244"/>
    </row>
    <row r="373" spans="1:8">
      <c r="A373" s="171" t="s">
        <v>2621</v>
      </c>
      <c r="B373" s="267" t="s">
        <v>2624</v>
      </c>
      <c r="C373" s="181" t="s">
        <v>438</v>
      </c>
      <c r="D373" s="170">
        <v>1179</v>
      </c>
      <c r="E373" s="170"/>
      <c r="F373" s="1304">
        <f t="shared" ref="F373" si="8">D373*E373</f>
        <v>0</v>
      </c>
      <c r="H373" s="244"/>
    </row>
    <row r="374" spans="1:8">
      <c r="A374" s="354"/>
      <c r="B374" s="179"/>
      <c r="C374" s="179"/>
      <c r="D374" s="179"/>
      <c r="E374" s="179"/>
      <c r="F374" s="1304"/>
      <c r="H374" s="244"/>
    </row>
    <row r="375" spans="1:8">
      <c r="A375" s="171" t="s">
        <v>2622</v>
      </c>
      <c r="B375" s="267" t="s">
        <v>2625</v>
      </c>
      <c r="C375" s="181" t="s">
        <v>438</v>
      </c>
      <c r="D375" s="170">
        <v>393</v>
      </c>
      <c r="E375" s="170"/>
      <c r="F375" s="1304">
        <f t="shared" ref="F375" si="9">D375*E375</f>
        <v>0</v>
      </c>
    </row>
    <row r="376" spans="1:8">
      <c r="A376" s="354"/>
      <c r="B376" s="179"/>
      <c r="C376" s="179"/>
      <c r="D376" s="179"/>
      <c r="E376" s="179"/>
      <c r="F376" s="1304"/>
    </row>
    <row r="377" spans="1:8" ht="20.5">
      <c r="A377" s="171"/>
      <c r="B377" s="352" t="s">
        <v>612</v>
      </c>
      <c r="C377" s="181"/>
      <c r="D377" s="170"/>
      <c r="E377" s="170"/>
      <c r="F377" s="1304">
        <f t="shared" si="7"/>
        <v>0</v>
      </c>
    </row>
    <row r="378" spans="1:8">
      <c r="A378" s="171"/>
      <c r="B378" s="267"/>
      <c r="C378" s="349"/>
      <c r="D378" s="170"/>
      <c r="E378" s="170"/>
      <c r="F378" s="1304">
        <f t="shared" si="7"/>
        <v>0</v>
      </c>
    </row>
    <row r="379" spans="1:8">
      <c r="A379" s="171" t="s">
        <v>1619</v>
      </c>
      <c r="B379" s="267" t="s">
        <v>600</v>
      </c>
      <c r="C379" s="181" t="s">
        <v>513</v>
      </c>
      <c r="D379" s="170">
        <v>4125</v>
      </c>
      <c r="E379" s="170"/>
      <c r="F379" s="1304">
        <f t="shared" si="7"/>
        <v>0</v>
      </c>
    </row>
    <row r="380" spans="1:8">
      <c r="A380" s="354"/>
      <c r="B380" s="179"/>
      <c r="C380" s="179"/>
      <c r="D380" s="179"/>
      <c r="E380" s="179"/>
      <c r="F380" s="1304">
        <f t="shared" si="7"/>
        <v>0</v>
      </c>
    </row>
    <row r="381" spans="1:8">
      <c r="A381" s="171" t="s">
        <v>1618</v>
      </c>
      <c r="B381" s="267" t="s">
        <v>600</v>
      </c>
      <c r="C381" s="181" t="s">
        <v>513</v>
      </c>
      <c r="D381" s="170">
        <v>15724</v>
      </c>
      <c r="E381" s="170"/>
      <c r="F381" s="1304">
        <f t="shared" si="7"/>
        <v>0</v>
      </c>
    </row>
    <row r="382" spans="1:8">
      <c r="A382" s="171"/>
      <c r="B382" s="322"/>
      <c r="C382" s="181"/>
      <c r="D382" s="173"/>
      <c r="E382" s="170"/>
      <c r="F382" s="1304">
        <f t="shared" si="7"/>
        <v>0</v>
      </c>
    </row>
    <row r="383" spans="1:8" ht="20.5">
      <c r="A383" s="171"/>
      <c r="B383" s="352" t="s">
        <v>608</v>
      </c>
      <c r="C383" s="181"/>
      <c r="D383" s="170"/>
      <c r="E383" s="170"/>
      <c r="F383" s="1304">
        <f t="shared" si="7"/>
        <v>0</v>
      </c>
    </row>
    <row r="384" spans="1:8">
      <c r="A384" s="171"/>
      <c r="B384" s="267"/>
      <c r="C384" s="181"/>
      <c r="D384" s="170"/>
      <c r="E384" s="170"/>
      <c r="F384" s="1304">
        <f t="shared" si="7"/>
        <v>0</v>
      </c>
    </row>
    <row r="385" spans="1:6">
      <c r="A385" s="171" t="s">
        <v>1617</v>
      </c>
      <c r="B385" s="267" t="s">
        <v>600</v>
      </c>
      <c r="C385" s="181" t="s">
        <v>513</v>
      </c>
      <c r="D385" s="170">
        <v>30</v>
      </c>
      <c r="E385" s="170"/>
      <c r="F385" s="1304">
        <f t="shared" si="7"/>
        <v>0</v>
      </c>
    </row>
    <row r="386" spans="1:6">
      <c r="A386" s="354"/>
      <c r="B386" s="179"/>
      <c r="C386" s="179"/>
      <c r="D386" s="179"/>
      <c r="E386" s="179"/>
      <c r="F386" s="1304"/>
    </row>
    <row r="387" spans="1:6">
      <c r="A387" s="171"/>
      <c r="B387" s="267"/>
      <c r="C387" s="181"/>
      <c r="D387" s="170"/>
      <c r="E387" s="142"/>
      <c r="F387" s="1304"/>
    </row>
    <row r="388" spans="1:6" ht="13" thickBot="1">
      <c r="A388" s="1291"/>
      <c r="B388" s="1292"/>
      <c r="C388" s="1293"/>
      <c r="D388" s="1293" t="s">
        <v>1770</v>
      </c>
      <c r="E388" s="144"/>
      <c r="F388" s="143">
        <f>SUM(F345:F387)</f>
        <v>0</v>
      </c>
    </row>
    <row r="389" spans="1:6">
      <c r="A389" s="1294"/>
      <c r="B389" s="212"/>
      <c r="C389" s="213"/>
      <c r="D389" s="213"/>
      <c r="E389" s="148"/>
      <c r="F389" s="148"/>
    </row>
    <row r="390" spans="1:6">
      <c r="A390" s="1294"/>
      <c r="B390" s="212"/>
      <c r="C390" s="213"/>
      <c r="D390" s="213"/>
      <c r="E390" s="148"/>
      <c r="F390" s="148"/>
    </row>
    <row r="391" spans="1:6">
      <c r="A391" s="2028" t="s">
        <v>324</v>
      </c>
      <c r="B391" s="2014"/>
      <c r="C391" s="2014"/>
      <c r="D391" s="2014"/>
      <c r="E391" s="2014"/>
      <c r="F391" s="2014"/>
    </row>
    <row r="392" spans="1:6">
      <c r="A392" s="2028" t="s">
        <v>1852</v>
      </c>
      <c r="B392" s="2014"/>
      <c r="C392" s="2014"/>
      <c r="D392" s="2014"/>
      <c r="E392" s="2014"/>
      <c r="F392" s="2014"/>
    </row>
    <row r="393" spans="1:6">
      <c r="A393" s="1287" t="s">
        <v>2501</v>
      </c>
      <c r="C393" s="347"/>
      <c r="D393" s="347"/>
      <c r="E393" s="1373"/>
      <c r="F393" s="1374"/>
    </row>
    <row r="394" spans="1:6">
      <c r="A394" s="1287"/>
      <c r="C394" s="347"/>
      <c r="D394" s="347"/>
      <c r="E394" s="1373"/>
      <c r="F394" s="1374"/>
    </row>
    <row r="395" spans="1:6">
      <c r="A395" s="1287" t="s">
        <v>2502</v>
      </c>
      <c r="C395" s="347"/>
      <c r="D395" s="347"/>
      <c r="E395" s="1373"/>
      <c r="F395" s="1374"/>
    </row>
    <row r="396" spans="1:6" ht="13.5" thickBot="1">
      <c r="A396" s="221"/>
      <c r="C396" s="347"/>
      <c r="D396" s="347"/>
      <c r="E396" s="1373"/>
      <c r="F396" s="1374"/>
    </row>
    <row r="397" spans="1:6">
      <c r="A397" s="1288" t="s">
        <v>320</v>
      </c>
      <c r="B397" s="259" t="s">
        <v>161</v>
      </c>
      <c r="C397" s="259" t="s">
        <v>319</v>
      </c>
      <c r="D397" s="259" t="s">
        <v>318</v>
      </c>
      <c r="E397" s="259" t="s">
        <v>552</v>
      </c>
      <c r="F397" s="1289" t="s">
        <v>551</v>
      </c>
    </row>
    <row r="398" spans="1:6">
      <c r="A398" s="354"/>
      <c r="B398" s="179"/>
      <c r="C398" s="179"/>
      <c r="D398" s="179"/>
      <c r="E398" s="179"/>
      <c r="F398" s="1304"/>
    </row>
    <row r="399" spans="1:6">
      <c r="A399" s="171"/>
      <c r="B399" s="322" t="s">
        <v>606</v>
      </c>
      <c r="C399" s="181"/>
      <c r="D399" s="170"/>
      <c r="E399" s="170"/>
      <c r="F399" s="115"/>
    </row>
    <row r="400" spans="1:6">
      <c r="A400" s="171"/>
      <c r="B400" s="267"/>
      <c r="C400" s="181"/>
      <c r="D400" s="170"/>
      <c r="E400" s="170"/>
      <c r="F400" s="115"/>
    </row>
    <row r="401" spans="1:6" ht="30.5">
      <c r="A401" s="171"/>
      <c r="B401" s="352" t="s">
        <v>605</v>
      </c>
      <c r="C401" s="181"/>
      <c r="D401" s="170"/>
      <c r="E401" s="170"/>
      <c r="F401" s="115"/>
    </row>
    <row r="402" spans="1:6">
      <c r="A402" s="171"/>
      <c r="B402" s="267"/>
      <c r="C402" s="181"/>
      <c r="D402" s="170"/>
      <c r="E402" s="170"/>
      <c r="F402" s="115"/>
    </row>
    <row r="403" spans="1:6">
      <c r="A403" s="171" t="s">
        <v>1616</v>
      </c>
      <c r="B403" s="267" t="s">
        <v>600</v>
      </c>
      <c r="C403" s="181" t="s">
        <v>337</v>
      </c>
      <c r="D403" s="170">
        <v>27</v>
      </c>
      <c r="E403" s="170"/>
      <c r="F403" s="1304">
        <f t="shared" ref="F403:F422" si="10">D403*E403</f>
        <v>0</v>
      </c>
    </row>
    <row r="404" spans="1:6">
      <c r="A404" s="354"/>
      <c r="B404" s="179"/>
      <c r="C404" s="179"/>
      <c r="D404" s="179"/>
      <c r="E404" s="179"/>
      <c r="F404" s="1304">
        <f t="shared" si="10"/>
        <v>0</v>
      </c>
    </row>
    <row r="405" spans="1:6">
      <c r="A405" s="171"/>
      <c r="B405" s="322" t="s">
        <v>603</v>
      </c>
      <c r="C405" s="181"/>
      <c r="D405" s="181"/>
      <c r="E405" s="170"/>
      <c r="F405" s="1304">
        <f t="shared" si="10"/>
        <v>0</v>
      </c>
    </row>
    <row r="406" spans="1:6">
      <c r="A406" s="171"/>
      <c r="B406" s="267"/>
      <c r="C406" s="181"/>
      <c r="D406" s="181"/>
      <c r="E406" s="142"/>
      <c r="F406" s="1304">
        <f t="shared" si="10"/>
        <v>0</v>
      </c>
    </row>
    <row r="407" spans="1:6" ht="20.5">
      <c r="A407" s="171"/>
      <c r="B407" s="352" t="s">
        <v>1867</v>
      </c>
      <c r="C407" s="181"/>
      <c r="D407" s="181"/>
      <c r="E407" s="142"/>
      <c r="F407" s="1304">
        <f t="shared" si="10"/>
        <v>0</v>
      </c>
    </row>
    <row r="408" spans="1:6">
      <c r="A408" s="171"/>
      <c r="B408" s="267"/>
      <c r="C408" s="181"/>
      <c r="D408" s="181"/>
      <c r="E408" s="142"/>
      <c r="F408" s="1304">
        <f t="shared" si="10"/>
        <v>0</v>
      </c>
    </row>
    <row r="409" spans="1:6">
      <c r="A409" s="171" t="s">
        <v>601</v>
      </c>
      <c r="B409" s="175" t="s">
        <v>1614</v>
      </c>
      <c r="C409" s="181" t="s">
        <v>337</v>
      </c>
      <c r="D409" s="170">
        <v>12</v>
      </c>
      <c r="E409" s="170"/>
      <c r="F409" s="1304">
        <f t="shared" si="10"/>
        <v>0</v>
      </c>
    </row>
    <row r="410" spans="1:6">
      <c r="A410" s="171"/>
      <c r="B410" s="175"/>
      <c r="C410" s="181"/>
      <c r="D410" s="170"/>
      <c r="E410" s="170"/>
      <c r="F410" s="1304">
        <f t="shared" si="10"/>
        <v>0</v>
      </c>
    </row>
    <row r="411" spans="1:6">
      <c r="A411" s="1297"/>
      <c r="B411" s="1301" t="s">
        <v>1866</v>
      </c>
      <c r="C411" s="173"/>
      <c r="D411" s="170"/>
      <c r="E411" s="170"/>
      <c r="F411" s="1304">
        <f t="shared" si="10"/>
        <v>0</v>
      </c>
    </row>
    <row r="412" spans="1:6">
      <c r="A412" s="1297"/>
      <c r="B412" s="175"/>
      <c r="C412" s="173"/>
      <c r="D412" s="170"/>
      <c r="E412" s="170"/>
      <c r="F412" s="1304">
        <f t="shared" si="10"/>
        <v>0</v>
      </c>
    </row>
    <row r="413" spans="1:6" ht="70.5">
      <c r="A413" s="1297"/>
      <c r="B413" s="352" t="s">
        <v>2106</v>
      </c>
      <c r="C413" s="173"/>
      <c r="D413" s="170"/>
      <c r="E413" s="170"/>
      <c r="F413" s="1304">
        <f t="shared" si="10"/>
        <v>0</v>
      </c>
    </row>
    <row r="414" spans="1:6">
      <c r="A414" s="1297"/>
      <c r="B414" s="175"/>
      <c r="C414" s="173"/>
      <c r="D414" s="170"/>
      <c r="E414" s="170"/>
      <c r="F414" s="1304">
        <f t="shared" si="10"/>
        <v>0</v>
      </c>
    </row>
    <row r="415" spans="1:6">
      <c r="A415" s="1958" t="s">
        <v>1864</v>
      </c>
      <c r="B415" s="1959" t="s">
        <v>1863</v>
      </c>
      <c r="C415" s="1960" t="s">
        <v>337</v>
      </c>
      <c r="D415" s="1961">
        <v>52</v>
      </c>
      <c r="E415" s="1961"/>
      <c r="F415" s="1962">
        <f t="shared" si="10"/>
        <v>0</v>
      </c>
    </row>
    <row r="416" spans="1:6">
      <c r="A416" s="1958" t="s">
        <v>1862</v>
      </c>
      <c r="B416" s="1959" t="s">
        <v>1861</v>
      </c>
      <c r="C416" s="1960" t="s">
        <v>337</v>
      </c>
      <c r="D416" s="1961">
        <v>124</v>
      </c>
      <c r="E416" s="1961"/>
      <c r="F416" s="1962">
        <f t="shared" si="10"/>
        <v>0</v>
      </c>
    </row>
    <row r="417" spans="1:6">
      <c r="A417" s="1958" t="s">
        <v>1860</v>
      </c>
      <c r="B417" s="1959" t="s">
        <v>1859</v>
      </c>
      <c r="C417" s="1960" t="s">
        <v>337</v>
      </c>
      <c r="D417" s="1961">
        <v>146</v>
      </c>
      <c r="E417" s="1961"/>
      <c r="F417" s="1962">
        <f t="shared" si="10"/>
        <v>0</v>
      </c>
    </row>
    <row r="418" spans="1:6">
      <c r="A418" s="1958" t="s">
        <v>1858</v>
      </c>
      <c r="B418" s="1959" t="s">
        <v>1857</v>
      </c>
      <c r="C418" s="1960" t="s">
        <v>337</v>
      </c>
      <c r="D418" s="1961">
        <v>104</v>
      </c>
      <c r="E418" s="1961"/>
      <c r="F418" s="1962">
        <f t="shared" si="10"/>
        <v>0</v>
      </c>
    </row>
    <row r="419" spans="1:6">
      <c r="A419" s="1958" t="s">
        <v>1856</v>
      </c>
      <c r="B419" s="1959" t="s">
        <v>1855</v>
      </c>
      <c r="C419" s="1960" t="s">
        <v>337</v>
      </c>
      <c r="D419" s="1961">
        <v>103</v>
      </c>
      <c r="E419" s="1961"/>
      <c r="F419" s="1962">
        <f t="shared" si="10"/>
        <v>0</v>
      </c>
    </row>
    <row r="420" spans="1:6">
      <c r="A420" s="1958" t="s">
        <v>1854</v>
      </c>
      <c r="B420" s="1959" t="s">
        <v>1853</v>
      </c>
      <c r="C420" s="1960" t="s">
        <v>337</v>
      </c>
      <c r="D420" s="1961">
        <v>124</v>
      </c>
      <c r="E420" s="1961"/>
      <c r="F420" s="1962">
        <f t="shared" si="10"/>
        <v>0</v>
      </c>
    </row>
    <row r="421" spans="1:6">
      <c r="A421" s="1958" t="s">
        <v>1854</v>
      </c>
      <c r="B421" s="1959" t="s">
        <v>2082</v>
      </c>
      <c r="C421" s="1960" t="s">
        <v>337</v>
      </c>
      <c r="D421" s="1961">
        <v>146</v>
      </c>
      <c r="E421" s="1961"/>
      <c r="F421" s="1962">
        <f t="shared" si="10"/>
        <v>0</v>
      </c>
    </row>
    <row r="422" spans="1:6">
      <c r="A422" s="1958" t="s">
        <v>1854</v>
      </c>
      <c r="B422" s="1959" t="s">
        <v>2528</v>
      </c>
      <c r="C422" s="1960" t="s">
        <v>337</v>
      </c>
      <c r="D422" s="1961">
        <v>1</v>
      </c>
      <c r="E422" s="1961"/>
      <c r="F422" s="1962">
        <f t="shared" si="10"/>
        <v>0</v>
      </c>
    </row>
    <row r="423" spans="1:6">
      <c r="A423" s="1297"/>
      <c r="B423" s="175"/>
      <c r="C423" s="173"/>
      <c r="D423" s="170"/>
      <c r="E423" s="170"/>
      <c r="F423" s="115"/>
    </row>
    <row r="424" spans="1:6">
      <c r="A424" s="1297"/>
      <c r="B424" s="175"/>
      <c r="C424" s="173"/>
      <c r="D424" s="170"/>
      <c r="E424" s="170"/>
      <c r="F424" s="115"/>
    </row>
    <row r="425" spans="1:6">
      <c r="A425" s="1297"/>
      <c r="B425" s="175"/>
      <c r="C425" s="173"/>
      <c r="D425" s="170"/>
      <c r="E425" s="170"/>
      <c r="F425" s="115"/>
    </row>
    <row r="426" spans="1:6">
      <c r="A426" s="1297"/>
      <c r="B426" s="175"/>
      <c r="C426" s="173"/>
      <c r="D426" s="170"/>
      <c r="E426" s="170"/>
      <c r="F426" s="115"/>
    </row>
    <row r="427" spans="1:6">
      <c r="A427" s="1297"/>
      <c r="B427" s="175"/>
      <c r="C427" s="173"/>
      <c r="D427" s="170"/>
      <c r="E427" s="170"/>
      <c r="F427" s="115"/>
    </row>
    <row r="428" spans="1:6">
      <c r="A428" s="1297"/>
      <c r="B428" s="175"/>
      <c r="C428" s="173"/>
      <c r="D428" s="170"/>
      <c r="E428" s="170"/>
      <c r="F428" s="115"/>
    </row>
    <row r="429" spans="1:6">
      <c r="A429" s="1297"/>
      <c r="B429" s="175"/>
      <c r="C429" s="173"/>
      <c r="D429" s="170"/>
      <c r="E429" s="170"/>
      <c r="F429" s="115"/>
    </row>
    <row r="430" spans="1:6">
      <c r="A430" s="1297"/>
      <c r="B430" s="175"/>
      <c r="C430" s="173"/>
      <c r="D430" s="170"/>
      <c r="E430" s="170"/>
      <c r="F430" s="115"/>
    </row>
    <row r="431" spans="1:6">
      <c r="A431" s="1297"/>
      <c r="B431" s="175"/>
      <c r="C431" s="173"/>
      <c r="D431" s="170"/>
      <c r="E431" s="170"/>
      <c r="F431" s="115"/>
    </row>
    <row r="432" spans="1:6">
      <c r="A432" s="1297"/>
      <c r="B432" s="175"/>
      <c r="C432" s="173"/>
      <c r="D432" s="170"/>
      <c r="E432" s="170"/>
      <c r="F432" s="115"/>
    </row>
    <row r="433" spans="1:6">
      <c r="A433" s="1297"/>
      <c r="B433" s="175"/>
      <c r="C433" s="173"/>
      <c r="D433" s="170"/>
      <c r="E433" s="170"/>
      <c r="F433" s="115"/>
    </row>
    <row r="434" spans="1:6">
      <c r="A434" s="171"/>
      <c r="B434" s="322"/>
      <c r="C434" s="181"/>
      <c r="D434" s="170"/>
      <c r="E434" s="170"/>
      <c r="F434" s="115"/>
    </row>
    <row r="435" spans="1:6">
      <c r="A435" s="171"/>
      <c r="B435" s="267"/>
      <c r="C435" s="181"/>
      <c r="D435" s="170"/>
      <c r="E435" s="142"/>
      <c r="F435" s="1304"/>
    </row>
    <row r="436" spans="1:6" ht="13" thickBot="1">
      <c r="A436" s="1291"/>
      <c r="B436" s="1292"/>
      <c r="C436" s="1293"/>
      <c r="D436" s="1293" t="s">
        <v>1770</v>
      </c>
      <c r="E436" s="144"/>
      <c r="F436" s="143">
        <f>SUM(F398:F435)</f>
        <v>0</v>
      </c>
    </row>
    <row r="437" spans="1:6">
      <c r="A437" s="1294"/>
      <c r="B437" s="212"/>
      <c r="C437" s="213"/>
      <c r="D437" s="213"/>
      <c r="E437" s="148"/>
      <c r="F437" s="148"/>
    </row>
    <row r="438" spans="1:6">
      <c r="A438" s="1294"/>
      <c r="B438" s="212"/>
      <c r="C438" s="213"/>
      <c r="D438" s="213"/>
      <c r="E438" s="148"/>
      <c r="F438" s="148"/>
    </row>
    <row r="439" spans="1:6">
      <c r="A439" s="2028" t="s">
        <v>324</v>
      </c>
      <c r="B439" s="2014"/>
      <c r="C439" s="2014"/>
      <c r="D439" s="2014"/>
      <c r="E439" s="2014"/>
      <c r="F439" s="2014"/>
    </row>
    <row r="440" spans="1:6">
      <c r="A440" s="2028" t="s">
        <v>1852</v>
      </c>
      <c r="B440" s="2014"/>
      <c r="C440" s="2014"/>
      <c r="D440" s="2014"/>
      <c r="E440" s="2014"/>
      <c r="F440" s="2014"/>
    </row>
    <row r="441" spans="1:6">
      <c r="A441" s="1287" t="s">
        <v>2501</v>
      </c>
      <c r="B441" s="212"/>
      <c r="C441" s="213"/>
      <c r="D441" s="213"/>
      <c r="E441" s="1313"/>
      <c r="F441" s="1314"/>
    </row>
    <row r="442" spans="1:6">
      <c r="A442" s="1287"/>
      <c r="B442" s="212"/>
      <c r="C442" s="213"/>
      <c r="D442" s="213"/>
      <c r="E442" s="1313"/>
      <c r="F442" s="1314"/>
    </row>
    <row r="443" spans="1:6">
      <c r="A443" s="1287" t="s">
        <v>2502</v>
      </c>
      <c r="B443" s="212"/>
      <c r="C443" s="213"/>
      <c r="D443" s="213"/>
      <c r="E443" s="1313"/>
      <c r="F443" s="1314"/>
    </row>
    <row r="444" spans="1:6" ht="13" thickBot="1">
      <c r="A444" s="212"/>
      <c r="B444" s="212"/>
      <c r="C444" s="213"/>
      <c r="D444" s="213"/>
      <c r="E444" s="1313"/>
      <c r="F444" s="1314"/>
    </row>
    <row r="445" spans="1:6">
      <c r="A445" s="1288" t="s">
        <v>320</v>
      </c>
      <c r="B445" s="259" t="s">
        <v>161</v>
      </c>
      <c r="C445" s="259" t="s">
        <v>319</v>
      </c>
      <c r="D445" s="259" t="s">
        <v>318</v>
      </c>
      <c r="E445" s="259" t="s">
        <v>317</v>
      </c>
      <c r="F445" s="1289" t="s">
        <v>316</v>
      </c>
    </row>
    <row r="446" spans="1:6">
      <c r="A446" s="171"/>
      <c r="B446" s="263"/>
      <c r="C446" s="181"/>
      <c r="D446" s="181"/>
      <c r="E446" s="142"/>
      <c r="F446" s="1304"/>
    </row>
    <row r="447" spans="1:6">
      <c r="A447" s="171"/>
      <c r="B447" s="232" t="s">
        <v>315</v>
      </c>
      <c r="C447" s="181"/>
      <c r="D447" s="181"/>
      <c r="E447" s="142"/>
      <c r="F447" s="1304"/>
    </row>
    <row r="448" spans="1:6">
      <c r="A448" s="171"/>
      <c r="B448" s="265"/>
      <c r="C448" s="181"/>
      <c r="D448" s="181"/>
      <c r="E448" s="142"/>
      <c r="F448" s="1304"/>
    </row>
    <row r="449" spans="1:6">
      <c r="A449" s="171"/>
      <c r="B449" s="233" t="s">
        <v>1611</v>
      </c>
      <c r="C449" s="181"/>
      <c r="D449" s="181"/>
      <c r="E449" s="142"/>
      <c r="F449" s="1304">
        <f>F44</f>
        <v>0</v>
      </c>
    </row>
    <row r="450" spans="1:6">
      <c r="A450" s="171"/>
      <c r="B450" s="267"/>
      <c r="C450" s="181"/>
      <c r="D450" s="181"/>
      <c r="E450" s="142"/>
      <c r="F450" s="1304"/>
    </row>
    <row r="451" spans="1:6">
      <c r="A451" s="171"/>
      <c r="B451" s="233" t="s">
        <v>1610</v>
      </c>
      <c r="C451" s="181"/>
      <c r="D451" s="181"/>
      <c r="E451" s="142"/>
      <c r="F451" s="1304">
        <f>F89</f>
        <v>0</v>
      </c>
    </row>
    <row r="452" spans="1:6">
      <c r="A452" s="171"/>
      <c r="B452" s="267"/>
      <c r="C452" s="181"/>
      <c r="D452" s="181"/>
      <c r="E452" s="142"/>
      <c r="F452" s="1304"/>
    </row>
    <row r="453" spans="1:6">
      <c r="A453" s="171"/>
      <c r="B453" s="233" t="s">
        <v>1609</v>
      </c>
      <c r="C453" s="181"/>
      <c r="D453" s="181"/>
      <c r="E453" s="142"/>
      <c r="F453" s="1304">
        <f>F137</f>
        <v>0</v>
      </c>
    </row>
    <row r="454" spans="1:6">
      <c r="A454" s="171"/>
      <c r="B454" s="267"/>
      <c r="C454" s="181"/>
      <c r="D454" s="181"/>
      <c r="E454" s="142"/>
      <c r="F454" s="1304"/>
    </row>
    <row r="455" spans="1:6">
      <c r="A455" s="171"/>
      <c r="B455" s="233" t="s">
        <v>1608</v>
      </c>
      <c r="C455" s="181"/>
      <c r="D455" s="181"/>
      <c r="E455" s="142"/>
      <c r="F455" s="1304">
        <f>F186</f>
        <v>0</v>
      </c>
    </row>
    <row r="456" spans="1:6">
      <c r="A456" s="171"/>
      <c r="B456" s="267"/>
      <c r="C456" s="181"/>
      <c r="D456" s="181"/>
      <c r="E456" s="142"/>
      <c r="F456" s="1304"/>
    </row>
    <row r="457" spans="1:6">
      <c r="A457" s="171"/>
      <c r="B457" s="233" t="s">
        <v>1607</v>
      </c>
      <c r="C457" s="181"/>
      <c r="D457" s="181"/>
      <c r="E457" s="142"/>
      <c r="F457" s="1304">
        <f>F234</f>
        <v>0</v>
      </c>
    </row>
    <row r="458" spans="1:6">
      <c r="A458" s="171"/>
      <c r="B458" s="233"/>
      <c r="C458" s="181"/>
      <c r="D458" s="181"/>
      <c r="E458" s="142"/>
      <c r="F458" s="1304"/>
    </row>
    <row r="459" spans="1:6">
      <c r="A459" s="171"/>
      <c r="B459" s="233" t="s">
        <v>1606</v>
      </c>
      <c r="C459" s="181"/>
      <c r="D459" s="181"/>
      <c r="E459" s="142"/>
      <c r="F459" s="1304">
        <f>F286</f>
        <v>0</v>
      </c>
    </row>
    <row r="460" spans="1:6">
      <c r="A460" s="171"/>
      <c r="B460" s="267"/>
      <c r="C460" s="181"/>
      <c r="D460" s="181"/>
      <c r="E460" s="142"/>
      <c r="F460" s="1304"/>
    </row>
    <row r="461" spans="1:6">
      <c r="A461" s="171"/>
      <c r="B461" s="233" t="s">
        <v>1605</v>
      </c>
      <c r="C461" s="181"/>
      <c r="D461" s="181"/>
      <c r="E461" s="142"/>
      <c r="F461" s="1304">
        <f>F335</f>
        <v>0</v>
      </c>
    </row>
    <row r="462" spans="1:6">
      <c r="A462" s="171"/>
      <c r="B462" s="263"/>
      <c r="C462" s="181"/>
      <c r="D462" s="181"/>
      <c r="E462" s="142"/>
      <c r="F462" s="1304"/>
    </row>
    <row r="463" spans="1:6">
      <c r="A463" s="171"/>
      <c r="B463" s="233" t="s">
        <v>1604</v>
      </c>
      <c r="C463" s="181"/>
      <c r="D463" s="181"/>
      <c r="E463" s="142"/>
      <c r="F463" s="1304">
        <f>F388</f>
        <v>0</v>
      </c>
    </row>
    <row r="464" spans="1:6">
      <c r="A464" s="171"/>
      <c r="B464" s="263"/>
      <c r="C464" s="181"/>
      <c r="D464" s="181"/>
      <c r="E464" s="142"/>
      <c r="F464" s="1304"/>
    </row>
    <row r="465" spans="1:6">
      <c r="A465" s="171"/>
      <c r="B465" s="233" t="s">
        <v>1603</v>
      </c>
      <c r="C465" s="181"/>
      <c r="D465" s="181"/>
      <c r="E465" s="142"/>
      <c r="F465" s="1304">
        <f>F436</f>
        <v>0</v>
      </c>
    </row>
    <row r="466" spans="1:6">
      <c r="A466" s="171"/>
      <c r="B466" s="267"/>
      <c r="C466" s="181"/>
      <c r="D466" s="181"/>
      <c r="E466" s="142"/>
      <c r="F466" s="1304"/>
    </row>
    <row r="467" spans="1:6">
      <c r="A467" s="171"/>
      <c r="B467" s="176"/>
      <c r="C467" s="181"/>
      <c r="D467" s="181"/>
      <c r="E467" s="142"/>
      <c r="F467" s="1304"/>
    </row>
    <row r="468" spans="1:6">
      <c r="A468" s="171"/>
      <c r="B468" s="267"/>
      <c r="C468" s="181"/>
      <c r="D468" s="181"/>
      <c r="E468" s="142"/>
      <c r="F468" s="1304"/>
    </row>
    <row r="469" spans="1:6">
      <c r="A469" s="171"/>
      <c r="B469" s="267"/>
      <c r="C469" s="181"/>
      <c r="D469" s="181"/>
      <c r="E469" s="142"/>
      <c r="F469" s="1304"/>
    </row>
    <row r="470" spans="1:6">
      <c r="A470" s="171"/>
      <c r="B470" s="267"/>
      <c r="C470" s="181"/>
      <c r="D470" s="181"/>
      <c r="E470" s="142"/>
      <c r="F470" s="1304"/>
    </row>
    <row r="471" spans="1:6">
      <c r="A471" s="171"/>
      <c r="B471" s="267"/>
      <c r="C471" s="181"/>
      <c r="D471" s="181"/>
      <c r="E471" s="142"/>
      <c r="F471" s="1304"/>
    </row>
    <row r="472" spans="1:6">
      <c r="A472" s="171"/>
      <c r="B472" s="267"/>
      <c r="C472" s="181"/>
      <c r="D472" s="181"/>
      <c r="E472" s="142"/>
      <c r="F472" s="1304"/>
    </row>
    <row r="473" spans="1:6">
      <c r="A473" s="171"/>
      <c r="B473" s="267"/>
      <c r="C473" s="181"/>
      <c r="D473" s="181"/>
      <c r="E473" s="142"/>
      <c r="F473" s="1304"/>
    </row>
    <row r="474" spans="1:6">
      <c r="A474" s="171"/>
      <c r="B474" s="267"/>
      <c r="C474" s="181"/>
      <c r="D474" s="181"/>
      <c r="E474" s="142"/>
      <c r="F474" s="1304"/>
    </row>
    <row r="475" spans="1:6">
      <c r="A475" s="171"/>
      <c r="B475" s="267"/>
      <c r="C475" s="181"/>
      <c r="D475" s="181"/>
      <c r="E475" s="142"/>
      <c r="F475" s="1304"/>
    </row>
    <row r="476" spans="1:6">
      <c r="A476" s="171"/>
      <c r="B476" s="267"/>
      <c r="C476" s="181"/>
      <c r="D476" s="181"/>
      <c r="E476" s="142"/>
      <c r="F476" s="1304"/>
    </row>
    <row r="477" spans="1:6">
      <c r="A477" s="171"/>
      <c r="B477" s="267"/>
      <c r="C477" s="181"/>
      <c r="D477" s="181"/>
      <c r="E477" s="142"/>
      <c r="F477" s="1304"/>
    </row>
    <row r="478" spans="1:6">
      <c r="A478" s="171"/>
      <c r="B478" s="267"/>
      <c r="C478" s="181"/>
      <c r="D478" s="181"/>
      <c r="E478" s="142"/>
      <c r="F478" s="1304"/>
    </row>
    <row r="479" spans="1:6">
      <c r="A479" s="171"/>
      <c r="B479" s="267"/>
      <c r="C479" s="181"/>
      <c r="D479" s="181"/>
      <c r="E479" s="142"/>
      <c r="F479" s="1304"/>
    </row>
    <row r="480" spans="1:6">
      <c r="A480" s="171"/>
      <c r="B480" s="267"/>
      <c r="C480" s="181"/>
      <c r="D480" s="181"/>
      <c r="E480" s="142"/>
      <c r="F480" s="1304"/>
    </row>
    <row r="481" spans="1:6">
      <c r="A481" s="171"/>
      <c r="B481" s="267"/>
      <c r="C481" s="181"/>
      <c r="D481" s="181"/>
      <c r="E481" s="142"/>
      <c r="F481" s="1304"/>
    </row>
    <row r="482" spans="1:6">
      <c r="A482" s="171"/>
      <c r="B482" s="267"/>
      <c r="C482" s="181"/>
      <c r="D482" s="181"/>
      <c r="E482" s="142"/>
      <c r="F482" s="1304"/>
    </row>
    <row r="483" spans="1:6">
      <c r="A483" s="171"/>
      <c r="B483" s="267"/>
      <c r="C483" s="181"/>
      <c r="D483" s="181"/>
      <c r="E483" s="142"/>
      <c r="F483" s="1304"/>
    </row>
    <row r="484" spans="1:6">
      <c r="A484" s="171"/>
      <c r="B484" s="267"/>
      <c r="C484" s="181"/>
      <c r="D484" s="181"/>
      <c r="E484" s="142"/>
      <c r="F484" s="1304"/>
    </row>
    <row r="485" spans="1:6">
      <c r="A485" s="171"/>
      <c r="B485" s="267"/>
      <c r="C485" s="181"/>
      <c r="D485" s="181"/>
      <c r="E485" s="142"/>
      <c r="F485" s="1304"/>
    </row>
    <row r="486" spans="1:6">
      <c r="A486" s="171"/>
      <c r="B486" s="267"/>
      <c r="C486" s="181"/>
      <c r="D486" s="181"/>
      <c r="E486" s="142"/>
      <c r="F486" s="1304"/>
    </row>
    <row r="487" spans="1:6">
      <c r="A487" s="171"/>
      <c r="B487" s="267"/>
      <c r="C487" s="181"/>
      <c r="D487" s="181"/>
      <c r="E487" s="142"/>
      <c r="F487" s="1304"/>
    </row>
    <row r="488" spans="1:6">
      <c r="A488" s="171"/>
      <c r="B488" s="267"/>
      <c r="C488" s="181"/>
      <c r="D488" s="181"/>
      <c r="E488" s="142"/>
      <c r="F488" s="1304"/>
    </row>
    <row r="489" spans="1:6">
      <c r="A489" s="171"/>
      <c r="B489" s="267"/>
      <c r="C489" s="181"/>
      <c r="D489" s="181"/>
      <c r="E489" s="142"/>
      <c r="F489" s="1304"/>
    </row>
    <row r="490" spans="1:6">
      <c r="A490" s="171"/>
      <c r="B490" s="267"/>
      <c r="C490" s="181"/>
      <c r="D490" s="181"/>
      <c r="E490" s="142"/>
      <c r="F490" s="1304"/>
    </row>
    <row r="491" spans="1:6">
      <c r="A491" s="171"/>
      <c r="B491" s="267"/>
      <c r="C491" s="181"/>
      <c r="D491" s="181"/>
      <c r="E491" s="142"/>
      <c r="F491" s="1304"/>
    </row>
    <row r="492" spans="1:6" ht="13" thickBot="1">
      <c r="A492" s="1291"/>
      <c r="B492" s="1292"/>
      <c r="C492" s="1293"/>
      <c r="D492" s="1293" t="s">
        <v>973</v>
      </c>
      <c r="E492" s="144"/>
      <c r="F492" s="143">
        <f>SUM(F446:F491)</f>
        <v>0</v>
      </c>
    </row>
    <row r="493" spans="1:6" ht="13">
      <c r="A493" s="221"/>
      <c r="C493" s="347"/>
      <c r="D493" s="347"/>
      <c r="E493" s="1373"/>
      <c r="F493" s="1374"/>
    </row>
  </sheetData>
  <mergeCells count="20">
    <mergeCell ref="A439:F439"/>
    <mergeCell ref="A440:F440"/>
    <mergeCell ref="A289:F289"/>
    <mergeCell ref="A290:F290"/>
    <mergeCell ref="A338:F338"/>
    <mergeCell ref="A339:F339"/>
    <mergeCell ref="A391:F391"/>
    <mergeCell ref="A392:F392"/>
    <mergeCell ref="A238:F238"/>
    <mergeCell ref="A1:F1"/>
    <mergeCell ref="A2:F2"/>
    <mergeCell ref="A47:F47"/>
    <mergeCell ref="A48:F48"/>
    <mergeCell ref="A92:F92"/>
    <mergeCell ref="A93:F93"/>
    <mergeCell ref="A140:F140"/>
    <mergeCell ref="A141:F141"/>
    <mergeCell ref="A189:F189"/>
    <mergeCell ref="A190:F190"/>
    <mergeCell ref="A237:F237"/>
  </mergeCells>
  <pageMargins left="0.7" right="0.7" top="0.75" bottom="0.75" header="0.3" footer="0.3"/>
  <pageSetup scale="81" orientation="portrait" r:id="rId1"/>
  <rowBreaks count="1" manualBreakCount="1">
    <brk id="388"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6"/>
  <sheetViews>
    <sheetView view="pageBreakPreview" topLeftCell="A11" zoomScaleNormal="100" zoomScaleSheetLayoutView="100" workbookViewId="0">
      <selection activeCell="B24" sqref="B24"/>
    </sheetView>
  </sheetViews>
  <sheetFormatPr defaultColWidth="8.90625" defaultRowHeight="14.5"/>
  <cols>
    <col min="1" max="1" width="8.08984375" style="1467" customWidth="1"/>
    <col min="2" max="2" width="32" style="1465" customWidth="1"/>
    <col min="3" max="3" width="6.453125" style="1465" customWidth="1"/>
    <col min="4" max="4" width="11.54296875" style="1465" customWidth="1"/>
    <col min="5" max="5" width="13.08984375" style="1468" customWidth="1"/>
    <col min="6" max="6" width="16" style="1470" customWidth="1"/>
    <col min="7" max="16384" width="8.90625" style="1465"/>
  </cols>
  <sheetData>
    <row r="1" spans="1:8" ht="12.5">
      <c r="A1" s="2028" t="s">
        <v>324</v>
      </c>
      <c r="B1" s="2115"/>
      <c r="C1" s="2115"/>
      <c r="D1" s="2115"/>
      <c r="E1" s="2115"/>
      <c r="F1" s="2115"/>
    </row>
    <row r="2" spans="1:8" ht="12.5">
      <c r="A2" s="2028" t="s">
        <v>323</v>
      </c>
      <c r="B2" s="2115"/>
      <c r="C2" s="2115"/>
      <c r="D2" s="2115"/>
      <c r="E2" s="2115"/>
      <c r="F2" s="2115"/>
    </row>
    <row r="3" spans="1:8" ht="12.5">
      <c r="A3" s="1337" t="s">
        <v>2529</v>
      </c>
      <c r="B3" s="1396"/>
      <c r="C3" s="1397"/>
      <c r="D3" s="1397"/>
      <c r="E3" s="1398"/>
      <c r="F3" s="1399"/>
    </row>
    <row r="4" spans="1:8" ht="12.5">
      <c r="A4" s="1400"/>
      <c r="B4" s="1396"/>
      <c r="C4" s="1397"/>
      <c r="D4" s="1397"/>
      <c r="E4" s="1398"/>
      <c r="F4" s="1399"/>
    </row>
    <row r="5" spans="1:8" ht="12.5">
      <c r="A5" s="1337" t="s">
        <v>2530</v>
      </c>
      <c r="B5" s="1396"/>
      <c r="C5" s="1397"/>
      <c r="D5" s="1397"/>
      <c r="E5" s="1398"/>
      <c r="F5" s="1399"/>
    </row>
    <row r="6" spans="1:8" ht="13" thickBot="1">
      <c r="A6" s="1401"/>
      <c r="B6" s="1396"/>
      <c r="C6" s="1397"/>
      <c r="D6" s="1397"/>
      <c r="E6" s="1398"/>
      <c r="F6" s="1399"/>
    </row>
    <row r="7" spans="1:8" ht="13" thickBot="1">
      <c r="A7" s="1402" t="s">
        <v>320</v>
      </c>
      <c r="B7" s="1403" t="s">
        <v>161</v>
      </c>
      <c r="C7" s="1403" t="s">
        <v>319</v>
      </c>
      <c r="D7" s="1403" t="s">
        <v>318</v>
      </c>
      <c r="E7" s="1404" t="s">
        <v>1973</v>
      </c>
      <c r="F7" s="1405" t="s">
        <v>1972</v>
      </c>
    </row>
    <row r="8" spans="1:8" ht="12.5">
      <c r="A8" s="1406"/>
      <c r="B8" s="1407"/>
      <c r="C8" s="1407"/>
      <c r="D8" s="1407"/>
      <c r="E8" s="1408"/>
      <c r="F8" s="115"/>
    </row>
    <row r="9" spans="1:8" ht="12.5">
      <c r="A9" s="1406"/>
      <c r="B9" s="1409" t="s">
        <v>596</v>
      </c>
      <c r="C9" s="1407"/>
      <c r="D9" s="1407"/>
      <c r="E9" s="1408"/>
      <c r="F9" s="115"/>
    </row>
    <row r="10" spans="1:8" ht="30.5">
      <c r="A10" s="1406"/>
      <c r="B10" s="1507" t="s">
        <v>2531</v>
      </c>
      <c r="C10" s="1407"/>
      <c r="D10" s="1407"/>
      <c r="E10" s="1408"/>
      <c r="F10" s="115"/>
    </row>
    <row r="11" spans="1:8" ht="12.5">
      <c r="A11" s="1406"/>
      <c r="B11" s="1407"/>
      <c r="C11" s="1407"/>
      <c r="D11" s="1407"/>
      <c r="E11" s="1408"/>
      <c r="F11" s="115"/>
    </row>
    <row r="12" spans="1:8" s="1415" customFormat="1" ht="10.5">
      <c r="A12" s="1406"/>
      <c r="B12" s="1409" t="s">
        <v>1165</v>
      </c>
      <c r="C12" s="1411"/>
      <c r="D12" s="1412"/>
      <c r="E12" s="1413"/>
      <c r="F12" s="1414"/>
    </row>
    <row r="13" spans="1:8" s="1415" customFormat="1" ht="10">
      <c r="A13" s="1406"/>
      <c r="B13" s="1407"/>
      <c r="C13" s="1411"/>
      <c r="D13" s="1412"/>
      <c r="E13" s="1413"/>
      <c r="F13" s="1414"/>
    </row>
    <row r="14" spans="1:8" s="1415" customFormat="1" ht="10.5">
      <c r="A14" s="1406"/>
      <c r="B14" s="1416" t="s">
        <v>651</v>
      </c>
      <c r="C14" s="1411"/>
      <c r="D14" s="1412"/>
      <c r="E14" s="1413"/>
      <c r="F14" s="1414"/>
    </row>
    <row r="15" spans="1:8" ht="12.5">
      <c r="A15" s="1417"/>
      <c r="B15" s="1418"/>
      <c r="C15" s="1412"/>
      <c r="D15" s="1419"/>
      <c r="E15" s="1419"/>
      <c r="F15" s="115"/>
      <c r="G15" s="1466"/>
      <c r="H15" s="1466"/>
    </row>
    <row r="16" spans="1:8" ht="12.5">
      <c r="A16" s="1417" t="s">
        <v>593</v>
      </c>
      <c r="B16" s="1411" t="s">
        <v>651</v>
      </c>
      <c r="C16" s="1421" t="s">
        <v>650</v>
      </c>
      <c r="D16" s="1420">
        <v>1.6464000000000003E-2</v>
      </c>
      <c r="E16" s="142"/>
      <c r="F16" s="115">
        <f>D16*E16</f>
        <v>0</v>
      </c>
      <c r="G16" s="1466"/>
      <c r="H16" s="1466"/>
    </row>
    <row r="17" spans="1:8" ht="12.5">
      <c r="A17" s="1406"/>
      <c r="B17" s="1407"/>
      <c r="C17" s="1421"/>
      <c r="D17" s="1421"/>
      <c r="E17" s="1419"/>
      <c r="F17" s="115">
        <f t="shared" ref="F17:F51" si="0">D17*E17</f>
        <v>0</v>
      </c>
    </row>
    <row r="18" spans="1:8" ht="12.5">
      <c r="A18" s="1406"/>
      <c r="B18" s="1407"/>
      <c r="C18" s="1421"/>
      <c r="D18" s="1421"/>
      <c r="E18" s="1419"/>
      <c r="F18" s="115">
        <f t="shared" si="0"/>
        <v>0</v>
      </c>
    </row>
    <row r="19" spans="1:8" ht="12.5">
      <c r="A19" s="1406"/>
      <c r="B19" s="1409" t="s">
        <v>1163</v>
      </c>
      <c r="C19" s="1421"/>
      <c r="D19" s="1421"/>
      <c r="E19" s="1419"/>
      <c r="F19" s="115">
        <f t="shared" si="0"/>
        <v>0</v>
      </c>
    </row>
    <row r="20" spans="1:8" ht="12.5">
      <c r="A20" s="1406"/>
      <c r="B20" s="1407"/>
      <c r="C20" s="1421"/>
      <c r="D20" s="1421"/>
      <c r="E20" s="1419"/>
      <c r="F20" s="115">
        <f t="shared" si="0"/>
        <v>0</v>
      </c>
    </row>
    <row r="21" spans="1:8" ht="30">
      <c r="A21" s="1406" t="s">
        <v>1381</v>
      </c>
      <c r="B21" s="1422" t="s">
        <v>1837</v>
      </c>
      <c r="C21" s="1421" t="s">
        <v>438</v>
      </c>
      <c r="D21" s="1420">
        <v>164.64000000000001</v>
      </c>
      <c r="E21" s="1423"/>
      <c r="F21" s="115">
        <f t="shared" si="0"/>
        <v>0</v>
      </c>
    </row>
    <row r="22" spans="1:8" ht="12.5">
      <c r="A22" s="1406"/>
      <c r="B22" s="1407"/>
      <c r="C22" s="1421"/>
      <c r="D22" s="1421"/>
      <c r="E22" s="1423"/>
      <c r="F22" s="115">
        <f t="shared" si="0"/>
        <v>0</v>
      </c>
    </row>
    <row r="23" spans="1:8" ht="12.5">
      <c r="A23" s="1406"/>
      <c r="B23" s="1407"/>
      <c r="C23" s="1421"/>
      <c r="D23" s="1421"/>
      <c r="E23" s="1419"/>
      <c r="F23" s="115">
        <f t="shared" si="0"/>
        <v>0</v>
      </c>
    </row>
    <row r="24" spans="1:8" ht="20">
      <c r="A24" s="1406" t="s">
        <v>579</v>
      </c>
      <c r="B24" s="1422" t="s">
        <v>1836</v>
      </c>
      <c r="C24" s="1421" t="s">
        <v>438</v>
      </c>
      <c r="D24" s="1421">
        <v>82.320000000000007</v>
      </c>
      <c r="E24" s="1423"/>
      <c r="F24" s="115">
        <f t="shared" si="0"/>
        <v>0</v>
      </c>
    </row>
    <row r="25" spans="1:8" ht="12.5">
      <c r="A25" s="1406"/>
      <c r="B25" s="1407"/>
      <c r="C25" s="1421"/>
      <c r="D25" s="1421"/>
      <c r="E25" s="1423"/>
      <c r="F25" s="115">
        <f t="shared" si="0"/>
        <v>0</v>
      </c>
    </row>
    <row r="26" spans="1:8" ht="12.5">
      <c r="A26" s="1406"/>
      <c r="B26" s="1409" t="s">
        <v>1835</v>
      </c>
      <c r="C26" s="1421"/>
      <c r="D26" s="1421"/>
      <c r="E26" s="1423"/>
      <c r="F26" s="115">
        <f t="shared" si="0"/>
        <v>0</v>
      </c>
    </row>
    <row r="27" spans="1:8" ht="12.5">
      <c r="A27" s="1406"/>
      <c r="B27" s="1407"/>
      <c r="C27" s="1421"/>
      <c r="D27" s="1421"/>
      <c r="E27" s="1423"/>
      <c r="F27" s="115">
        <f t="shared" si="0"/>
        <v>0</v>
      </c>
    </row>
    <row r="28" spans="1:8" ht="12.5">
      <c r="A28" s="1406"/>
      <c r="B28" s="1407"/>
      <c r="C28" s="1421"/>
      <c r="D28" s="1421"/>
      <c r="E28" s="1423"/>
      <c r="F28" s="115">
        <f t="shared" si="0"/>
        <v>0</v>
      </c>
    </row>
    <row r="29" spans="1:8" ht="20">
      <c r="A29" s="1406" t="s">
        <v>1833</v>
      </c>
      <c r="B29" s="1422" t="s">
        <v>1834</v>
      </c>
      <c r="C29" s="1421" t="s">
        <v>438</v>
      </c>
      <c r="D29" s="1421">
        <v>82.320000000000007</v>
      </c>
      <c r="E29" s="1423"/>
      <c r="F29" s="115">
        <f t="shared" si="0"/>
        <v>0</v>
      </c>
    </row>
    <row r="30" spans="1:8" ht="12.5">
      <c r="A30" s="1406"/>
      <c r="B30" s="1422"/>
      <c r="C30" s="1421"/>
      <c r="D30" s="1421"/>
      <c r="E30" s="1423"/>
      <c r="F30" s="115">
        <f t="shared" si="0"/>
        <v>0</v>
      </c>
    </row>
    <row r="31" spans="1:8" s="1415" customFormat="1" ht="10.5">
      <c r="A31" s="1406"/>
      <c r="B31" s="1409" t="s">
        <v>1832</v>
      </c>
      <c r="C31" s="1412"/>
      <c r="D31" s="1424"/>
      <c r="E31" s="1312"/>
      <c r="F31" s="115">
        <f t="shared" si="0"/>
        <v>0</v>
      </c>
      <c r="H31" s="1425"/>
    </row>
    <row r="32" spans="1:8" s="1415" customFormat="1" ht="10">
      <c r="A32" s="1406"/>
      <c r="B32" s="1407"/>
      <c r="C32" s="1412"/>
      <c r="D32" s="1424"/>
      <c r="E32" s="1312"/>
      <c r="F32" s="115">
        <f t="shared" si="0"/>
        <v>0</v>
      </c>
      <c r="H32" s="1426"/>
    </row>
    <row r="33" spans="1:6" s="1415" customFormat="1" ht="20">
      <c r="A33" s="1406" t="s">
        <v>1831</v>
      </c>
      <c r="B33" s="1422" t="s">
        <v>1830</v>
      </c>
      <c r="C33" s="1412" t="s">
        <v>679</v>
      </c>
      <c r="D33" s="1420">
        <v>164.64000000000001</v>
      </c>
      <c r="E33" s="170"/>
      <c r="F33" s="115">
        <f t="shared" si="0"/>
        <v>0</v>
      </c>
    </row>
    <row r="34" spans="1:6" s="1415" customFormat="1" ht="10">
      <c r="A34" s="1406"/>
      <c r="B34" s="1407"/>
      <c r="C34" s="1411"/>
      <c r="D34" s="1424"/>
      <c r="E34" s="1312"/>
      <c r="F34" s="115">
        <f t="shared" si="0"/>
        <v>0</v>
      </c>
    </row>
    <row r="35" spans="1:6" ht="12.5">
      <c r="A35" s="1406"/>
      <c r="B35" s="1407"/>
      <c r="C35" s="1421"/>
      <c r="D35" s="1421"/>
      <c r="E35" s="1423"/>
      <c r="F35" s="115">
        <f t="shared" si="0"/>
        <v>0</v>
      </c>
    </row>
    <row r="36" spans="1:6" ht="12.5">
      <c r="A36" s="1427"/>
      <c r="B36" s="1428" t="s">
        <v>1159</v>
      </c>
      <c r="C36" s="1421"/>
      <c r="D36" s="1421"/>
      <c r="E36" s="1423"/>
      <c r="F36" s="115">
        <f t="shared" si="0"/>
        <v>0</v>
      </c>
    </row>
    <row r="37" spans="1:6" ht="12.5">
      <c r="A37" s="1427"/>
      <c r="B37" s="1428"/>
      <c r="C37" s="1421"/>
      <c r="D37" s="1421"/>
      <c r="E37" s="1423"/>
      <c r="F37" s="115">
        <f t="shared" si="0"/>
        <v>0</v>
      </c>
    </row>
    <row r="38" spans="1:6" ht="12.5">
      <c r="A38" s="1429"/>
      <c r="B38" s="1430" t="s">
        <v>1829</v>
      </c>
      <c r="C38" s="1421"/>
      <c r="D38" s="1421"/>
      <c r="E38" s="1423"/>
      <c r="F38" s="115">
        <f t="shared" si="0"/>
        <v>0</v>
      </c>
    </row>
    <row r="39" spans="1:6" ht="12.5">
      <c r="A39" s="1429"/>
      <c r="B39" s="1431"/>
      <c r="C39" s="1421"/>
      <c r="D39" s="1421"/>
      <c r="E39" s="1423"/>
      <c r="F39" s="115">
        <f t="shared" si="0"/>
        <v>0</v>
      </c>
    </row>
    <row r="40" spans="1:6" ht="12.5">
      <c r="A40" s="1429"/>
      <c r="B40" s="1432" t="s">
        <v>1828</v>
      </c>
      <c r="C40" s="1421"/>
      <c r="D40" s="1421"/>
      <c r="E40" s="1423"/>
      <c r="F40" s="115">
        <f t="shared" si="0"/>
        <v>0</v>
      </c>
    </row>
    <row r="41" spans="1:6" ht="12.5">
      <c r="A41" s="1406"/>
      <c r="B41" s="1433"/>
      <c r="C41" s="1421"/>
      <c r="D41" s="1421"/>
      <c r="E41" s="1423"/>
      <c r="F41" s="115">
        <f t="shared" si="0"/>
        <v>0</v>
      </c>
    </row>
    <row r="42" spans="1:6" ht="12.5">
      <c r="A42" s="1406"/>
      <c r="B42" s="1433" t="s">
        <v>1827</v>
      </c>
      <c r="C42" s="1421"/>
      <c r="D42" s="1421"/>
      <c r="E42" s="1423"/>
      <c r="F42" s="115">
        <f t="shared" si="0"/>
        <v>0</v>
      </c>
    </row>
    <row r="43" spans="1:6" ht="40">
      <c r="A43" s="1406"/>
      <c r="B43" s="1434" t="s">
        <v>1826</v>
      </c>
      <c r="C43" s="1421"/>
      <c r="D43" s="1421"/>
      <c r="E43" s="1423"/>
      <c r="F43" s="115">
        <f t="shared" si="0"/>
        <v>0</v>
      </c>
    </row>
    <row r="44" spans="1:6" ht="12.5">
      <c r="A44" s="1406"/>
      <c r="B44" s="1433"/>
      <c r="C44" s="1421"/>
      <c r="D44" s="1421"/>
      <c r="E44" s="1423"/>
      <c r="F44" s="115">
        <f t="shared" si="0"/>
        <v>0</v>
      </c>
    </row>
    <row r="45" spans="1:6" ht="12.5">
      <c r="A45" s="1406" t="s">
        <v>1825</v>
      </c>
      <c r="B45" s="1422" t="s">
        <v>1824</v>
      </c>
      <c r="C45" s="1421" t="s">
        <v>691</v>
      </c>
      <c r="D45" s="1435">
        <v>34.049999999999997</v>
      </c>
      <c r="E45" s="1423"/>
      <c r="F45" s="115">
        <f t="shared" si="0"/>
        <v>0</v>
      </c>
    </row>
    <row r="46" spans="1:6" ht="12.5">
      <c r="A46" s="1406"/>
      <c r="B46" s="1433"/>
      <c r="C46" s="1421"/>
      <c r="D46" s="1435"/>
      <c r="E46" s="1423"/>
      <c r="F46" s="115">
        <f t="shared" si="0"/>
        <v>0</v>
      </c>
    </row>
    <row r="47" spans="1:6" ht="12.5">
      <c r="A47" s="1406"/>
      <c r="B47" s="1433" t="s">
        <v>1994</v>
      </c>
      <c r="C47" s="1421"/>
      <c r="D47" s="1435"/>
      <c r="E47" s="1423"/>
      <c r="F47" s="115">
        <f t="shared" si="0"/>
        <v>0</v>
      </c>
    </row>
    <row r="48" spans="1:6" ht="12.5">
      <c r="A48" s="1406"/>
      <c r="B48" s="1433"/>
      <c r="C48" s="1421"/>
      <c r="D48" s="1435"/>
      <c r="E48" s="1423"/>
      <c r="F48" s="115">
        <f t="shared" si="0"/>
        <v>0</v>
      </c>
    </row>
    <row r="49" spans="1:6" ht="40">
      <c r="A49" s="1406"/>
      <c r="B49" s="1434" t="s">
        <v>1993</v>
      </c>
      <c r="C49" s="1421"/>
      <c r="D49" s="1435"/>
      <c r="E49" s="1423"/>
      <c r="F49" s="115">
        <f t="shared" si="0"/>
        <v>0</v>
      </c>
    </row>
    <row r="50" spans="1:6" ht="12.5">
      <c r="A50" s="1406"/>
      <c r="B50" s="1422"/>
      <c r="C50" s="1421"/>
      <c r="D50" s="1435"/>
      <c r="E50" s="1423"/>
      <c r="F50" s="115">
        <f t="shared" si="0"/>
        <v>0</v>
      </c>
    </row>
    <row r="51" spans="1:6" ht="12.5">
      <c r="A51" s="1406" t="s">
        <v>1821</v>
      </c>
      <c r="B51" s="1422" t="s">
        <v>1820</v>
      </c>
      <c r="C51" s="1421" t="s">
        <v>691</v>
      </c>
      <c r="D51" s="1435">
        <v>1327.9499999999998</v>
      </c>
      <c r="E51" s="1423"/>
      <c r="F51" s="115">
        <f t="shared" si="0"/>
        <v>0</v>
      </c>
    </row>
    <row r="52" spans="1:6" ht="12.5">
      <c r="A52" s="1406"/>
      <c r="B52" s="1422"/>
      <c r="C52" s="1407"/>
      <c r="D52" s="1421"/>
      <c r="E52" s="141"/>
      <c r="F52" s="115"/>
    </row>
    <row r="53" spans="1:6" ht="12.5">
      <c r="A53" s="1436"/>
      <c r="B53" s="1411"/>
      <c r="C53" s="1412"/>
      <c r="D53" s="1412"/>
      <c r="E53" s="146"/>
      <c r="F53" s="1437"/>
    </row>
    <row r="54" spans="1:6" s="1396" customFormat="1" ht="10.5" thickBot="1">
      <c r="A54" s="1438"/>
      <c r="B54" s="1439"/>
      <c r="C54" s="1440"/>
      <c r="D54" s="1440" t="s">
        <v>1770</v>
      </c>
      <c r="E54" s="144"/>
      <c r="F54" s="1441">
        <f>SUM(F12:F53)</f>
        <v>0</v>
      </c>
    </row>
    <row r="55" spans="1:6" s="1396" customFormat="1" ht="10">
      <c r="A55" s="1442"/>
      <c r="C55" s="1397"/>
      <c r="D55" s="1397"/>
      <c r="E55" s="148"/>
      <c r="F55" s="1443"/>
    </row>
    <row r="56" spans="1:6" ht="12" customHeight="1">
      <c r="A56" s="1401"/>
      <c r="B56" s="1396"/>
      <c r="C56" s="1397"/>
      <c r="D56" s="1397"/>
      <c r="E56" s="1398"/>
      <c r="F56" s="1313"/>
    </row>
    <row r="57" spans="1:6" ht="13" thickBot="1">
      <c r="A57" s="1401"/>
      <c r="B57" s="1396"/>
      <c r="C57" s="1397"/>
      <c r="D57" s="1397"/>
      <c r="E57" s="1398"/>
      <c r="F57" s="1313"/>
    </row>
    <row r="58" spans="1:6" ht="13" thickBot="1">
      <c r="A58" s="1402" t="s">
        <v>320</v>
      </c>
      <c r="B58" s="1403" t="s">
        <v>161</v>
      </c>
      <c r="C58" s="1403" t="s">
        <v>319</v>
      </c>
      <c r="D58" s="1403" t="s">
        <v>318</v>
      </c>
      <c r="E58" s="1404" t="s">
        <v>1973</v>
      </c>
      <c r="F58" s="1405" t="s">
        <v>1972</v>
      </c>
    </row>
    <row r="59" spans="1:6" ht="12.5">
      <c r="A59" s="1444"/>
      <c r="B59" s="1445"/>
      <c r="C59" s="1445"/>
      <c r="D59" s="1445"/>
      <c r="E59" s="1446"/>
      <c r="F59" s="1447"/>
    </row>
    <row r="60" spans="1:6" ht="12.5">
      <c r="A60" s="1406"/>
      <c r="B60" s="1433" t="s">
        <v>1819</v>
      </c>
      <c r="C60" s="1421"/>
      <c r="D60" s="1421"/>
      <c r="E60" s="1424"/>
      <c r="F60" s="115"/>
    </row>
    <row r="61" spans="1:6" ht="12.5">
      <c r="A61" s="1406"/>
      <c r="B61" s="1434"/>
      <c r="C61" s="1421"/>
      <c r="D61" s="1421"/>
      <c r="E61" s="1424"/>
      <c r="F61" s="115"/>
    </row>
    <row r="62" spans="1:6" ht="12.5">
      <c r="A62" s="1406"/>
      <c r="B62" s="1433" t="s">
        <v>1818</v>
      </c>
      <c r="C62" s="1421"/>
      <c r="D62" s="1421"/>
      <c r="E62" s="1419"/>
      <c r="F62" s="115"/>
    </row>
    <row r="63" spans="1:6" ht="12.5">
      <c r="A63" s="1406"/>
      <c r="B63" s="1407"/>
      <c r="C63" s="1421"/>
      <c r="D63" s="1421"/>
      <c r="E63" s="1419"/>
      <c r="F63" s="115"/>
    </row>
    <row r="64" spans="1:6" ht="20">
      <c r="A64" s="1406"/>
      <c r="B64" s="1434" t="s">
        <v>1817</v>
      </c>
      <c r="C64" s="1421"/>
      <c r="D64" s="1421"/>
      <c r="E64" s="1419"/>
      <c r="F64" s="115"/>
    </row>
    <row r="65" spans="1:6" ht="12.5">
      <c r="A65" s="1406"/>
      <c r="B65" s="1434"/>
      <c r="C65" s="1421"/>
      <c r="D65" s="1421"/>
      <c r="E65" s="1419"/>
      <c r="F65" s="115"/>
    </row>
    <row r="66" spans="1:6" ht="12.5">
      <c r="A66" s="1406" t="s">
        <v>1356</v>
      </c>
      <c r="B66" s="1407" t="s">
        <v>1816</v>
      </c>
      <c r="C66" s="1421" t="s">
        <v>691</v>
      </c>
      <c r="D66" s="1435">
        <v>34.049999999999997</v>
      </c>
      <c r="E66" s="1423"/>
      <c r="F66" s="115">
        <f t="shared" ref="F66:F88" si="1">D66*E66</f>
        <v>0</v>
      </c>
    </row>
    <row r="67" spans="1:6" ht="12.5">
      <c r="A67" s="1406"/>
      <c r="B67" s="1407"/>
      <c r="C67" s="1421"/>
      <c r="D67" s="1435"/>
      <c r="E67" s="1423"/>
      <c r="F67" s="115">
        <f t="shared" si="1"/>
        <v>0</v>
      </c>
    </row>
    <row r="68" spans="1:6" ht="12.5">
      <c r="A68" s="1406"/>
      <c r="B68" s="1433" t="s">
        <v>1815</v>
      </c>
      <c r="C68" s="1421"/>
      <c r="D68" s="1435"/>
      <c r="E68" s="1423"/>
      <c r="F68" s="115">
        <f t="shared" si="1"/>
        <v>0</v>
      </c>
    </row>
    <row r="69" spans="1:6" ht="12.5">
      <c r="A69" s="1406"/>
      <c r="B69" s="1409"/>
      <c r="C69" s="1421"/>
      <c r="D69" s="1435"/>
      <c r="E69" s="1423"/>
      <c r="F69" s="115">
        <f t="shared" si="1"/>
        <v>0</v>
      </c>
    </row>
    <row r="70" spans="1:6" ht="30">
      <c r="A70" s="1406"/>
      <c r="B70" s="1434" t="s">
        <v>1992</v>
      </c>
      <c r="C70" s="1421"/>
      <c r="D70" s="1435"/>
      <c r="E70" s="1423"/>
      <c r="F70" s="115">
        <f t="shared" si="1"/>
        <v>0</v>
      </c>
    </row>
    <row r="71" spans="1:6" ht="12.5">
      <c r="A71" s="1406"/>
      <c r="B71" s="1407"/>
      <c r="C71" s="1421"/>
      <c r="D71" s="1435"/>
      <c r="E71" s="1423"/>
      <c r="F71" s="115">
        <f t="shared" si="1"/>
        <v>0</v>
      </c>
    </row>
    <row r="72" spans="1:6" ht="12.5">
      <c r="A72" s="1406" t="s">
        <v>701</v>
      </c>
      <c r="B72" s="1407" t="s">
        <v>1813</v>
      </c>
      <c r="C72" s="1421" t="s">
        <v>691</v>
      </c>
      <c r="D72" s="1435">
        <v>1327.9499999999998</v>
      </c>
      <c r="E72" s="1423"/>
      <c r="F72" s="115">
        <f t="shared" si="1"/>
        <v>0</v>
      </c>
    </row>
    <row r="73" spans="1:6" ht="12.5">
      <c r="A73" s="1406"/>
      <c r="B73" s="1448"/>
      <c r="C73" s="1421"/>
      <c r="D73" s="1435"/>
      <c r="E73" s="1423"/>
      <c r="F73" s="115">
        <f t="shared" si="1"/>
        <v>0</v>
      </c>
    </row>
    <row r="74" spans="1:6" ht="12.5">
      <c r="A74" s="1406"/>
      <c r="B74" s="1433" t="s">
        <v>1144</v>
      </c>
      <c r="C74" s="1421"/>
      <c r="D74" s="1421"/>
      <c r="E74" s="1423"/>
      <c r="F74" s="115">
        <f t="shared" si="1"/>
        <v>0</v>
      </c>
    </row>
    <row r="75" spans="1:6" ht="12.5">
      <c r="A75" s="1406"/>
      <c r="B75" s="1433"/>
      <c r="C75" s="1421"/>
      <c r="D75" s="1421"/>
      <c r="E75" s="1423"/>
      <c r="F75" s="115">
        <f t="shared" si="1"/>
        <v>0</v>
      </c>
    </row>
    <row r="76" spans="1:6" ht="12.5">
      <c r="A76" s="1406"/>
      <c r="B76" s="1433" t="s">
        <v>689</v>
      </c>
      <c r="C76" s="1421"/>
      <c r="D76" s="1421"/>
      <c r="E76" s="1423"/>
      <c r="F76" s="115">
        <f t="shared" si="1"/>
        <v>0</v>
      </c>
    </row>
    <row r="77" spans="1:6" ht="12.5">
      <c r="A77" s="1406"/>
      <c r="B77" s="1433"/>
      <c r="C77" s="1421"/>
      <c r="D77" s="1421"/>
      <c r="E77" s="1423"/>
      <c r="F77" s="115">
        <f t="shared" si="1"/>
        <v>0</v>
      </c>
    </row>
    <row r="78" spans="1:6" ht="20">
      <c r="A78" s="1406"/>
      <c r="B78" s="1434" t="s">
        <v>1812</v>
      </c>
      <c r="C78" s="1421"/>
      <c r="D78" s="1449"/>
      <c r="E78" s="1423"/>
      <c r="F78" s="115">
        <f t="shared" si="1"/>
        <v>0</v>
      </c>
    </row>
    <row r="79" spans="1:6" ht="12.5">
      <c r="A79" s="1406"/>
      <c r="B79" s="1422"/>
      <c r="C79" s="1421"/>
      <c r="D79" s="1449"/>
      <c r="E79" s="1423"/>
      <c r="F79" s="115">
        <f t="shared" si="1"/>
        <v>0</v>
      </c>
    </row>
    <row r="80" spans="1:6" ht="12.5">
      <c r="A80" s="1406" t="s">
        <v>683</v>
      </c>
      <c r="B80" s="1422" t="s">
        <v>1811</v>
      </c>
      <c r="C80" s="1421" t="s">
        <v>443</v>
      </c>
      <c r="D80" s="1449">
        <v>596</v>
      </c>
      <c r="E80" s="1423"/>
      <c r="F80" s="115">
        <f t="shared" si="1"/>
        <v>0</v>
      </c>
    </row>
    <row r="81" spans="1:6" ht="12.5">
      <c r="A81" s="1406"/>
      <c r="B81" s="1407"/>
      <c r="C81" s="1407"/>
      <c r="D81" s="1407"/>
      <c r="E81" s="1423"/>
      <c r="F81" s="115">
        <f t="shared" si="1"/>
        <v>0</v>
      </c>
    </row>
    <row r="82" spans="1:6" ht="12.5">
      <c r="A82" s="1406"/>
      <c r="B82" s="1433" t="s">
        <v>550</v>
      </c>
      <c r="C82" s="1421"/>
      <c r="D82" s="1421"/>
      <c r="E82" s="1423"/>
      <c r="F82" s="115">
        <f t="shared" si="1"/>
        <v>0</v>
      </c>
    </row>
    <row r="83" spans="1:6" ht="12.5">
      <c r="A83" s="1406"/>
      <c r="B83" s="1407"/>
      <c r="C83" s="1421"/>
      <c r="D83" s="1421"/>
      <c r="E83" s="1423"/>
      <c r="F83" s="115">
        <f t="shared" si="1"/>
        <v>0</v>
      </c>
    </row>
    <row r="84" spans="1:6" ht="12.5">
      <c r="A84" s="1406"/>
      <c r="B84" s="1433" t="s">
        <v>1810</v>
      </c>
      <c r="C84" s="1421"/>
      <c r="D84" s="1421"/>
      <c r="E84" s="1423"/>
      <c r="F84" s="115">
        <f t="shared" si="1"/>
        <v>0</v>
      </c>
    </row>
    <row r="85" spans="1:6" ht="12.5">
      <c r="A85" s="1406"/>
      <c r="B85" s="1407"/>
      <c r="C85" s="1421"/>
      <c r="D85" s="1421"/>
      <c r="E85" s="1423"/>
      <c r="F85" s="115">
        <f t="shared" si="1"/>
        <v>0</v>
      </c>
    </row>
    <row r="86" spans="1:6" ht="20">
      <c r="A86" s="1406"/>
      <c r="B86" s="1434" t="s">
        <v>1809</v>
      </c>
      <c r="C86" s="1421"/>
      <c r="D86" s="1421"/>
      <c r="E86" s="1423"/>
      <c r="F86" s="115">
        <f t="shared" si="1"/>
        <v>0</v>
      </c>
    </row>
    <row r="87" spans="1:6" ht="12.5">
      <c r="A87" s="1406"/>
      <c r="B87" s="1407"/>
      <c r="C87" s="1421"/>
      <c r="D87" s="1421"/>
      <c r="E87" s="1423"/>
      <c r="F87" s="115">
        <f t="shared" si="1"/>
        <v>0</v>
      </c>
    </row>
    <row r="88" spans="1:6" ht="12.5">
      <c r="A88" s="1406" t="s">
        <v>675</v>
      </c>
      <c r="B88" s="1407" t="s">
        <v>1808</v>
      </c>
      <c r="C88" s="1421" t="s">
        <v>482</v>
      </c>
      <c r="D88" s="1435">
        <v>0.60399999999999998</v>
      </c>
      <c r="E88" s="170"/>
      <c r="F88" s="115">
        <f t="shared" si="1"/>
        <v>0</v>
      </c>
    </row>
    <row r="89" spans="1:6" ht="12.5">
      <c r="A89" s="1406"/>
      <c r="B89" s="1431"/>
      <c r="C89" s="1421"/>
      <c r="D89" s="1449"/>
      <c r="E89" s="1419"/>
      <c r="F89" s="115"/>
    </row>
    <row r="90" spans="1:6" ht="12.5">
      <c r="A90" s="1406"/>
      <c r="B90" s="1431"/>
      <c r="C90" s="1421"/>
      <c r="D90" s="1449"/>
      <c r="E90" s="1419"/>
      <c r="F90" s="115"/>
    </row>
    <row r="91" spans="1:6" ht="12.5">
      <c r="A91" s="1406"/>
      <c r="B91" s="1431"/>
      <c r="C91" s="1421"/>
      <c r="D91" s="1449"/>
      <c r="E91" s="1419"/>
      <c r="F91" s="115"/>
    </row>
    <row r="92" spans="1:6" ht="12.5">
      <c r="A92" s="1406"/>
      <c r="B92" s="1431"/>
      <c r="C92" s="1421"/>
      <c r="D92" s="1449"/>
      <c r="E92" s="1419"/>
      <c r="F92" s="115"/>
    </row>
    <row r="93" spans="1:6" ht="12.5">
      <c r="A93" s="1406"/>
      <c r="B93" s="1431"/>
      <c r="C93" s="1421"/>
      <c r="D93" s="1449"/>
      <c r="E93" s="1419"/>
      <c r="F93" s="115"/>
    </row>
    <row r="94" spans="1:6" ht="12.5">
      <c r="A94" s="1406"/>
      <c r="B94" s="1431"/>
      <c r="C94" s="1421"/>
      <c r="D94" s="1449"/>
      <c r="E94" s="1419"/>
      <c r="F94" s="115"/>
    </row>
    <row r="95" spans="1:6" ht="12.5">
      <c r="A95" s="1406"/>
      <c r="B95" s="1431"/>
      <c r="C95" s="1421"/>
      <c r="D95" s="1449"/>
      <c r="E95" s="1419"/>
      <c r="F95" s="115"/>
    </row>
    <row r="96" spans="1:6" ht="12.5">
      <c r="A96" s="1406"/>
      <c r="B96" s="1431"/>
      <c r="C96" s="1421"/>
      <c r="D96" s="1449"/>
      <c r="E96" s="1419"/>
      <c r="F96" s="115"/>
    </row>
    <row r="97" spans="1:6" ht="12.5">
      <c r="A97" s="1406"/>
      <c r="B97" s="1431"/>
      <c r="C97" s="1421"/>
      <c r="D97" s="1449"/>
      <c r="E97" s="1419"/>
      <c r="F97" s="115"/>
    </row>
    <row r="98" spans="1:6" ht="12.5">
      <c r="A98" s="1406"/>
      <c r="B98" s="1431"/>
      <c r="C98" s="1421"/>
      <c r="D98" s="1449"/>
      <c r="E98" s="1419"/>
      <c r="F98" s="115"/>
    </row>
    <row r="99" spans="1:6" ht="12.5">
      <c r="A99" s="1406"/>
      <c r="B99" s="1433"/>
      <c r="C99" s="1421"/>
      <c r="D99" s="1449"/>
      <c r="E99" s="141"/>
      <c r="F99" s="115"/>
    </row>
    <row r="100" spans="1:6" ht="12.5">
      <c r="A100" s="1436"/>
      <c r="B100" s="1411"/>
      <c r="C100" s="1412"/>
      <c r="D100" s="1412"/>
      <c r="E100" s="146"/>
      <c r="F100" s="1437"/>
    </row>
    <row r="101" spans="1:6" ht="13" thickBot="1">
      <c r="A101" s="1438"/>
      <c r="B101" s="1439"/>
      <c r="C101" s="1440"/>
      <c r="D101" s="1440" t="s">
        <v>1770</v>
      </c>
      <c r="E101" s="144"/>
      <c r="F101" s="1441">
        <f>SUM(F66:F100)</f>
        <v>0</v>
      </c>
    </row>
    <row r="102" spans="1:6" ht="12.5">
      <c r="A102" s="1401"/>
      <c r="B102" s="1396"/>
      <c r="C102" s="1397"/>
      <c r="D102" s="1397"/>
      <c r="E102" s="1398"/>
      <c r="F102" s="1313"/>
    </row>
    <row r="103" spans="1:6" ht="12.5">
      <c r="A103" s="1401"/>
      <c r="B103" s="1396"/>
      <c r="C103" s="1397"/>
      <c r="D103" s="1397"/>
      <c r="E103" s="1398"/>
      <c r="F103" s="1313"/>
    </row>
    <row r="104" spans="1:6" ht="13" thickBot="1">
      <c r="A104" s="1415"/>
      <c r="B104" s="1415"/>
      <c r="C104" s="1415"/>
      <c r="D104" s="1415"/>
      <c r="E104" s="1450"/>
      <c r="F104" s="1451"/>
    </row>
    <row r="105" spans="1:6" ht="13" thickBot="1">
      <c r="A105" s="1402" t="s">
        <v>320</v>
      </c>
      <c r="B105" s="1403" t="s">
        <v>161</v>
      </c>
      <c r="C105" s="1403" t="s">
        <v>319</v>
      </c>
      <c r="D105" s="1403" t="s">
        <v>318</v>
      </c>
      <c r="E105" s="1404" t="s">
        <v>1973</v>
      </c>
      <c r="F105" s="1405" t="s">
        <v>1972</v>
      </c>
    </row>
    <row r="106" spans="1:6" ht="12.5">
      <c r="A106" s="1406"/>
      <c r="B106" s="1407"/>
      <c r="C106" s="1407"/>
      <c r="D106" s="1407"/>
      <c r="E106" s="1408"/>
      <c r="F106" s="115"/>
    </row>
    <row r="107" spans="1:6" ht="12.5">
      <c r="A107" s="1406"/>
      <c r="B107" s="1433" t="s">
        <v>633</v>
      </c>
      <c r="C107" s="1421"/>
      <c r="D107" s="1421"/>
      <c r="E107" s="1419"/>
      <c r="F107" s="115"/>
    </row>
    <row r="108" spans="1:6" ht="12.5">
      <c r="A108" s="1406"/>
      <c r="B108" s="1409"/>
      <c r="C108" s="1421"/>
      <c r="D108" s="1421"/>
      <c r="E108" s="141"/>
      <c r="F108" s="115"/>
    </row>
    <row r="109" spans="1:6" ht="12.5">
      <c r="A109" s="1406"/>
      <c r="B109" s="1409" t="s">
        <v>1736</v>
      </c>
      <c r="C109" s="1421"/>
      <c r="D109" s="1421"/>
      <c r="E109" s="141"/>
      <c r="F109" s="115"/>
    </row>
    <row r="110" spans="1:6" ht="12.5">
      <c r="A110" s="1406"/>
      <c r="B110" s="1434"/>
      <c r="C110" s="1421"/>
      <c r="D110" s="1421"/>
      <c r="E110" s="1419"/>
      <c r="F110" s="115"/>
    </row>
    <row r="111" spans="1:6" ht="12.5">
      <c r="A111" s="1406"/>
      <c r="B111" s="1409" t="s">
        <v>631</v>
      </c>
      <c r="C111" s="1421"/>
      <c r="D111" s="1421"/>
      <c r="E111" s="1419"/>
      <c r="F111" s="115"/>
    </row>
    <row r="112" spans="1:6" ht="12.5">
      <c r="A112" s="1406"/>
      <c r="B112" s="1407"/>
      <c r="C112" s="1421"/>
      <c r="D112" s="1421"/>
      <c r="E112" s="1419"/>
      <c r="F112" s="115"/>
    </row>
    <row r="113" spans="1:6" ht="30">
      <c r="A113" s="1406"/>
      <c r="B113" s="1434" t="s">
        <v>1807</v>
      </c>
      <c r="C113" s="1421"/>
      <c r="D113" s="1421"/>
      <c r="E113" s="1419"/>
      <c r="F113" s="115"/>
    </row>
    <row r="114" spans="1:6" ht="12.5">
      <c r="A114" s="1427"/>
      <c r="B114" s="1428"/>
      <c r="C114" s="1421"/>
      <c r="D114" s="1421"/>
      <c r="E114" s="1419"/>
      <c r="F114" s="115"/>
    </row>
    <row r="115" spans="1:6" ht="12.5">
      <c r="A115" s="1429" t="s">
        <v>1734</v>
      </c>
      <c r="B115" s="1431" t="s">
        <v>1669</v>
      </c>
      <c r="C115" s="1421" t="s">
        <v>337</v>
      </c>
      <c r="D115" s="1421">
        <v>5</v>
      </c>
      <c r="E115" s="1423"/>
      <c r="F115" s="115">
        <f t="shared" ref="F115:F136" si="2">D115*E115</f>
        <v>0</v>
      </c>
    </row>
    <row r="116" spans="1:6" ht="12.5">
      <c r="A116" s="1429" t="s">
        <v>1733</v>
      </c>
      <c r="B116" s="1431" t="s">
        <v>1657</v>
      </c>
      <c r="C116" s="1421" t="s">
        <v>337</v>
      </c>
      <c r="D116" s="1421">
        <v>2</v>
      </c>
      <c r="E116" s="1423"/>
      <c r="F116" s="115">
        <f t="shared" si="2"/>
        <v>0</v>
      </c>
    </row>
    <row r="117" spans="1:6" ht="12.5">
      <c r="A117" s="1429" t="s">
        <v>1732</v>
      </c>
      <c r="B117" s="1431" t="s">
        <v>1664</v>
      </c>
      <c r="C117" s="1421" t="s">
        <v>337</v>
      </c>
      <c r="D117" s="1421">
        <v>2</v>
      </c>
      <c r="E117" s="1423"/>
      <c r="F117" s="115">
        <f t="shared" si="2"/>
        <v>0</v>
      </c>
    </row>
    <row r="118" spans="1:6" ht="12.5">
      <c r="A118" s="1429"/>
      <c r="B118" s="1431"/>
      <c r="C118" s="1421"/>
      <c r="D118" s="1421"/>
      <c r="E118" s="1423"/>
      <c r="F118" s="115">
        <f t="shared" si="2"/>
        <v>0</v>
      </c>
    </row>
    <row r="119" spans="1:6" ht="12.5">
      <c r="A119" s="1429"/>
      <c r="B119" s="1409" t="s">
        <v>1703</v>
      </c>
      <c r="C119" s="1421"/>
      <c r="D119" s="1421"/>
      <c r="E119" s="1423"/>
      <c r="F119" s="115">
        <f t="shared" si="2"/>
        <v>0</v>
      </c>
    </row>
    <row r="120" spans="1:6" ht="12.5">
      <c r="A120" s="1406"/>
      <c r="B120" s="1433"/>
      <c r="C120" s="1421"/>
      <c r="D120" s="1421"/>
      <c r="E120" s="1423"/>
      <c r="F120" s="115">
        <f t="shared" si="2"/>
        <v>0</v>
      </c>
    </row>
    <row r="121" spans="1:6" ht="20">
      <c r="A121" s="1406"/>
      <c r="B121" s="1434" t="s">
        <v>1806</v>
      </c>
      <c r="C121" s="1421"/>
      <c r="D121" s="1421"/>
      <c r="E121" s="1423"/>
      <c r="F121" s="115">
        <f t="shared" si="2"/>
        <v>0</v>
      </c>
    </row>
    <row r="122" spans="1:6" ht="12.5">
      <c r="A122" s="1406"/>
      <c r="B122" s="1422"/>
      <c r="C122" s="1421"/>
      <c r="D122" s="1421"/>
      <c r="E122" s="1423"/>
      <c r="F122" s="115">
        <f t="shared" si="2"/>
        <v>0</v>
      </c>
    </row>
    <row r="123" spans="1:6" ht="12.5">
      <c r="A123" s="1429" t="s">
        <v>1991</v>
      </c>
      <c r="B123" s="1431" t="s">
        <v>1990</v>
      </c>
      <c r="C123" s="1421" t="s">
        <v>337</v>
      </c>
      <c r="D123" s="1421">
        <v>1</v>
      </c>
      <c r="E123" s="170"/>
      <c r="F123" s="115">
        <f t="shared" si="2"/>
        <v>0</v>
      </c>
    </row>
    <row r="124" spans="1:6" ht="12.5">
      <c r="A124" s="1429"/>
      <c r="B124" s="1431"/>
      <c r="C124" s="1421"/>
      <c r="D124" s="1421"/>
      <c r="E124" s="1423"/>
      <c r="F124" s="115">
        <f t="shared" si="2"/>
        <v>0</v>
      </c>
    </row>
    <row r="125" spans="1:6" ht="12.5">
      <c r="A125" s="1406"/>
      <c r="B125" s="1452" t="s">
        <v>626</v>
      </c>
      <c r="C125" s="1412"/>
      <c r="D125" s="1412"/>
      <c r="E125" s="1423"/>
      <c r="F125" s="115">
        <f t="shared" si="2"/>
        <v>0</v>
      </c>
    </row>
    <row r="126" spans="1:6" ht="12.5">
      <c r="A126" s="1406"/>
      <c r="B126" s="1411"/>
      <c r="C126" s="1412"/>
      <c r="D126" s="1412"/>
      <c r="E126" s="1423"/>
      <c r="F126" s="115">
        <f t="shared" si="2"/>
        <v>0</v>
      </c>
    </row>
    <row r="127" spans="1:6" ht="30.5">
      <c r="A127" s="1406"/>
      <c r="B127" s="1453" t="s">
        <v>1804</v>
      </c>
      <c r="C127" s="1412"/>
      <c r="D127" s="1412"/>
      <c r="E127" s="1423"/>
      <c r="F127" s="115">
        <f t="shared" si="2"/>
        <v>0</v>
      </c>
    </row>
    <row r="128" spans="1:6" ht="12.5">
      <c r="A128" s="1406"/>
      <c r="B128" s="1453"/>
      <c r="C128" s="1412"/>
      <c r="D128" s="1412"/>
      <c r="E128" s="1423"/>
      <c r="F128" s="115">
        <f t="shared" si="2"/>
        <v>0</v>
      </c>
    </row>
    <row r="129" spans="1:6" ht="12.5">
      <c r="A129" s="1406" t="s">
        <v>1319</v>
      </c>
      <c r="B129" s="1431" t="s">
        <v>1664</v>
      </c>
      <c r="C129" s="1421" t="s">
        <v>337</v>
      </c>
      <c r="D129" s="1421">
        <v>1</v>
      </c>
      <c r="E129" s="1423"/>
      <c r="F129" s="115">
        <f t="shared" si="2"/>
        <v>0</v>
      </c>
    </row>
    <row r="130" spans="1:6" ht="12.5">
      <c r="A130" s="1406"/>
      <c r="B130" s="1431"/>
      <c r="C130" s="1421"/>
      <c r="D130" s="1421"/>
      <c r="E130" s="1423"/>
      <c r="F130" s="115">
        <f t="shared" si="2"/>
        <v>0</v>
      </c>
    </row>
    <row r="131" spans="1:6" ht="12.5">
      <c r="A131" s="1406"/>
      <c r="B131" s="1431"/>
      <c r="C131" s="1421"/>
      <c r="D131" s="1421"/>
      <c r="E131" s="1423"/>
      <c r="F131" s="115">
        <f t="shared" si="2"/>
        <v>0</v>
      </c>
    </row>
    <row r="132" spans="1:6" ht="12.5">
      <c r="A132" s="1406"/>
      <c r="B132" s="1433" t="s">
        <v>1803</v>
      </c>
      <c r="C132" s="1421"/>
      <c r="D132" s="1421"/>
      <c r="E132" s="1423"/>
      <c r="F132" s="115">
        <f t="shared" si="2"/>
        <v>0</v>
      </c>
    </row>
    <row r="133" spans="1:6" ht="12.5">
      <c r="A133" s="1406"/>
      <c r="B133" s="1433"/>
      <c r="C133" s="1421"/>
      <c r="D133" s="1421"/>
      <c r="E133" s="1423"/>
      <c r="F133" s="115">
        <f t="shared" si="2"/>
        <v>0</v>
      </c>
    </row>
    <row r="134" spans="1:6" ht="20.5">
      <c r="A134" s="1406"/>
      <c r="B134" s="1453" t="s">
        <v>1802</v>
      </c>
      <c r="C134" s="1421"/>
      <c r="D134" s="1421"/>
      <c r="E134" s="1423"/>
      <c r="F134" s="115">
        <f t="shared" si="2"/>
        <v>0</v>
      </c>
    </row>
    <row r="135" spans="1:6" ht="12.5">
      <c r="A135" s="1406"/>
      <c r="B135" s="1434"/>
      <c r="C135" s="1421"/>
      <c r="D135" s="1421"/>
      <c r="E135" s="1423"/>
      <c r="F135" s="115">
        <f t="shared" si="2"/>
        <v>0</v>
      </c>
    </row>
    <row r="136" spans="1:6" ht="12.5">
      <c r="A136" s="1406" t="s">
        <v>1801</v>
      </c>
      <c r="B136" s="1422" t="s">
        <v>1662</v>
      </c>
      <c r="C136" s="1421" t="s">
        <v>337</v>
      </c>
      <c r="D136" s="1421">
        <v>1</v>
      </c>
      <c r="E136" s="1423"/>
      <c r="F136" s="115">
        <f t="shared" si="2"/>
        <v>0</v>
      </c>
    </row>
    <row r="137" spans="1:6" ht="13" thickBot="1">
      <c r="A137" s="1438"/>
      <c r="B137" s="1439"/>
      <c r="C137" s="1440"/>
      <c r="D137" s="1440" t="s">
        <v>1770</v>
      </c>
      <c r="E137" s="144"/>
      <c r="F137" s="1441">
        <f>SUM(F115:F136)</f>
        <v>0</v>
      </c>
    </row>
    <row r="138" spans="1:6" ht="12.5">
      <c r="A138" s="1401"/>
      <c r="B138" s="1396"/>
      <c r="C138" s="1397"/>
      <c r="D138" s="1397"/>
      <c r="E138" s="1398"/>
      <c r="F138" s="1313"/>
    </row>
    <row r="139" spans="1:6" ht="13" thickBot="1">
      <c r="A139" s="1415"/>
      <c r="B139" s="1415"/>
      <c r="C139" s="1415"/>
      <c r="D139" s="1415"/>
      <c r="E139" s="1450"/>
      <c r="F139" s="1451"/>
    </row>
    <row r="140" spans="1:6" ht="13" thickBot="1">
      <c r="A140" s="1402" t="s">
        <v>320</v>
      </c>
      <c r="B140" s="1403" t="s">
        <v>161</v>
      </c>
      <c r="C140" s="1403" t="s">
        <v>319</v>
      </c>
      <c r="D140" s="1403" t="s">
        <v>318</v>
      </c>
      <c r="E140" s="1404" t="s">
        <v>1973</v>
      </c>
      <c r="F140" s="1405" t="s">
        <v>1972</v>
      </c>
    </row>
    <row r="141" spans="1:6" ht="12.5">
      <c r="A141" s="1406"/>
      <c r="B141" s="1407"/>
      <c r="C141" s="1407"/>
      <c r="D141" s="1407"/>
      <c r="E141" s="1408"/>
      <c r="F141" s="115"/>
    </row>
    <row r="142" spans="1:6" ht="12.5">
      <c r="A142" s="1406"/>
      <c r="B142" s="1433" t="s">
        <v>1800</v>
      </c>
      <c r="C142" s="1421"/>
      <c r="D142" s="1421"/>
      <c r="E142" s="1419"/>
      <c r="F142" s="115"/>
    </row>
    <row r="143" spans="1:6" ht="12.5">
      <c r="A143" s="1406"/>
      <c r="B143" s="1433"/>
      <c r="C143" s="1421"/>
      <c r="D143" s="1421"/>
      <c r="E143" s="1419"/>
      <c r="F143" s="115"/>
    </row>
    <row r="144" spans="1:6" ht="30.5">
      <c r="A144" s="1406"/>
      <c r="B144" s="1453" t="s">
        <v>1799</v>
      </c>
      <c r="C144" s="1421"/>
      <c r="D144" s="1421"/>
      <c r="E144" s="1419"/>
      <c r="F144" s="115"/>
    </row>
    <row r="145" spans="1:6" ht="12.5">
      <c r="A145" s="1406"/>
      <c r="B145" s="1434"/>
      <c r="C145" s="1421"/>
      <c r="D145" s="1421"/>
      <c r="E145" s="1419"/>
      <c r="F145" s="115"/>
    </row>
    <row r="146" spans="1:6" ht="12.5">
      <c r="A146" s="1406" t="s">
        <v>1798</v>
      </c>
      <c r="B146" s="1422" t="s">
        <v>2075</v>
      </c>
      <c r="C146" s="1421" t="s">
        <v>337</v>
      </c>
      <c r="D146" s="1421">
        <v>1</v>
      </c>
      <c r="E146" s="1423"/>
      <c r="F146" s="115">
        <f t="shared" ref="F146:F162" si="3">D146*E146</f>
        <v>0</v>
      </c>
    </row>
    <row r="147" spans="1:6" ht="12.5">
      <c r="A147" s="1406" t="s">
        <v>1795</v>
      </c>
      <c r="B147" s="1422" t="s">
        <v>1797</v>
      </c>
      <c r="C147" s="1421" t="s">
        <v>337</v>
      </c>
      <c r="D147" s="1421">
        <v>3</v>
      </c>
      <c r="E147" s="1423"/>
      <c r="F147" s="115">
        <f t="shared" si="3"/>
        <v>0</v>
      </c>
    </row>
    <row r="148" spans="1:6" ht="12.5">
      <c r="A148" s="1406"/>
      <c r="B148" s="1407"/>
      <c r="C148" s="1407"/>
      <c r="D148" s="1407"/>
      <c r="E148" s="1423"/>
      <c r="F148" s="115">
        <f t="shared" si="3"/>
        <v>0</v>
      </c>
    </row>
    <row r="149" spans="1:6" ht="30.5">
      <c r="A149" s="1406"/>
      <c r="B149" s="1453" t="s">
        <v>1796</v>
      </c>
      <c r="C149" s="1421"/>
      <c r="D149" s="1421"/>
      <c r="E149" s="1423"/>
      <c r="F149" s="115">
        <f t="shared" si="3"/>
        <v>0</v>
      </c>
    </row>
    <row r="150" spans="1:6" ht="12.5">
      <c r="A150" s="1406"/>
      <c r="B150" s="1434"/>
      <c r="C150" s="1421"/>
      <c r="D150" s="1421"/>
      <c r="E150" s="1423"/>
      <c r="F150" s="115">
        <f t="shared" si="3"/>
        <v>0</v>
      </c>
    </row>
    <row r="151" spans="1:6" ht="12.5">
      <c r="A151" s="1406" t="s">
        <v>1793</v>
      </c>
      <c r="B151" s="1422" t="s">
        <v>1987</v>
      </c>
      <c r="C151" s="1421" t="s">
        <v>337</v>
      </c>
      <c r="D151" s="1421">
        <v>2</v>
      </c>
      <c r="E151" s="1423"/>
      <c r="F151" s="115">
        <f t="shared" si="3"/>
        <v>0</v>
      </c>
    </row>
    <row r="152" spans="1:6" ht="12.5">
      <c r="A152" s="1406" t="s">
        <v>1791</v>
      </c>
      <c r="B152" s="1422" t="s">
        <v>1986</v>
      </c>
      <c r="C152" s="1421" t="s">
        <v>337</v>
      </c>
      <c r="D152" s="1421">
        <v>2</v>
      </c>
      <c r="E152" s="1423"/>
      <c r="F152" s="115">
        <f t="shared" si="3"/>
        <v>0</v>
      </c>
    </row>
    <row r="153" spans="1:6" ht="12.5">
      <c r="A153" s="1406" t="s">
        <v>1985</v>
      </c>
      <c r="B153" s="1422" t="s">
        <v>2074</v>
      </c>
      <c r="C153" s="1421" t="s">
        <v>337</v>
      </c>
      <c r="D153" s="1421">
        <v>1</v>
      </c>
      <c r="E153" s="1423"/>
      <c r="F153" s="115">
        <f t="shared" si="3"/>
        <v>0</v>
      </c>
    </row>
    <row r="154" spans="1:6" ht="12.5">
      <c r="A154" s="1406" t="s">
        <v>1983</v>
      </c>
      <c r="B154" s="1422" t="s">
        <v>2073</v>
      </c>
      <c r="C154" s="1421" t="s">
        <v>337</v>
      </c>
      <c r="D154" s="1421">
        <v>3</v>
      </c>
      <c r="E154" s="1423"/>
      <c r="F154" s="115">
        <f t="shared" si="3"/>
        <v>0</v>
      </c>
    </row>
    <row r="155" spans="1:6" ht="12.5">
      <c r="A155" s="1406"/>
      <c r="B155" s="1422"/>
      <c r="C155" s="1421"/>
      <c r="D155" s="1421"/>
      <c r="E155" s="1423"/>
      <c r="F155" s="115">
        <f t="shared" si="3"/>
        <v>0</v>
      </c>
    </row>
    <row r="156" spans="1:6" ht="12.5">
      <c r="A156" s="1406"/>
      <c r="B156" s="1422"/>
      <c r="C156" s="1421"/>
      <c r="D156" s="1421"/>
      <c r="E156" s="1423"/>
      <c r="F156" s="115">
        <f t="shared" si="3"/>
        <v>0</v>
      </c>
    </row>
    <row r="157" spans="1:6" ht="12.5">
      <c r="A157" s="1406"/>
      <c r="B157" s="1409" t="s">
        <v>1673</v>
      </c>
      <c r="C157" s="1421"/>
      <c r="D157" s="1421"/>
      <c r="E157" s="1423"/>
      <c r="F157" s="115">
        <f t="shared" si="3"/>
        <v>0</v>
      </c>
    </row>
    <row r="158" spans="1:6" ht="12.5">
      <c r="A158" s="1406"/>
      <c r="B158" s="1434"/>
      <c r="C158" s="1421"/>
      <c r="D158" s="1421"/>
      <c r="E158" s="1423"/>
      <c r="F158" s="115">
        <f t="shared" si="3"/>
        <v>0</v>
      </c>
    </row>
    <row r="159" spans="1:6" ht="30.5">
      <c r="A159" s="1406"/>
      <c r="B159" s="1453" t="s">
        <v>1790</v>
      </c>
      <c r="C159" s="1421"/>
      <c r="D159" s="1421"/>
      <c r="E159" s="1423"/>
      <c r="F159" s="115">
        <f t="shared" si="3"/>
        <v>0</v>
      </c>
    </row>
    <row r="160" spans="1:6" ht="12.5">
      <c r="A160" s="1406"/>
      <c r="B160" s="1407"/>
      <c r="C160" s="1421"/>
      <c r="D160" s="1421"/>
      <c r="E160" s="1423"/>
      <c r="F160" s="115">
        <f t="shared" si="3"/>
        <v>0</v>
      </c>
    </row>
    <row r="161" spans="1:6" ht="12.5">
      <c r="A161" s="1406" t="s">
        <v>1670</v>
      </c>
      <c r="B161" s="1407" t="s">
        <v>1669</v>
      </c>
      <c r="C161" s="1421" t="s">
        <v>337</v>
      </c>
      <c r="D161" s="1421">
        <v>3</v>
      </c>
      <c r="E161" s="1423"/>
      <c r="F161" s="115">
        <f t="shared" si="3"/>
        <v>0</v>
      </c>
    </row>
    <row r="162" spans="1:6" ht="12.5">
      <c r="A162" s="1406" t="s">
        <v>1668</v>
      </c>
      <c r="B162" s="1407" t="s">
        <v>1662</v>
      </c>
      <c r="C162" s="1421" t="s">
        <v>337</v>
      </c>
      <c r="D162" s="1421">
        <v>2</v>
      </c>
      <c r="E162" s="1423"/>
      <c r="F162" s="115">
        <f t="shared" si="3"/>
        <v>0</v>
      </c>
    </row>
    <row r="163" spans="1:6" ht="12.5">
      <c r="A163" s="1406"/>
      <c r="B163" s="1453"/>
      <c r="C163" s="1421"/>
      <c r="D163" s="1421"/>
      <c r="E163" s="1398"/>
      <c r="F163" s="115"/>
    </row>
    <row r="164" spans="1:6" ht="12.5">
      <c r="A164" s="1406"/>
      <c r="B164" s="1407"/>
      <c r="C164" s="1421"/>
      <c r="D164" s="1421"/>
      <c r="E164" s="1419"/>
      <c r="F164" s="115"/>
    </row>
    <row r="165" spans="1:6" ht="12.5">
      <c r="A165" s="1406"/>
      <c r="B165" s="1407"/>
      <c r="C165" s="1421"/>
      <c r="D165" s="1421"/>
      <c r="E165" s="1419"/>
      <c r="F165" s="150"/>
    </row>
    <row r="166" spans="1:6" ht="12.5">
      <c r="A166" s="1406"/>
      <c r="B166" s="1407"/>
      <c r="C166" s="1421"/>
      <c r="D166" s="1421"/>
      <c r="E166" s="1419"/>
      <c r="F166" s="150"/>
    </row>
    <row r="167" spans="1:6" ht="12.5">
      <c r="A167" s="1406"/>
      <c r="B167" s="1453"/>
      <c r="C167" s="1412"/>
      <c r="D167" s="1412"/>
      <c r="E167" s="1419"/>
      <c r="F167" s="150"/>
    </row>
    <row r="168" spans="1:6" ht="12.5">
      <c r="A168" s="1406"/>
      <c r="B168" s="1455"/>
      <c r="C168" s="1421"/>
      <c r="D168" s="1421"/>
      <c r="E168" s="1419"/>
      <c r="F168" s="115"/>
    </row>
    <row r="169" spans="1:6" ht="12.5">
      <c r="A169" s="1406"/>
      <c r="B169" s="1434"/>
      <c r="C169" s="1421"/>
      <c r="D169" s="1421"/>
      <c r="E169" s="1424"/>
      <c r="F169" s="115"/>
    </row>
    <row r="170" spans="1:6" ht="12.5">
      <c r="A170" s="1406"/>
      <c r="B170" s="1407"/>
      <c r="C170" s="1421"/>
      <c r="D170" s="1421"/>
      <c r="E170" s="1424"/>
      <c r="F170" s="115"/>
    </row>
    <row r="171" spans="1:6" s="1396" customFormat="1" ht="10">
      <c r="A171" s="1406"/>
      <c r="B171" s="1407"/>
      <c r="C171" s="1421"/>
      <c r="D171" s="1456"/>
      <c r="E171" s="1419"/>
      <c r="F171" s="147"/>
    </row>
    <row r="172" spans="1:6" s="1396" customFormat="1" ht="10">
      <c r="A172" s="1406"/>
      <c r="B172" s="1407"/>
      <c r="C172" s="1421"/>
      <c r="D172" s="1456"/>
      <c r="E172" s="1419"/>
      <c r="F172" s="147"/>
    </row>
    <row r="173" spans="1:6" s="1396" customFormat="1" ht="10.5" thickBot="1">
      <c r="A173" s="1438"/>
      <c r="B173" s="1439"/>
      <c r="C173" s="1440"/>
      <c r="D173" s="1440" t="s">
        <v>1770</v>
      </c>
      <c r="E173" s="1419"/>
      <c r="F173" s="1441">
        <f>SUM(F146:F172)</f>
        <v>0</v>
      </c>
    </row>
    <row r="174" spans="1:6" s="1396" customFormat="1" ht="10.5">
      <c r="A174" s="1401"/>
      <c r="B174" s="1458"/>
      <c r="C174" s="1459"/>
      <c r="D174" s="1459"/>
      <c r="E174" s="1460"/>
      <c r="F174" s="1461"/>
    </row>
    <row r="175" spans="1:6" s="1396" customFormat="1" ht="10.5">
      <c r="A175" s="1401"/>
      <c r="B175" s="1458"/>
      <c r="C175" s="1459"/>
      <c r="D175" s="1459"/>
      <c r="E175" s="1460"/>
      <c r="F175" s="1461"/>
    </row>
    <row r="176" spans="1:6" s="1396" customFormat="1" ht="10.5" thickBot="1">
      <c r="A176" s="1401"/>
      <c r="C176" s="1397"/>
      <c r="D176" s="1397"/>
      <c r="E176" s="1398"/>
      <c r="F176" s="1313"/>
    </row>
    <row r="177" spans="1:6" s="1396" customFormat="1" ht="11" thickBot="1">
      <c r="A177" s="1402" t="s">
        <v>320</v>
      </c>
      <c r="B177" s="1403" t="s">
        <v>161</v>
      </c>
      <c r="C177" s="1403" t="s">
        <v>319</v>
      </c>
      <c r="D177" s="1403" t="s">
        <v>318</v>
      </c>
      <c r="E177" s="1404" t="s">
        <v>1973</v>
      </c>
      <c r="F177" s="1405" t="s">
        <v>1972</v>
      </c>
    </row>
    <row r="178" spans="1:6" s="1396" customFormat="1" ht="10.5">
      <c r="A178" s="1444"/>
      <c r="B178" s="1445"/>
      <c r="C178" s="1445"/>
      <c r="D178" s="1445"/>
      <c r="E178" s="1446"/>
      <c r="F178" s="1447"/>
    </row>
    <row r="179" spans="1:6" s="1396" customFormat="1" ht="21">
      <c r="A179" s="1406"/>
      <c r="B179" s="1433" t="s">
        <v>1643</v>
      </c>
      <c r="C179" s="1421"/>
      <c r="D179" s="1456"/>
      <c r="E179" s="1419"/>
      <c r="F179" s="1462"/>
    </row>
    <row r="180" spans="1:6" s="1396" customFormat="1" ht="10">
      <c r="A180" s="1406"/>
      <c r="B180" s="1407"/>
      <c r="C180" s="1421"/>
      <c r="D180" s="1456"/>
      <c r="E180" s="1419"/>
      <c r="F180" s="1462"/>
    </row>
    <row r="181" spans="1:6" s="1396" customFormat="1" ht="20">
      <c r="A181" s="1406"/>
      <c r="B181" s="1434" t="s">
        <v>1981</v>
      </c>
      <c r="C181" s="1421"/>
      <c r="D181" s="1456"/>
      <c r="E181" s="1419"/>
      <c r="F181" s="1462"/>
    </row>
    <row r="182" spans="1:6" s="1396" customFormat="1" ht="10">
      <c r="A182" s="1406"/>
      <c r="B182" s="1407"/>
      <c r="C182" s="1421"/>
      <c r="D182" s="1456"/>
      <c r="E182" s="1419"/>
      <c r="F182" s="147"/>
    </row>
    <row r="183" spans="1:6" s="1396" customFormat="1" ht="10">
      <c r="A183" s="1406" t="s">
        <v>1789</v>
      </c>
      <c r="B183" s="1407" t="s">
        <v>634</v>
      </c>
      <c r="C183" s="1421" t="s">
        <v>337</v>
      </c>
      <c r="D183" s="1456">
        <v>1</v>
      </c>
      <c r="E183" s="170"/>
      <c r="F183" s="115">
        <f t="shared" ref="F183:F203" si="4">D183*E183</f>
        <v>0</v>
      </c>
    </row>
    <row r="184" spans="1:6" s="1396" customFormat="1" ht="10">
      <c r="A184" s="1406"/>
      <c r="B184" s="1407"/>
      <c r="C184" s="1421"/>
      <c r="D184" s="1456"/>
      <c r="E184" s="1423"/>
      <c r="F184" s="115">
        <f t="shared" si="4"/>
        <v>0</v>
      </c>
    </row>
    <row r="185" spans="1:6" s="1396" customFormat="1" ht="10.5">
      <c r="A185" s="1406"/>
      <c r="B185" s="1409" t="s">
        <v>1788</v>
      </c>
      <c r="C185" s="1421"/>
      <c r="D185" s="1456"/>
      <c r="E185" s="1423"/>
      <c r="F185" s="115">
        <f t="shared" si="4"/>
        <v>0</v>
      </c>
    </row>
    <row r="186" spans="1:6" s="1396" customFormat="1" ht="10">
      <c r="A186" s="1406"/>
      <c r="B186" s="1407"/>
      <c r="C186" s="1421"/>
      <c r="D186" s="1456"/>
      <c r="E186" s="1423"/>
      <c r="F186" s="115">
        <f t="shared" si="4"/>
        <v>0</v>
      </c>
    </row>
    <row r="187" spans="1:6" s="1396" customFormat="1" ht="20">
      <c r="A187" s="1406"/>
      <c r="B187" s="1434" t="s">
        <v>1787</v>
      </c>
      <c r="C187" s="1421"/>
      <c r="D187" s="1456"/>
      <c r="E187" s="1423"/>
      <c r="F187" s="115">
        <f t="shared" si="4"/>
        <v>0</v>
      </c>
    </row>
    <row r="188" spans="1:6" s="1396" customFormat="1" ht="10">
      <c r="A188" s="1406"/>
      <c r="B188" s="1407"/>
      <c r="C188" s="1421"/>
      <c r="D188" s="1421"/>
      <c r="E188" s="1423"/>
      <c r="F188" s="115">
        <f t="shared" si="4"/>
        <v>0</v>
      </c>
    </row>
    <row r="189" spans="1:6" s="1396" customFormat="1" ht="10">
      <c r="A189" s="1406" t="s">
        <v>1786</v>
      </c>
      <c r="B189" s="1407" t="s">
        <v>1785</v>
      </c>
      <c r="C189" s="1421" t="s">
        <v>337</v>
      </c>
      <c r="D189" s="1456">
        <v>1</v>
      </c>
      <c r="E189" s="170"/>
      <c r="F189" s="115">
        <f t="shared" si="4"/>
        <v>0</v>
      </c>
    </row>
    <row r="190" spans="1:6" s="1396" customFormat="1" ht="10">
      <c r="A190" s="1406"/>
      <c r="B190" s="1407"/>
      <c r="C190" s="1421"/>
      <c r="D190" s="1456"/>
      <c r="E190" s="1423"/>
      <c r="F190" s="115">
        <f t="shared" si="4"/>
        <v>0</v>
      </c>
    </row>
    <row r="191" spans="1:6" s="1396" customFormat="1" ht="20">
      <c r="A191" s="1406"/>
      <c r="B191" s="1434" t="s">
        <v>1980</v>
      </c>
      <c r="C191" s="1421"/>
      <c r="D191" s="1456"/>
      <c r="E191" s="1423"/>
      <c r="F191" s="115">
        <f t="shared" si="4"/>
        <v>0</v>
      </c>
    </row>
    <row r="192" spans="1:6" s="1396" customFormat="1" ht="10.5">
      <c r="A192" s="1406"/>
      <c r="B192" s="1445"/>
      <c r="C192" s="1421"/>
      <c r="D192" s="1456"/>
      <c r="E192" s="1423"/>
      <c r="F192" s="115">
        <f t="shared" si="4"/>
        <v>0</v>
      </c>
    </row>
    <row r="193" spans="1:6" s="1396" customFormat="1" ht="10">
      <c r="A193" s="1406" t="s">
        <v>1783</v>
      </c>
      <c r="B193" s="1407" t="s">
        <v>634</v>
      </c>
      <c r="C193" s="1421" t="s">
        <v>337</v>
      </c>
      <c r="D193" s="1456">
        <v>1</v>
      </c>
      <c r="E193" s="170"/>
      <c r="F193" s="115">
        <f t="shared" si="4"/>
        <v>0</v>
      </c>
    </row>
    <row r="194" spans="1:6" s="1396" customFormat="1" ht="10.5">
      <c r="A194" s="1444"/>
      <c r="B194" s="1445"/>
      <c r="C194" s="1445"/>
      <c r="D194" s="1445"/>
      <c r="E194" s="1423"/>
      <c r="F194" s="115">
        <f t="shared" si="4"/>
        <v>0</v>
      </c>
    </row>
    <row r="195" spans="1:6" s="1396" customFormat="1" ht="10.5">
      <c r="A195" s="1406"/>
      <c r="B195" s="1433" t="s">
        <v>1504</v>
      </c>
      <c r="C195" s="1421"/>
      <c r="D195" s="1456"/>
      <c r="E195" s="1423"/>
      <c r="F195" s="115">
        <f t="shared" si="4"/>
        <v>0</v>
      </c>
    </row>
    <row r="196" spans="1:6" s="1396" customFormat="1" ht="10">
      <c r="A196" s="1406"/>
      <c r="B196" s="1407"/>
      <c r="C196" s="1421"/>
      <c r="D196" s="1456"/>
      <c r="E196" s="1423"/>
      <c r="F196" s="115">
        <f t="shared" si="4"/>
        <v>0</v>
      </c>
    </row>
    <row r="197" spans="1:6" s="1396" customFormat="1" ht="20">
      <c r="A197" s="1406" t="s">
        <v>1782</v>
      </c>
      <c r="B197" s="1463" t="s">
        <v>1503</v>
      </c>
      <c r="C197" s="1421" t="s">
        <v>513</v>
      </c>
      <c r="D197" s="1456">
        <v>150</v>
      </c>
      <c r="E197" s="170"/>
      <c r="F197" s="115">
        <f t="shared" si="4"/>
        <v>0</v>
      </c>
    </row>
    <row r="198" spans="1:6" s="1396" customFormat="1" ht="10">
      <c r="A198" s="1406"/>
      <c r="B198" s="1407"/>
      <c r="C198" s="1407"/>
      <c r="D198" s="1456"/>
      <c r="E198" s="1423"/>
      <c r="F198" s="115">
        <f t="shared" si="4"/>
        <v>0</v>
      </c>
    </row>
    <row r="199" spans="1:6" s="1396" customFormat="1" ht="10.5">
      <c r="A199" s="1406"/>
      <c r="B199" s="1433" t="s">
        <v>1781</v>
      </c>
      <c r="C199" s="1407"/>
      <c r="D199" s="1456"/>
      <c r="E199" s="1423"/>
      <c r="F199" s="115">
        <f t="shared" si="4"/>
        <v>0</v>
      </c>
    </row>
    <row r="200" spans="1:6" s="1396" customFormat="1" ht="10.5">
      <c r="A200" s="1406"/>
      <c r="B200" s="1433"/>
      <c r="C200" s="1407"/>
      <c r="D200" s="1456"/>
      <c r="E200" s="1423"/>
      <c r="F200" s="115">
        <f t="shared" si="4"/>
        <v>0</v>
      </c>
    </row>
    <row r="201" spans="1:6" s="1396" customFormat="1" ht="10">
      <c r="A201" s="1406"/>
      <c r="B201" s="1434"/>
      <c r="C201" s="1407"/>
      <c r="D201" s="1456"/>
      <c r="E201" s="1423"/>
      <c r="F201" s="115">
        <f t="shared" si="4"/>
        <v>0</v>
      </c>
    </row>
    <row r="202" spans="1:6" s="1396" customFormat="1" ht="10">
      <c r="A202" s="1406"/>
      <c r="B202" s="1407"/>
      <c r="C202" s="1407"/>
      <c r="D202" s="1456"/>
      <c r="E202" s="1423"/>
      <c r="F202" s="115">
        <f t="shared" si="4"/>
        <v>0</v>
      </c>
    </row>
    <row r="203" spans="1:6" s="1396" customFormat="1" ht="10">
      <c r="A203" s="1406" t="s">
        <v>1779</v>
      </c>
      <c r="B203" s="1422" t="s">
        <v>1778</v>
      </c>
      <c r="C203" s="1421" t="s">
        <v>337</v>
      </c>
      <c r="D203" s="1421">
        <v>1</v>
      </c>
      <c r="E203" s="170"/>
      <c r="F203" s="115">
        <f t="shared" si="4"/>
        <v>0</v>
      </c>
    </row>
    <row r="204" spans="1:6" s="1396" customFormat="1" ht="10">
      <c r="A204" s="1406"/>
      <c r="B204" s="1407"/>
      <c r="C204" s="1421"/>
      <c r="D204" s="1421"/>
      <c r="E204" s="1419"/>
      <c r="F204" s="115"/>
    </row>
    <row r="205" spans="1:6" s="1396" customFormat="1" ht="10.5">
      <c r="A205" s="1406"/>
      <c r="B205" s="1433"/>
      <c r="C205" s="1421"/>
      <c r="D205" s="1421"/>
      <c r="E205" s="141"/>
      <c r="F205" s="115"/>
    </row>
    <row r="206" spans="1:6" s="1396" customFormat="1" ht="10">
      <c r="A206" s="1436"/>
      <c r="B206" s="1411"/>
      <c r="C206" s="1412"/>
      <c r="D206" s="1412"/>
      <c r="E206" s="146"/>
      <c r="F206" s="1437"/>
    </row>
    <row r="207" spans="1:6" s="1396" customFormat="1" ht="10.5" thickBot="1">
      <c r="A207" s="1438"/>
      <c r="B207" s="1439"/>
      <c r="C207" s="1440"/>
      <c r="D207" s="1440" t="s">
        <v>1770</v>
      </c>
      <c r="E207" s="144"/>
      <c r="F207" s="1441">
        <f>SUM(F183:F206)</f>
        <v>0</v>
      </c>
    </row>
    <row r="208" spans="1:6" s="1396" customFormat="1" ht="10">
      <c r="A208" s="1442"/>
      <c r="C208" s="1397"/>
      <c r="D208" s="1397"/>
      <c r="E208" s="148"/>
      <c r="F208" s="1443"/>
    </row>
    <row r="209" spans="1:6" s="1396" customFormat="1" ht="10">
      <c r="A209" s="1442"/>
      <c r="C209" s="1397"/>
      <c r="D209" s="1397"/>
      <c r="E209" s="148"/>
      <c r="F209" s="1443"/>
    </row>
    <row r="210" spans="1:6" s="1396" customFormat="1" ht="10.5" thickBot="1">
      <c r="A210" s="1401"/>
      <c r="C210" s="1397"/>
      <c r="D210" s="1397"/>
      <c r="E210" s="1398"/>
      <c r="F210" s="1313"/>
    </row>
    <row r="211" spans="1:6" s="1396" customFormat="1" ht="11" thickBot="1">
      <c r="A211" s="1402" t="s">
        <v>320</v>
      </c>
      <c r="B211" s="1403" t="s">
        <v>161</v>
      </c>
      <c r="C211" s="1403" t="s">
        <v>319</v>
      </c>
      <c r="D211" s="1403" t="s">
        <v>318</v>
      </c>
      <c r="E211" s="1404" t="s">
        <v>1973</v>
      </c>
      <c r="F211" s="1405" t="s">
        <v>1972</v>
      </c>
    </row>
    <row r="212" spans="1:6" s="1396" customFormat="1" ht="10.5">
      <c r="A212" s="1444"/>
      <c r="B212" s="1445"/>
      <c r="C212" s="1445"/>
      <c r="D212" s="1445"/>
      <c r="E212" s="1446"/>
      <c r="F212" s="1447"/>
    </row>
    <row r="213" spans="1:6" s="1396" customFormat="1" ht="10.5">
      <c r="A213" s="1406"/>
      <c r="B213" s="1433" t="s">
        <v>1777</v>
      </c>
      <c r="C213" s="1421"/>
      <c r="D213" s="1421"/>
      <c r="E213" s="141"/>
      <c r="F213" s="115"/>
    </row>
    <row r="214" spans="1:6" s="1396" customFormat="1" ht="10.5">
      <c r="A214" s="1406"/>
      <c r="B214" s="1433"/>
      <c r="C214" s="1421"/>
      <c r="D214" s="1421"/>
      <c r="E214" s="141"/>
      <c r="F214" s="115"/>
    </row>
    <row r="215" spans="1:6" s="1396" customFormat="1" ht="80">
      <c r="A215" s="1406" t="s">
        <v>1979</v>
      </c>
      <c r="B215" s="1431" t="s">
        <v>2559</v>
      </c>
      <c r="C215" s="1421" t="s">
        <v>341</v>
      </c>
      <c r="D215" s="1421">
        <v>1</v>
      </c>
      <c r="E215" s="1423"/>
      <c r="F215" s="115">
        <f t="shared" ref="F215:F221" si="5">D215*E215</f>
        <v>0</v>
      </c>
    </row>
    <row r="216" spans="1:6" s="1396" customFormat="1" ht="10.5">
      <c r="A216" s="1406"/>
      <c r="B216" s="1433"/>
      <c r="C216" s="1421"/>
      <c r="D216" s="1421"/>
      <c r="E216" s="1423"/>
      <c r="F216" s="115">
        <f t="shared" si="5"/>
        <v>0</v>
      </c>
    </row>
    <row r="217" spans="1:6" s="1396" customFormat="1" ht="50">
      <c r="A217" s="1406" t="s">
        <v>1978</v>
      </c>
      <c r="B217" s="1407" t="s">
        <v>1977</v>
      </c>
      <c r="C217" s="1421" t="s">
        <v>341</v>
      </c>
      <c r="D217" s="1421">
        <v>1</v>
      </c>
      <c r="E217" s="1423"/>
      <c r="F217" s="115">
        <f t="shared" si="5"/>
        <v>0</v>
      </c>
    </row>
    <row r="218" spans="1:6" s="1396" customFormat="1" ht="10">
      <c r="A218" s="1406"/>
      <c r="B218" s="1431"/>
      <c r="C218" s="1421"/>
      <c r="D218" s="1421"/>
      <c r="E218" s="1423"/>
      <c r="F218" s="115">
        <f t="shared" si="5"/>
        <v>0</v>
      </c>
    </row>
    <row r="219" spans="1:6" s="1396" customFormat="1" ht="30">
      <c r="A219" s="1406" t="s">
        <v>1976</v>
      </c>
      <c r="B219" s="1431" t="s">
        <v>1771</v>
      </c>
      <c r="C219" s="1421" t="s">
        <v>341</v>
      </c>
      <c r="D219" s="1421">
        <v>1</v>
      </c>
      <c r="E219" s="170"/>
      <c r="F219" s="115">
        <f t="shared" si="5"/>
        <v>0</v>
      </c>
    </row>
    <row r="220" spans="1:6" s="1396" customFormat="1" ht="10.5">
      <c r="A220" s="1406"/>
      <c r="B220" s="1433"/>
      <c r="C220" s="1421"/>
      <c r="D220" s="1421"/>
      <c r="E220" s="1423">
        <v>0</v>
      </c>
      <c r="F220" s="115">
        <f t="shared" si="5"/>
        <v>0</v>
      </c>
    </row>
    <row r="221" spans="1:6" s="1396" customFormat="1" ht="30">
      <c r="A221" s="1406" t="s">
        <v>1975</v>
      </c>
      <c r="B221" s="1431" t="s">
        <v>1974</v>
      </c>
      <c r="C221" s="1421" t="s">
        <v>341</v>
      </c>
      <c r="D221" s="1421">
        <v>1</v>
      </c>
      <c r="E221" s="170"/>
      <c r="F221" s="115">
        <f t="shared" si="5"/>
        <v>0</v>
      </c>
    </row>
    <row r="222" spans="1:6" s="1396" customFormat="1" ht="10.5">
      <c r="A222" s="1406"/>
      <c r="B222" s="1433"/>
      <c r="C222" s="1421"/>
      <c r="D222" s="1421"/>
      <c r="E222" s="141"/>
      <c r="F222" s="115"/>
    </row>
    <row r="223" spans="1:6" s="1396" customFormat="1" ht="10.5">
      <c r="A223" s="1406"/>
      <c r="B223" s="1433"/>
      <c r="C223" s="1421"/>
      <c r="D223" s="1421"/>
      <c r="E223" s="141"/>
      <c r="F223" s="115"/>
    </row>
    <row r="224" spans="1:6" s="1396" customFormat="1" ht="10.5">
      <c r="A224" s="1406"/>
      <c r="B224" s="1433"/>
      <c r="C224" s="1421"/>
      <c r="D224" s="1421"/>
      <c r="E224" s="141"/>
      <c r="F224" s="115"/>
    </row>
    <row r="225" spans="1:6" s="1396" customFormat="1" ht="10.5">
      <c r="A225" s="1406"/>
      <c r="B225" s="1433"/>
      <c r="C225" s="1421"/>
      <c r="D225" s="1421"/>
      <c r="E225" s="141"/>
      <c r="F225" s="115"/>
    </row>
    <row r="226" spans="1:6" s="1396" customFormat="1" ht="10.5">
      <c r="A226" s="1406"/>
      <c r="B226" s="1433"/>
      <c r="C226" s="1421"/>
      <c r="D226" s="1421"/>
      <c r="E226" s="141"/>
      <c r="F226" s="115"/>
    </row>
    <row r="227" spans="1:6" s="1396" customFormat="1" ht="10.5">
      <c r="A227" s="1406"/>
      <c r="B227" s="1433"/>
      <c r="C227" s="1421"/>
      <c r="D227" s="1421"/>
      <c r="E227" s="141"/>
      <c r="F227" s="115"/>
    </row>
    <row r="228" spans="1:6" s="1396" customFormat="1" ht="10.5">
      <c r="A228" s="1406"/>
      <c r="B228" s="1433"/>
      <c r="C228" s="1421"/>
      <c r="D228" s="1421"/>
      <c r="E228" s="141"/>
      <c r="F228" s="115"/>
    </row>
    <row r="229" spans="1:6" s="1396" customFormat="1" ht="10.5">
      <c r="A229" s="1406"/>
      <c r="B229" s="1433"/>
      <c r="C229" s="1421"/>
      <c r="D229" s="1421"/>
      <c r="E229" s="141"/>
      <c r="F229" s="115"/>
    </row>
    <row r="230" spans="1:6" s="1396" customFormat="1" ht="10.5">
      <c r="A230" s="1406"/>
      <c r="B230" s="1433"/>
      <c r="C230" s="1421"/>
      <c r="D230" s="1421"/>
      <c r="E230" s="141"/>
      <c r="F230" s="115"/>
    </row>
    <row r="231" spans="1:6" s="1396" customFormat="1" ht="10.5">
      <c r="A231" s="1406"/>
      <c r="B231" s="1433"/>
      <c r="C231" s="1421"/>
      <c r="D231" s="1421"/>
      <c r="E231" s="141"/>
      <c r="F231" s="115"/>
    </row>
    <row r="232" spans="1:6" s="1396" customFormat="1" ht="10.5">
      <c r="A232" s="1406"/>
      <c r="B232" s="1433"/>
      <c r="C232" s="1421"/>
      <c r="D232" s="1421"/>
      <c r="E232" s="141"/>
      <c r="F232" s="115"/>
    </row>
    <row r="233" spans="1:6" s="1396" customFormat="1" ht="10.5">
      <c r="A233" s="1406"/>
      <c r="B233" s="1433"/>
      <c r="C233" s="1421"/>
      <c r="D233" s="1421"/>
      <c r="E233" s="141"/>
      <c r="F233" s="115"/>
    </row>
    <row r="234" spans="1:6" s="1396" customFormat="1" ht="10.5">
      <c r="A234" s="1406"/>
      <c r="B234" s="1433"/>
      <c r="C234" s="1421"/>
      <c r="D234" s="1421"/>
      <c r="E234" s="141"/>
      <c r="F234" s="115"/>
    </row>
    <row r="235" spans="1:6" s="1396" customFormat="1" ht="10.5">
      <c r="A235" s="1406"/>
      <c r="B235" s="1433"/>
      <c r="C235" s="1421"/>
      <c r="D235" s="1421"/>
      <c r="E235" s="141"/>
      <c r="F235" s="115"/>
    </row>
    <row r="236" spans="1:6" s="1396" customFormat="1" ht="10.5">
      <c r="A236" s="1406"/>
      <c r="B236" s="1433"/>
      <c r="C236" s="1421"/>
      <c r="D236" s="1421"/>
      <c r="E236" s="141"/>
      <c r="F236" s="115"/>
    </row>
    <row r="237" spans="1:6" s="1396" customFormat="1" ht="10">
      <c r="A237" s="1406"/>
      <c r="B237" s="1407"/>
      <c r="C237" s="1421"/>
      <c r="D237" s="1421"/>
      <c r="E237" s="1419"/>
      <c r="F237" s="115"/>
    </row>
    <row r="238" spans="1:6" s="1396" customFormat="1" ht="10">
      <c r="A238" s="1406"/>
      <c r="B238" s="1407"/>
      <c r="C238" s="1421"/>
      <c r="D238" s="1449"/>
      <c r="E238" s="1419"/>
      <c r="F238" s="115"/>
    </row>
    <row r="239" spans="1:6" s="1396" customFormat="1" ht="10">
      <c r="A239" s="1406"/>
      <c r="B239" s="1407"/>
      <c r="C239" s="1421"/>
      <c r="D239" s="1421"/>
      <c r="E239" s="1419"/>
      <c r="F239" s="115"/>
    </row>
    <row r="240" spans="1:6" s="1396" customFormat="1" ht="10">
      <c r="A240" s="1406"/>
      <c r="B240" s="1407"/>
      <c r="C240" s="1421"/>
      <c r="D240" s="1421"/>
      <c r="E240" s="1419"/>
      <c r="F240" s="115"/>
    </row>
    <row r="241" spans="1:6" s="1396" customFormat="1" ht="10">
      <c r="A241" s="1406"/>
      <c r="B241" s="1407"/>
      <c r="C241" s="1421"/>
      <c r="D241" s="1421"/>
      <c r="E241" s="1419"/>
      <c r="F241" s="115"/>
    </row>
    <row r="242" spans="1:6" s="1396" customFormat="1" ht="10">
      <c r="A242" s="1406"/>
      <c r="B242" s="1407"/>
      <c r="C242" s="1421"/>
      <c r="D242" s="1456"/>
      <c r="E242" s="1419"/>
      <c r="F242" s="147"/>
    </row>
    <row r="243" spans="1:6" s="1396" customFormat="1" ht="10">
      <c r="A243" s="1406"/>
      <c r="B243" s="1407"/>
      <c r="C243" s="1421"/>
      <c r="D243" s="1456"/>
      <c r="E243" s="1419"/>
      <c r="F243" s="147"/>
    </row>
    <row r="244" spans="1:6" s="1396" customFormat="1" ht="10">
      <c r="A244" s="1406"/>
      <c r="B244" s="1407"/>
      <c r="C244" s="1421"/>
      <c r="D244" s="1456"/>
      <c r="E244" s="1419"/>
      <c r="F244" s="147"/>
    </row>
    <row r="245" spans="1:6" s="1396" customFormat="1" ht="10">
      <c r="A245" s="1406"/>
      <c r="B245" s="1407"/>
      <c r="C245" s="1421"/>
      <c r="D245" s="1456"/>
      <c r="E245" s="1419"/>
      <c r="F245" s="147"/>
    </row>
    <row r="246" spans="1:6" s="1396" customFormat="1" ht="10">
      <c r="A246" s="1436"/>
      <c r="B246" s="1411"/>
      <c r="C246" s="1412"/>
      <c r="D246" s="1412"/>
      <c r="E246" s="146"/>
      <c r="F246" s="1437"/>
    </row>
    <row r="247" spans="1:6" s="1396" customFormat="1" ht="10.5" thickBot="1">
      <c r="A247" s="1438"/>
      <c r="B247" s="1439"/>
      <c r="C247" s="1440"/>
      <c r="D247" s="1440" t="s">
        <v>1770</v>
      </c>
      <c r="E247" s="144"/>
      <c r="F247" s="1441">
        <f>SUM(F215:F246)</f>
        <v>0</v>
      </c>
    </row>
    <row r="248" spans="1:6" s="1396" customFormat="1" ht="10">
      <c r="A248" s="1442"/>
      <c r="C248" s="1397"/>
      <c r="D248" s="1397"/>
      <c r="E248" s="148"/>
      <c r="F248" s="1443"/>
    </row>
    <row r="249" spans="1:6" s="1396" customFormat="1" ht="10">
      <c r="A249" s="1442"/>
      <c r="C249" s="1397"/>
      <c r="D249" s="1397"/>
      <c r="E249" s="148"/>
      <c r="F249" s="1443"/>
    </row>
    <row r="250" spans="1:6" s="1396" customFormat="1" ht="11" thickBot="1">
      <c r="A250" s="1400"/>
      <c r="C250" s="1397"/>
      <c r="D250" s="1397"/>
      <c r="E250" s="1398"/>
      <c r="F250" s="1313"/>
    </row>
    <row r="251" spans="1:6" s="1396" customFormat="1" ht="11" thickBot="1">
      <c r="A251" s="1402" t="s">
        <v>320</v>
      </c>
      <c r="B251" s="1403" t="s">
        <v>161</v>
      </c>
      <c r="C251" s="1403" t="s">
        <v>319</v>
      </c>
      <c r="D251" s="1403" t="s">
        <v>318</v>
      </c>
      <c r="E251" s="1404" t="s">
        <v>1973</v>
      </c>
      <c r="F251" s="1405" t="s">
        <v>1972</v>
      </c>
    </row>
    <row r="252" spans="1:6" s="1396" customFormat="1" ht="10.5">
      <c r="A252" s="1444"/>
      <c r="B252" s="1445"/>
      <c r="C252" s="1445"/>
      <c r="D252" s="1445"/>
      <c r="E252" s="1446"/>
      <c r="F252" s="1447"/>
    </row>
    <row r="253" spans="1:6" s="1396" customFormat="1" ht="10">
      <c r="A253" s="1406"/>
      <c r="B253" s="1407" t="s">
        <v>315</v>
      </c>
      <c r="C253" s="1421"/>
      <c r="D253" s="1421"/>
      <c r="E253" s="141"/>
      <c r="F253" s="115"/>
    </row>
    <row r="254" spans="1:6" s="1396" customFormat="1" ht="10.5">
      <c r="A254" s="1427"/>
      <c r="B254" s="1428"/>
      <c r="C254" s="1421"/>
      <c r="D254" s="1421"/>
      <c r="E254" s="141"/>
      <c r="F254" s="115"/>
    </row>
    <row r="255" spans="1:6" s="1396" customFormat="1" ht="10">
      <c r="A255" s="1406"/>
      <c r="B255" s="1407" t="s">
        <v>1971</v>
      </c>
      <c r="C255" s="1421"/>
      <c r="D255" s="1421"/>
      <c r="E255" s="141"/>
      <c r="F255" s="115">
        <f>F54</f>
        <v>0</v>
      </c>
    </row>
    <row r="256" spans="1:6" s="1396" customFormat="1" ht="10.5">
      <c r="A256" s="1444"/>
      <c r="B256" s="1445"/>
      <c r="C256" s="1445"/>
      <c r="D256" s="1445"/>
      <c r="E256" s="1446"/>
      <c r="F256" s="1447"/>
    </row>
    <row r="257" spans="1:6" s="1396" customFormat="1" ht="10">
      <c r="A257" s="1406"/>
      <c r="B257" s="1407" t="s">
        <v>1767</v>
      </c>
      <c r="C257" s="1421"/>
      <c r="D257" s="1421"/>
      <c r="E257" s="141"/>
      <c r="F257" s="115">
        <f>F101</f>
        <v>0</v>
      </c>
    </row>
    <row r="258" spans="1:6" s="1396" customFormat="1" ht="10">
      <c r="A258" s="1406"/>
      <c r="B258" s="1407"/>
      <c r="C258" s="1421"/>
      <c r="D258" s="1421"/>
      <c r="E258" s="141"/>
      <c r="F258" s="115"/>
    </row>
    <row r="259" spans="1:6" s="1396" customFormat="1" ht="10">
      <c r="A259" s="1406"/>
      <c r="B259" s="1407" t="s">
        <v>1766</v>
      </c>
      <c r="C259" s="1421"/>
      <c r="D259" s="1421"/>
      <c r="E259" s="141"/>
      <c r="F259" s="115">
        <f>F136</f>
        <v>0</v>
      </c>
    </row>
    <row r="260" spans="1:6" s="1396" customFormat="1" ht="10">
      <c r="A260" s="1406"/>
      <c r="B260" s="1407"/>
      <c r="C260" s="1421"/>
      <c r="D260" s="1421"/>
      <c r="E260" s="141"/>
      <c r="F260" s="115"/>
    </row>
    <row r="261" spans="1:6" s="1396" customFormat="1" ht="10">
      <c r="A261" s="1406"/>
      <c r="B261" s="1407" t="s">
        <v>1765</v>
      </c>
      <c r="C261" s="1421"/>
      <c r="D261" s="1421"/>
      <c r="E261" s="141"/>
      <c r="F261" s="115">
        <f>F173</f>
        <v>0</v>
      </c>
    </row>
    <row r="262" spans="1:6" s="1396" customFormat="1" ht="10.5">
      <c r="A262" s="1406"/>
      <c r="B262" s="1409"/>
      <c r="C262" s="1421"/>
      <c r="D262" s="1421"/>
      <c r="E262" s="141"/>
      <c r="F262" s="115"/>
    </row>
    <row r="263" spans="1:6" s="1396" customFormat="1" ht="10">
      <c r="A263" s="1406"/>
      <c r="B263" s="1407" t="s">
        <v>1764</v>
      </c>
      <c r="C263" s="1421"/>
      <c r="D263" s="1421"/>
      <c r="E263" s="141"/>
      <c r="F263" s="115">
        <f>F207</f>
        <v>0</v>
      </c>
    </row>
    <row r="264" spans="1:6" s="1396" customFormat="1" ht="10">
      <c r="A264" s="1406"/>
      <c r="B264" s="1434"/>
      <c r="C264" s="1421"/>
      <c r="D264" s="1421"/>
      <c r="E264" s="141"/>
      <c r="F264" s="115"/>
    </row>
    <row r="265" spans="1:6" s="1396" customFormat="1" ht="10">
      <c r="A265" s="1406"/>
      <c r="B265" s="1407" t="s">
        <v>1763</v>
      </c>
      <c r="C265" s="1421"/>
      <c r="D265" s="1421"/>
      <c r="E265" s="141"/>
      <c r="F265" s="115">
        <f>F247</f>
        <v>0</v>
      </c>
    </row>
    <row r="266" spans="1:6" s="1396" customFormat="1" ht="10">
      <c r="A266" s="1406"/>
      <c r="B266" s="1407"/>
      <c r="C266" s="1421"/>
      <c r="D266" s="1421"/>
      <c r="E266" s="141"/>
      <c r="F266" s="115"/>
    </row>
    <row r="267" spans="1:6" s="1396" customFormat="1" ht="10">
      <c r="A267" s="1406"/>
      <c r="B267" s="1407"/>
      <c r="C267" s="1421"/>
      <c r="D267" s="1421"/>
      <c r="E267" s="141"/>
      <c r="F267" s="115"/>
    </row>
    <row r="268" spans="1:6" s="1396" customFormat="1" ht="10">
      <c r="A268" s="1406"/>
      <c r="B268" s="1434"/>
      <c r="C268" s="1421"/>
      <c r="D268" s="1421"/>
      <c r="E268" s="141"/>
      <c r="F268" s="115"/>
    </row>
    <row r="269" spans="1:6" s="1396" customFormat="1" ht="10">
      <c r="A269" s="1406"/>
      <c r="B269" s="1407"/>
      <c r="C269" s="1421"/>
      <c r="D269" s="1421"/>
      <c r="E269" s="141"/>
      <c r="F269" s="115"/>
    </row>
    <row r="270" spans="1:6" s="1396" customFormat="1" ht="10">
      <c r="A270" s="1406"/>
      <c r="B270" s="1407"/>
      <c r="C270" s="1421"/>
      <c r="D270" s="1421"/>
      <c r="E270" s="141"/>
      <c r="F270" s="115"/>
    </row>
    <row r="271" spans="1:6" s="1396" customFormat="1" ht="10">
      <c r="A271" s="1406"/>
      <c r="B271" s="1407"/>
      <c r="C271" s="1421"/>
      <c r="D271" s="1421"/>
      <c r="E271" s="141"/>
      <c r="F271" s="115"/>
    </row>
    <row r="272" spans="1:6" s="1396" customFormat="1" ht="10.5">
      <c r="A272" s="1406"/>
      <c r="B272" s="1409"/>
      <c r="C272" s="1421"/>
      <c r="D272" s="1421"/>
      <c r="E272" s="141"/>
      <c r="F272" s="115"/>
    </row>
    <row r="273" spans="1:6" s="1396" customFormat="1" ht="10">
      <c r="A273" s="1406"/>
      <c r="B273" s="1407"/>
      <c r="C273" s="1421"/>
      <c r="D273" s="1421"/>
      <c r="E273" s="141"/>
      <c r="F273" s="115"/>
    </row>
    <row r="274" spans="1:6" s="1396" customFormat="1" ht="10">
      <c r="A274" s="1406"/>
      <c r="B274" s="1434"/>
      <c r="C274" s="1421"/>
      <c r="D274" s="1421"/>
      <c r="E274" s="141"/>
      <c r="F274" s="115"/>
    </row>
    <row r="275" spans="1:6" s="1396" customFormat="1" ht="10">
      <c r="A275" s="1406"/>
      <c r="B275" s="1407"/>
      <c r="C275" s="1421"/>
      <c r="D275" s="1421"/>
      <c r="E275" s="141"/>
      <c r="F275" s="115"/>
    </row>
    <row r="276" spans="1:6" s="1396" customFormat="1" ht="10">
      <c r="A276" s="1406"/>
      <c r="B276" s="1407"/>
      <c r="C276" s="1421"/>
      <c r="D276" s="1421"/>
      <c r="E276" s="141"/>
      <c r="F276" s="115"/>
    </row>
    <row r="277" spans="1:6" s="1396" customFormat="1" ht="10">
      <c r="A277" s="1406"/>
      <c r="B277" s="1407"/>
      <c r="C277" s="1421"/>
      <c r="D277" s="1421"/>
      <c r="E277" s="141"/>
      <c r="F277" s="115"/>
    </row>
    <row r="278" spans="1:6" s="1396" customFormat="1" ht="10">
      <c r="A278" s="1406"/>
      <c r="B278" s="1448"/>
      <c r="C278" s="1421"/>
      <c r="D278" s="1421"/>
      <c r="E278" s="141"/>
      <c r="F278" s="115"/>
    </row>
    <row r="279" spans="1:6" s="1396" customFormat="1" ht="10">
      <c r="A279" s="1406"/>
      <c r="B279" s="1448"/>
      <c r="C279" s="1421"/>
      <c r="D279" s="1421"/>
      <c r="E279" s="141"/>
      <c r="F279" s="115"/>
    </row>
    <row r="280" spans="1:6" s="1396" customFormat="1" ht="10">
      <c r="A280" s="1406"/>
      <c r="B280" s="1448"/>
      <c r="C280" s="1421"/>
      <c r="D280" s="1421"/>
      <c r="E280" s="141"/>
      <c r="F280" s="115"/>
    </row>
    <row r="281" spans="1:6" s="1396" customFormat="1" ht="10">
      <c r="A281" s="1406"/>
      <c r="B281" s="1448"/>
      <c r="C281" s="1421"/>
      <c r="D281" s="1421"/>
      <c r="E281" s="141"/>
      <c r="F281" s="115"/>
    </row>
    <row r="282" spans="1:6" s="1396" customFormat="1" ht="10">
      <c r="A282" s="1406"/>
      <c r="B282" s="1448"/>
      <c r="C282" s="1421"/>
      <c r="D282" s="1421"/>
      <c r="E282" s="141"/>
      <c r="F282" s="115"/>
    </row>
    <row r="283" spans="1:6" s="1396" customFormat="1" ht="10">
      <c r="A283" s="1406"/>
      <c r="B283" s="1448"/>
      <c r="C283" s="1421"/>
      <c r="D283" s="1421"/>
      <c r="E283" s="141"/>
      <c r="F283" s="115"/>
    </row>
    <row r="284" spans="1:6" s="1396" customFormat="1" ht="10">
      <c r="A284" s="1406"/>
      <c r="B284" s="1448"/>
      <c r="C284" s="1421"/>
      <c r="D284" s="1421"/>
      <c r="E284" s="141"/>
      <c r="F284" s="115"/>
    </row>
    <row r="285" spans="1:6" s="1396" customFormat="1" ht="10.5">
      <c r="A285" s="1427"/>
      <c r="B285" s="1428"/>
      <c r="C285" s="1421"/>
      <c r="D285" s="1421"/>
      <c r="E285" s="141"/>
      <c r="F285" s="115"/>
    </row>
    <row r="286" spans="1:6" s="1396" customFormat="1" ht="10.5">
      <c r="A286" s="1427"/>
      <c r="B286" s="1428"/>
      <c r="C286" s="1421"/>
      <c r="D286" s="1421"/>
      <c r="E286" s="141"/>
      <c r="F286" s="115"/>
    </row>
    <row r="287" spans="1:6" s="1396" customFormat="1" ht="10">
      <c r="A287" s="1429"/>
      <c r="B287" s="1431"/>
      <c r="C287" s="1421"/>
      <c r="D287" s="1421"/>
      <c r="E287" s="141"/>
      <c r="F287" s="115"/>
    </row>
    <row r="288" spans="1:6" s="1396" customFormat="1" ht="10">
      <c r="A288" s="1429"/>
      <c r="B288" s="1431"/>
      <c r="C288" s="1421"/>
      <c r="D288" s="1421"/>
      <c r="E288" s="141"/>
      <c r="F288" s="115"/>
    </row>
    <row r="289" spans="1:6" s="1396" customFormat="1" ht="10">
      <c r="A289" s="1429"/>
      <c r="B289" s="1464"/>
      <c r="C289" s="1421"/>
      <c r="D289" s="1421"/>
      <c r="E289" s="141"/>
      <c r="F289" s="115"/>
    </row>
    <row r="290" spans="1:6" s="1396" customFormat="1" ht="10.5">
      <c r="A290" s="1406"/>
      <c r="B290" s="1433"/>
      <c r="C290" s="1421"/>
      <c r="D290" s="1421"/>
      <c r="E290" s="141"/>
      <c r="F290" s="115"/>
    </row>
    <row r="291" spans="1:6" s="1396" customFormat="1" ht="10">
      <c r="A291" s="1406"/>
      <c r="B291" s="1422"/>
      <c r="C291" s="1421"/>
      <c r="D291" s="1421"/>
      <c r="E291" s="141"/>
      <c r="F291" s="115"/>
    </row>
    <row r="292" spans="1:6" s="1396" customFormat="1" ht="10">
      <c r="A292" s="1406"/>
      <c r="B292" s="1422"/>
      <c r="C292" s="1421"/>
      <c r="D292" s="1421"/>
      <c r="E292" s="141"/>
      <c r="F292" s="115"/>
    </row>
    <row r="293" spans="1:6" s="1396" customFormat="1" ht="10">
      <c r="A293" s="1406"/>
      <c r="B293" s="1422"/>
      <c r="C293" s="1421"/>
      <c r="D293" s="1421"/>
      <c r="E293" s="141"/>
      <c r="F293" s="115"/>
    </row>
    <row r="294" spans="1:6" s="1396" customFormat="1" ht="10">
      <c r="A294" s="1406"/>
      <c r="B294" s="1422"/>
      <c r="C294" s="1421"/>
      <c r="D294" s="1421"/>
      <c r="E294" s="141"/>
      <c r="F294" s="115"/>
    </row>
    <row r="295" spans="1:6" s="1396" customFormat="1" ht="10.5">
      <c r="A295" s="1406"/>
      <c r="B295" s="1433"/>
      <c r="C295" s="1421"/>
      <c r="D295" s="1421"/>
      <c r="E295" s="141"/>
      <c r="F295" s="115"/>
    </row>
    <row r="296" spans="1:6" s="1396" customFormat="1" ht="10.5">
      <c r="A296" s="1406"/>
      <c r="B296" s="1433"/>
      <c r="C296" s="1421"/>
      <c r="D296" s="1421"/>
      <c r="E296" s="141"/>
      <c r="F296" s="115"/>
    </row>
    <row r="297" spans="1:6" s="1396" customFormat="1" ht="10">
      <c r="A297" s="1406"/>
      <c r="B297" s="1422"/>
      <c r="C297" s="1421"/>
      <c r="D297" s="1421"/>
      <c r="E297" s="141"/>
      <c r="F297" s="115"/>
    </row>
    <row r="298" spans="1:6" s="1396" customFormat="1" ht="10.5">
      <c r="A298" s="1406"/>
      <c r="B298" s="1433"/>
      <c r="C298" s="1421"/>
      <c r="D298" s="1421"/>
      <c r="E298" s="141"/>
      <c r="F298" s="115"/>
    </row>
    <row r="299" spans="1:6" s="1396" customFormat="1" ht="10.5">
      <c r="A299" s="1406"/>
      <c r="B299" s="1433"/>
      <c r="C299" s="1421"/>
      <c r="D299" s="1421"/>
      <c r="E299" s="141"/>
      <c r="F299" s="115"/>
    </row>
    <row r="300" spans="1:6" s="1396" customFormat="1" ht="10.5">
      <c r="A300" s="1406"/>
      <c r="B300" s="1433"/>
      <c r="C300" s="1421"/>
      <c r="D300" s="1421"/>
      <c r="E300" s="141"/>
      <c r="F300" s="115"/>
    </row>
    <row r="301" spans="1:6" s="1396" customFormat="1" ht="10">
      <c r="A301" s="1406"/>
      <c r="B301" s="1422"/>
      <c r="C301" s="1421"/>
      <c r="D301" s="1421"/>
      <c r="E301" s="141"/>
      <c r="F301" s="115"/>
    </row>
    <row r="302" spans="1:6" s="1396" customFormat="1" ht="10">
      <c r="A302" s="1406"/>
      <c r="B302" s="1422"/>
      <c r="C302" s="1421"/>
      <c r="D302" s="1421"/>
      <c r="E302" s="141"/>
      <c r="F302" s="115"/>
    </row>
    <row r="303" spans="1:6" s="1396" customFormat="1" ht="10">
      <c r="A303" s="1406"/>
      <c r="B303" s="1422"/>
      <c r="C303" s="1407"/>
      <c r="D303" s="1421"/>
      <c r="E303" s="141"/>
      <c r="F303" s="115"/>
    </row>
    <row r="304" spans="1:6" s="1396" customFormat="1" ht="10">
      <c r="A304" s="1436"/>
      <c r="B304" s="1411"/>
      <c r="C304" s="1412"/>
      <c r="D304" s="1412"/>
      <c r="E304" s="146"/>
      <c r="F304" s="1437"/>
    </row>
    <row r="305" spans="1:6" s="1396" customFormat="1" ht="10.5" thickBot="1">
      <c r="A305" s="1438"/>
      <c r="B305" s="1439"/>
      <c r="C305" s="1440"/>
      <c r="D305" s="1440" t="s">
        <v>973</v>
      </c>
      <c r="E305" s="144"/>
      <c r="F305" s="1441">
        <f>SUM(F255:F304)</f>
        <v>0</v>
      </c>
    </row>
    <row r="306" spans="1:6">
      <c r="F306" s="1469"/>
    </row>
    <row r="307" spans="1:6">
      <c r="F307" s="1469"/>
    </row>
    <row r="308" spans="1:6">
      <c r="F308" s="1469"/>
    </row>
    <row r="309" spans="1:6">
      <c r="F309" s="1469"/>
    </row>
    <row r="310" spans="1:6">
      <c r="F310" s="1469"/>
    </row>
    <row r="311" spans="1:6">
      <c r="F311" s="1469"/>
    </row>
    <row r="312" spans="1:6">
      <c r="F312" s="1469"/>
    </row>
    <row r="313" spans="1:6">
      <c r="F313" s="1469"/>
    </row>
    <row r="314" spans="1:6">
      <c r="F314" s="1469"/>
    </row>
    <row r="315" spans="1:6">
      <c r="F315" s="1469"/>
    </row>
    <row r="316" spans="1:6">
      <c r="F316" s="1469"/>
    </row>
    <row r="317" spans="1:6">
      <c r="F317" s="1469"/>
    </row>
    <row r="318" spans="1:6">
      <c r="F318" s="1469"/>
    </row>
    <row r="319" spans="1:6">
      <c r="F319" s="1469"/>
    </row>
    <row r="320" spans="1:6">
      <c r="F320" s="1469"/>
    </row>
    <row r="321" spans="6:6">
      <c r="F321" s="1469"/>
    </row>
    <row r="322" spans="6:6">
      <c r="F322" s="1469"/>
    </row>
    <row r="323" spans="6:6">
      <c r="F323" s="1469"/>
    </row>
    <row r="324" spans="6:6">
      <c r="F324" s="1469"/>
    </row>
    <row r="325" spans="6:6">
      <c r="F325" s="1469"/>
    </row>
    <row r="326" spans="6:6">
      <c r="F326" s="1469"/>
    </row>
    <row r="327" spans="6:6">
      <c r="F327" s="1469"/>
    </row>
    <row r="328" spans="6:6">
      <c r="F328" s="1469"/>
    </row>
    <row r="329" spans="6:6">
      <c r="F329" s="1469"/>
    </row>
    <row r="330" spans="6:6">
      <c r="F330" s="1469"/>
    </row>
    <row r="331" spans="6:6">
      <c r="F331" s="1469"/>
    </row>
    <row r="332" spans="6:6">
      <c r="F332" s="1469"/>
    </row>
    <row r="333" spans="6:6">
      <c r="F333" s="1469"/>
    </row>
    <row r="334" spans="6:6">
      <c r="F334" s="1469"/>
    </row>
    <row r="335" spans="6:6">
      <c r="F335" s="1469"/>
    </row>
    <row r="336" spans="6:6">
      <c r="F336" s="1469"/>
    </row>
    <row r="337" spans="6:6">
      <c r="F337" s="1469"/>
    </row>
    <row r="338" spans="6:6">
      <c r="F338" s="1469"/>
    </row>
    <row r="339" spans="6:6">
      <c r="F339" s="1469"/>
    </row>
    <row r="340" spans="6:6">
      <c r="F340" s="1469"/>
    </row>
    <row r="341" spans="6:6">
      <c r="F341" s="1469"/>
    </row>
    <row r="342" spans="6:6">
      <c r="F342" s="1469"/>
    </row>
    <row r="343" spans="6:6">
      <c r="F343" s="1469"/>
    </row>
    <row r="344" spans="6:6">
      <c r="F344" s="1469"/>
    </row>
    <row r="345" spans="6:6">
      <c r="F345" s="1469"/>
    </row>
    <row r="346" spans="6:6">
      <c r="F346" s="1469"/>
    </row>
    <row r="347" spans="6:6">
      <c r="F347" s="1469"/>
    </row>
    <row r="348" spans="6:6">
      <c r="F348" s="1469"/>
    </row>
    <row r="349" spans="6:6">
      <c r="F349" s="1469"/>
    </row>
    <row r="350" spans="6:6">
      <c r="F350" s="1469"/>
    </row>
    <row r="351" spans="6:6">
      <c r="F351" s="1469"/>
    </row>
    <row r="352" spans="6:6">
      <c r="F352" s="1469"/>
    </row>
    <row r="353" spans="6:6">
      <c r="F353" s="1469"/>
    </row>
    <row r="354" spans="6:6">
      <c r="F354" s="1469"/>
    </row>
    <row r="355" spans="6:6">
      <c r="F355" s="1469"/>
    </row>
    <row r="356" spans="6:6">
      <c r="F356" s="1469"/>
    </row>
    <row r="357" spans="6:6">
      <c r="F357" s="1469"/>
    </row>
    <row r="358" spans="6:6">
      <c r="F358" s="1469"/>
    </row>
    <row r="359" spans="6:6">
      <c r="F359" s="1469"/>
    </row>
    <row r="360" spans="6:6">
      <c r="F360" s="1469"/>
    </row>
    <row r="361" spans="6:6">
      <c r="F361" s="1469"/>
    </row>
    <row r="362" spans="6:6">
      <c r="F362" s="1469"/>
    </row>
    <row r="363" spans="6:6">
      <c r="F363" s="1469"/>
    </row>
    <row r="364" spans="6:6">
      <c r="F364" s="1469"/>
    </row>
    <row r="365" spans="6:6">
      <c r="F365" s="1469"/>
    </row>
    <row r="366" spans="6:6">
      <c r="F366" s="1469"/>
    </row>
    <row r="367" spans="6:6">
      <c r="F367" s="1469"/>
    </row>
    <row r="368" spans="6:6">
      <c r="F368" s="1469"/>
    </row>
    <row r="369" spans="6:6">
      <c r="F369" s="1469"/>
    </row>
    <row r="370" spans="6:6">
      <c r="F370" s="1469"/>
    </row>
    <row r="371" spans="6:6">
      <c r="F371" s="1469"/>
    </row>
    <row r="372" spans="6:6">
      <c r="F372" s="1469"/>
    </row>
    <row r="373" spans="6:6">
      <c r="F373" s="1469"/>
    </row>
    <row r="374" spans="6:6">
      <c r="F374" s="1469"/>
    </row>
    <row r="375" spans="6:6">
      <c r="F375" s="1469"/>
    </row>
    <row r="376" spans="6:6">
      <c r="F376" s="1469"/>
    </row>
    <row r="377" spans="6:6">
      <c r="F377" s="1469"/>
    </row>
    <row r="378" spans="6:6">
      <c r="F378" s="1469"/>
    </row>
    <row r="379" spans="6:6">
      <c r="F379" s="1469"/>
    </row>
    <row r="380" spans="6:6">
      <c r="F380" s="1469"/>
    </row>
    <row r="381" spans="6:6">
      <c r="F381" s="1469"/>
    </row>
    <row r="382" spans="6:6">
      <c r="F382" s="1469"/>
    </row>
    <row r="383" spans="6:6">
      <c r="F383" s="1469"/>
    </row>
    <row r="384" spans="6:6">
      <c r="F384" s="1469"/>
    </row>
    <row r="385" spans="6:6">
      <c r="F385" s="1469"/>
    </row>
    <row r="386" spans="6:6">
      <c r="F386" s="1469"/>
    </row>
    <row r="387" spans="6:6">
      <c r="F387" s="1469"/>
    </row>
    <row r="388" spans="6:6">
      <c r="F388" s="1469"/>
    </row>
    <row r="389" spans="6:6">
      <c r="F389" s="1469"/>
    </row>
    <row r="390" spans="6:6">
      <c r="F390" s="1469"/>
    </row>
    <row r="391" spans="6:6">
      <c r="F391" s="1469"/>
    </row>
    <row r="392" spans="6:6">
      <c r="F392" s="1469"/>
    </row>
    <row r="393" spans="6:6">
      <c r="F393" s="1469"/>
    </row>
    <row r="394" spans="6:6">
      <c r="F394" s="1469"/>
    </row>
    <row r="395" spans="6:6">
      <c r="F395" s="1469"/>
    </row>
    <row r="396" spans="6:6">
      <c r="F396" s="1469"/>
    </row>
    <row r="397" spans="6:6">
      <c r="F397" s="1469"/>
    </row>
    <row r="398" spans="6:6">
      <c r="F398" s="1469"/>
    </row>
    <row r="399" spans="6:6">
      <c r="F399" s="1469"/>
    </row>
    <row r="400" spans="6:6">
      <c r="F400" s="1469"/>
    </row>
    <row r="401" spans="6:6">
      <c r="F401" s="1469"/>
    </row>
    <row r="402" spans="6:6">
      <c r="F402" s="1469"/>
    </row>
    <row r="403" spans="6:6">
      <c r="F403" s="1469"/>
    </row>
    <row r="404" spans="6:6">
      <c r="F404" s="1469"/>
    </row>
    <row r="405" spans="6:6">
      <c r="F405" s="1469"/>
    </row>
    <row r="406" spans="6:6">
      <c r="F406" s="1469"/>
    </row>
    <row r="407" spans="6:6">
      <c r="F407" s="1469"/>
    </row>
    <row r="408" spans="6:6">
      <c r="F408" s="1469"/>
    </row>
    <row r="409" spans="6:6">
      <c r="F409" s="1469"/>
    </row>
    <row r="410" spans="6:6">
      <c r="F410" s="1469"/>
    </row>
    <row r="411" spans="6:6">
      <c r="F411" s="1469"/>
    </row>
    <row r="412" spans="6:6">
      <c r="F412" s="1469"/>
    </row>
    <row r="413" spans="6:6">
      <c r="F413" s="1469"/>
    </row>
    <row r="414" spans="6:6">
      <c r="F414" s="1469"/>
    </row>
    <row r="415" spans="6:6">
      <c r="F415" s="1469"/>
    </row>
    <row r="416" spans="6:6">
      <c r="F416" s="1469"/>
    </row>
    <row r="417" spans="6:6">
      <c r="F417" s="1469"/>
    </row>
    <row r="418" spans="6:6">
      <c r="F418" s="1469"/>
    </row>
    <row r="419" spans="6:6">
      <c r="F419" s="1469"/>
    </row>
    <row r="420" spans="6:6">
      <c r="F420" s="1469"/>
    </row>
    <row r="421" spans="6:6">
      <c r="F421" s="1469"/>
    </row>
    <row r="422" spans="6:6">
      <c r="F422" s="1469"/>
    </row>
    <row r="423" spans="6:6">
      <c r="F423" s="1469"/>
    </row>
    <row r="424" spans="6:6">
      <c r="F424" s="1469"/>
    </row>
    <row r="425" spans="6:6">
      <c r="F425" s="1469"/>
    </row>
    <row r="426" spans="6:6">
      <c r="F426" s="1469"/>
    </row>
    <row r="427" spans="6:6">
      <c r="F427" s="1469"/>
    </row>
    <row r="428" spans="6:6">
      <c r="F428" s="1469"/>
    </row>
    <row r="429" spans="6:6">
      <c r="F429" s="1469"/>
    </row>
    <row r="430" spans="6:6">
      <c r="F430" s="1469"/>
    </row>
    <row r="431" spans="6:6">
      <c r="F431" s="1469"/>
    </row>
    <row r="432" spans="6:6">
      <c r="F432" s="1469"/>
    </row>
    <row r="433" spans="6:6">
      <c r="F433" s="1469"/>
    </row>
    <row r="434" spans="6:6">
      <c r="F434" s="1469"/>
    </row>
    <row r="435" spans="6:6">
      <c r="F435" s="1469"/>
    </row>
    <row r="436" spans="6:6">
      <c r="F436" s="1469"/>
    </row>
    <row r="437" spans="6:6">
      <c r="F437" s="1469"/>
    </row>
    <row r="438" spans="6:6">
      <c r="F438" s="1469"/>
    </row>
    <row r="439" spans="6:6">
      <c r="F439" s="1469"/>
    </row>
    <row r="440" spans="6:6">
      <c r="F440" s="1469"/>
    </row>
    <row r="441" spans="6:6">
      <c r="F441" s="1469"/>
    </row>
    <row r="442" spans="6:6">
      <c r="F442" s="1469"/>
    </row>
    <row r="443" spans="6:6">
      <c r="F443" s="1469"/>
    </row>
    <row r="444" spans="6:6">
      <c r="F444" s="1469"/>
    </row>
    <row r="445" spans="6:6">
      <c r="F445" s="1469"/>
    </row>
    <row r="446" spans="6:6">
      <c r="F446" s="1469"/>
    </row>
    <row r="447" spans="6:6">
      <c r="F447" s="1469"/>
    </row>
    <row r="448" spans="6:6">
      <c r="F448" s="1469"/>
    </row>
    <row r="449" spans="6:6">
      <c r="F449" s="1469"/>
    </row>
    <row r="450" spans="6:6">
      <c r="F450" s="1469"/>
    </row>
    <row r="451" spans="6:6">
      <c r="F451" s="1469"/>
    </row>
    <row r="452" spans="6:6">
      <c r="F452" s="1469"/>
    </row>
    <row r="453" spans="6:6">
      <c r="F453" s="1469"/>
    </row>
    <row r="454" spans="6:6">
      <c r="F454" s="1469"/>
    </row>
    <row r="455" spans="6:6">
      <c r="F455" s="1469"/>
    </row>
    <row r="456" spans="6:6">
      <c r="F456" s="1469"/>
    </row>
    <row r="457" spans="6:6">
      <c r="F457" s="1469"/>
    </row>
    <row r="458" spans="6:6">
      <c r="F458" s="1469"/>
    </row>
    <row r="459" spans="6:6">
      <c r="F459" s="1469"/>
    </row>
    <row r="460" spans="6:6">
      <c r="F460" s="1469"/>
    </row>
    <row r="461" spans="6:6">
      <c r="F461" s="1469"/>
    </row>
    <row r="462" spans="6:6">
      <c r="F462" s="1469"/>
    </row>
    <row r="463" spans="6:6">
      <c r="F463" s="1469"/>
    </row>
    <row r="464" spans="6:6">
      <c r="F464" s="1469"/>
    </row>
    <row r="465" spans="6:6">
      <c r="F465" s="1469"/>
    </row>
    <row r="466" spans="6:6">
      <c r="F466" s="1469"/>
    </row>
    <row r="467" spans="6:6">
      <c r="F467" s="1469"/>
    </row>
    <row r="468" spans="6:6">
      <c r="F468" s="1469"/>
    </row>
    <row r="469" spans="6:6">
      <c r="F469" s="1469"/>
    </row>
    <row r="470" spans="6:6">
      <c r="F470" s="1469"/>
    </row>
    <row r="471" spans="6:6">
      <c r="F471" s="1469"/>
    </row>
    <row r="472" spans="6:6">
      <c r="F472" s="1469"/>
    </row>
    <row r="473" spans="6:6">
      <c r="F473" s="1469"/>
    </row>
    <row r="474" spans="6:6">
      <c r="F474" s="1469"/>
    </row>
    <row r="475" spans="6:6">
      <c r="F475" s="1469"/>
    </row>
    <row r="476" spans="6:6">
      <c r="F476" s="1469"/>
    </row>
    <row r="477" spans="6:6">
      <c r="F477" s="1469"/>
    </row>
    <row r="478" spans="6:6">
      <c r="F478" s="1469"/>
    </row>
    <row r="479" spans="6:6">
      <c r="F479" s="1469"/>
    </row>
    <row r="480" spans="6:6">
      <c r="F480" s="1469"/>
    </row>
    <row r="481" spans="6:6">
      <c r="F481" s="1469"/>
    </row>
    <row r="482" spans="6:6">
      <c r="F482" s="1469"/>
    </row>
    <row r="483" spans="6:6">
      <c r="F483" s="1469"/>
    </row>
    <row r="484" spans="6:6">
      <c r="F484" s="1469"/>
    </row>
    <row r="485" spans="6:6">
      <c r="F485" s="1469"/>
    </row>
    <row r="486" spans="6:6">
      <c r="F486" s="1469"/>
    </row>
    <row r="487" spans="6:6">
      <c r="F487" s="1469"/>
    </row>
    <row r="488" spans="6:6">
      <c r="F488" s="1469"/>
    </row>
    <row r="489" spans="6:6">
      <c r="F489" s="1469"/>
    </row>
    <row r="490" spans="6:6">
      <c r="F490" s="1469"/>
    </row>
    <row r="491" spans="6:6">
      <c r="F491" s="1469"/>
    </row>
    <row r="492" spans="6:6">
      <c r="F492" s="1469"/>
    </row>
    <row r="493" spans="6:6">
      <c r="F493" s="1469"/>
    </row>
    <row r="494" spans="6:6">
      <c r="F494" s="1469"/>
    </row>
    <row r="495" spans="6:6">
      <c r="F495" s="1469"/>
    </row>
    <row r="496" spans="6:6">
      <c r="F496" s="1469"/>
    </row>
    <row r="497" spans="6:6">
      <c r="F497" s="1469"/>
    </row>
    <row r="498" spans="6:6">
      <c r="F498" s="1469"/>
    </row>
    <row r="499" spans="6:6">
      <c r="F499" s="1469"/>
    </row>
    <row r="500" spans="6:6">
      <c r="F500" s="1469"/>
    </row>
    <row r="501" spans="6:6">
      <c r="F501" s="1469"/>
    </row>
    <row r="502" spans="6:6">
      <c r="F502" s="1469"/>
    </row>
    <row r="503" spans="6:6">
      <c r="F503" s="1469"/>
    </row>
    <row r="504" spans="6:6">
      <c r="F504" s="1469"/>
    </row>
    <row r="505" spans="6:6">
      <c r="F505" s="1469"/>
    </row>
    <row r="506" spans="6:6">
      <c r="F506" s="1469"/>
    </row>
    <row r="507" spans="6:6">
      <c r="F507" s="1469"/>
    </row>
    <row r="508" spans="6:6">
      <c r="F508" s="1469"/>
    </row>
    <row r="509" spans="6:6">
      <c r="F509" s="1469"/>
    </row>
    <row r="510" spans="6:6">
      <c r="F510" s="1469"/>
    </row>
    <row r="511" spans="6:6">
      <c r="F511" s="1469"/>
    </row>
    <row r="512" spans="6:6">
      <c r="F512" s="1469"/>
    </row>
    <row r="513" spans="6:6">
      <c r="F513" s="1469"/>
    </row>
    <row r="514" spans="6:6">
      <c r="F514" s="1469"/>
    </row>
    <row r="515" spans="6:6">
      <c r="F515" s="1469"/>
    </row>
    <row r="516" spans="6:6">
      <c r="F516" s="1469"/>
    </row>
    <row r="517" spans="6:6">
      <c r="F517" s="1469"/>
    </row>
    <row r="518" spans="6:6">
      <c r="F518" s="1469"/>
    </row>
    <row r="519" spans="6:6">
      <c r="F519" s="1469"/>
    </row>
    <row r="520" spans="6:6">
      <c r="F520" s="1469"/>
    </row>
    <row r="521" spans="6:6">
      <c r="F521" s="1469"/>
    </row>
    <row r="522" spans="6:6">
      <c r="F522" s="1469"/>
    </row>
    <row r="523" spans="6:6">
      <c r="F523" s="1469"/>
    </row>
    <row r="524" spans="6:6">
      <c r="F524" s="1469"/>
    </row>
    <row r="525" spans="6:6">
      <c r="F525" s="1469"/>
    </row>
    <row r="526" spans="6:6">
      <c r="F526" s="1469"/>
    </row>
    <row r="527" spans="6:6">
      <c r="F527" s="1469"/>
    </row>
    <row r="528" spans="6:6">
      <c r="F528" s="1469"/>
    </row>
    <row r="529" spans="6:6">
      <c r="F529" s="1469"/>
    </row>
    <row r="530" spans="6:6">
      <c r="F530" s="1469"/>
    </row>
    <row r="531" spans="6:6">
      <c r="F531" s="1469"/>
    </row>
    <row r="532" spans="6:6">
      <c r="F532" s="1469"/>
    </row>
    <row r="533" spans="6:6">
      <c r="F533" s="1469"/>
    </row>
    <row r="534" spans="6:6">
      <c r="F534" s="1469"/>
    </row>
    <row r="535" spans="6:6">
      <c r="F535" s="1469"/>
    </row>
    <row r="536" spans="6:6">
      <c r="F536" s="1469"/>
    </row>
  </sheetData>
  <mergeCells count="2">
    <mergeCell ref="A1:F1"/>
    <mergeCell ref="A2:F2"/>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4"/>
  <sheetViews>
    <sheetView view="pageBreakPreview" topLeftCell="A33" zoomScale="90" zoomScaleNormal="100" zoomScaleSheetLayoutView="90" workbookViewId="0">
      <selection activeCell="B39" sqref="B3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2532</v>
      </c>
      <c r="B3" s="212"/>
      <c r="C3" s="213"/>
      <c r="D3" s="213"/>
      <c r="E3" s="174"/>
      <c r="F3" s="174"/>
    </row>
    <row r="4" spans="1:6">
      <c r="A4" s="1287"/>
      <c r="B4" s="212"/>
      <c r="C4" s="213"/>
      <c r="D4" s="213"/>
      <c r="E4" s="174"/>
      <c r="F4" s="174"/>
    </row>
    <row r="5" spans="1:6">
      <c r="A5" s="1287" t="s">
        <v>2533</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2534</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2"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297"/>
      <c r="B37" s="1301"/>
      <c r="C37" s="173"/>
      <c r="D37" s="173"/>
      <c r="E37" s="170"/>
      <c r="F37" s="115">
        <f t="shared" si="0"/>
        <v>0</v>
      </c>
    </row>
    <row r="38" spans="1:6">
      <c r="A38" s="1297"/>
      <c r="B38" s="175"/>
      <c r="C38" s="173"/>
      <c r="D38" s="173"/>
      <c r="E38" s="170"/>
      <c r="F38" s="115">
        <f t="shared" si="0"/>
        <v>0</v>
      </c>
    </row>
    <row r="39" spans="1:6" ht="30">
      <c r="A39" s="1297" t="s">
        <v>1381</v>
      </c>
      <c r="B39" s="172" t="s">
        <v>1837</v>
      </c>
      <c r="C39" s="173" t="s">
        <v>438</v>
      </c>
      <c r="D39" s="173">
        <v>3.69</v>
      </c>
      <c r="E39" s="170"/>
      <c r="F39" s="115">
        <f t="shared" si="0"/>
        <v>0</v>
      </c>
    </row>
    <row r="40" spans="1:6">
      <c r="A40" s="1297"/>
      <c r="B40" s="175"/>
      <c r="C40" s="173"/>
      <c r="D40" s="173"/>
      <c r="E40" s="170"/>
      <c r="F40" s="115">
        <f t="shared" si="0"/>
        <v>0</v>
      </c>
    </row>
    <row r="41" spans="1:6">
      <c r="A41" s="1297"/>
      <c r="B41" s="175"/>
      <c r="C41" s="173"/>
      <c r="D41" s="173"/>
      <c r="E41" s="170"/>
      <c r="F41" s="115">
        <f t="shared" si="0"/>
        <v>0</v>
      </c>
    </row>
    <row r="42" spans="1:6" ht="20">
      <c r="A42" s="1297" t="s">
        <v>579</v>
      </c>
      <c r="B42" s="172" t="s">
        <v>1836</v>
      </c>
      <c r="C42" s="173" t="s">
        <v>438</v>
      </c>
      <c r="D42" s="173">
        <v>8.61</v>
      </c>
      <c r="E42" s="170"/>
      <c r="F42" s="115">
        <f t="shared" si="0"/>
        <v>0</v>
      </c>
    </row>
    <row r="43" spans="1:6">
      <c r="A43" s="1303"/>
      <c r="B43" s="179"/>
      <c r="C43" s="179"/>
      <c r="D43" s="179"/>
      <c r="E43" s="1296"/>
      <c r="F43" s="1336"/>
    </row>
    <row r="44" spans="1:6">
      <c r="A44" s="1297"/>
      <c r="B44" s="1301" t="s">
        <v>1835</v>
      </c>
      <c r="C44" s="173"/>
      <c r="D44" s="173"/>
      <c r="E44" s="170"/>
      <c r="F44" s="115"/>
    </row>
    <row r="45" spans="1:6">
      <c r="A45" s="1297"/>
      <c r="B45" s="1323"/>
      <c r="C45" s="173"/>
      <c r="D45" s="1326"/>
      <c r="E45" s="170"/>
      <c r="F45" s="115"/>
    </row>
    <row r="46" spans="1:6" ht="13" thickBot="1">
      <c r="A46" s="1291"/>
      <c r="B46" s="1292"/>
      <c r="C46" s="1293"/>
      <c r="D46" s="1293" t="s">
        <v>1770</v>
      </c>
      <c r="E46" s="144"/>
      <c r="F46" s="143">
        <f>SUM(F8:F45)</f>
        <v>0</v>
      </c>
    </row>
    <row r="47" spans="1:6">
      <c r="A47" s="1294"/>
      <c r="B47" s="212"/>
      <c r="C47" s="213"/>
      <c r="D47" s="213"/>
      <c r="E47" s="148"/>
      <c r="F47" s="148"/>
    </row>
    <row r="48" spans="1:6">
      <c r="A48" s="1318"/>
      <c r="B48" s="212"/>
      <c r="C48" s="213"/>
      <c r="D48" s="213"/>
      <c r="E48" s="1317"/>
      <c r="F48" s="1317"/>
    </row>
    <row r="49" spans="1:6">
      <c r="A49" s="2028" t="s">
        <v>324</v>
      </c>
      <c r="B49" s="2014"/>
      <c r="C49" s="2014"/>
      <c r="D49" s="2014"/>
      <c r="E49" s="2014"/>
      <c r="F49" s="2014"/>
    </row>
    <row r="50" spans="1:6">
      <c r="A50" s="2028" t="s">
        <v>323</v>
      </c>
      <c r="B50" s="2014"/>
      <c r="C50" s="2014"/>
      <c r="D50" s="2014"/>
      <c r="E50" s="2014"/>
      <c r="F50" s="2014"/>
    </row>
    <row r="51" spans="1:6">
      <c r="A51" s="1287" t="s">
        <v>2532</v>
      </c>
      <c r="B51" s="212"/>
      <c r="C51" s="213"/>
      <c r="D51" s="213"/>
      <c r="E51" s="174"/>
      <c r="F51" s="174"/>
    </row>
    <row r="52" spans="1:6">
      <c r="A52" s="1287"/>
      <c r="B52" s="212"/>
      <c r="C52" s="213"/>
      <c r="D52" s="213"/>
      <c r="E52" s="174"/>
      <c r="F52" s="174"/>
    </row>
    <row r="53" spans="1:6">
      <c r="A53" s="1287" t="s">
        <v>2533</v>
      </c>
      <c r="B53" s="212"/>
      <c r="C53" s="213"/>
      <c r="D53" s="213"/>
      <c r="E53" s="174"/>
      <c r="F53" s="174"/>
    </row>
    <row r="54" spans="1:6" ht="13" thickBot="1">
      <c r="A54" s="1318"/>
      <c r="B54" s="212"/>
      <c r="C54" s="213"/>
      <c r="D54" s="213"/>
      <c r="E54" s="1317"/>
      <c r="F54" s="1317"/>
    </row>
    <row r="55" spans="1:6">
      <c r="A55" s="1319" t="s">
        <v>320</v>
      </c>
      <c r="B55" s="259" t="s">
        <v>161</v>
      </c>
      <c r="C55" s="259" t="s">
        <v>319</v>
      </c>
      <c r="D55" s="259" t="s">
        <v>318</v>
      </c>
      <c r="E55" s="1320" t="s">
        <v>317</v>
      </c>
      <c r="F55" s="1321" t="s">
        <v>316</v>
      </c>
    </row>
    <row r="56" spans="1:6">
      <c r="A56" s="1303"/>
      <c r="B56" s="179"/>
      <c r="C56" s="179"/>
      <c r="D56" s="179"/>
      <c r="E56" s="1296"/>
      <c r="F56" s="1336"/>
    </row>
    <row r="57" spans="1:6" ht="20">
      <c r="A57" s="1297"/>
      <c r="B57" s="172" t="s">
        <v>1834</v>
      </c>
      <c r="C57" s="173"/>
      <c r="D57" s="173"/>
      <c r="E57" s="170"/>
      <c r="F57" s="115"/>
    </row>
    <row r="58" spans="1:6">
      <c r="A58" s="1297"/>
      <c r="B58" s="175"/>
      <c r="C58" s="173"/>
      <c r="D58" s="173"/>
      <c r="E58" s="170"/>
      <c r="F58" s="115"/>
    </row>
    <row r="59" spans="1:6">
      <c r="A59" s="1297" t="s">
        <v>1833</v>
      </c>
      <c r="B59" s="175"/>
      <c r="C59" s="173" t="s">
        <v>438</v>
      </c>
      <c r="D59" s="173">
        <v>12.3</v>
      </c>
      <c r="E59" s="170"/>
      <c r="F59" s="115">
        <f t="shared" ref="F59:F89" si="1">D59*E59</f>
        <v>0</v>
      </c>
    </row>
    <row r="60" spans="1:6">
      <c r="A60" s="1297"/>
      <c r="B60" s="175"/>
      <c r="C60" s="173"/>
      <c r="D60" s="173"/>
      <c r="E60" s="170"/>
      <c r="F60" s="115">
        <f t="shared" si="1"/>
        <v>0</v>
      </c>
    </row>
    <row r="61" spans="1:6">
      <c r="A61" s="1297"/>
      <c r="B61" s="1301" t="s">
        <v>1832</v>
      </c>
      <c r="C61" s="173"/>
      <c r="D61" s="170"/>
      <c r="E61" s="1327"/>
      <c r="F61" s="115">
        <f t="shared" si="1"/>
        <v>0</v>
      </c>
    </row>
    <row r="62" spans="1:6">
      <c r="A62" s="1297"/>
      <c r="B62" s="175"/>
      <c r="C62" s="173"/>
      <c r="D62" s="170"/>
      <c r="E62" s="170"/>
      <c r="F62" s="115">
        <f t="shared" si="1"/>
        <v>0</v>
      </c>
    </row>
    <row r="63" spans="1:6" ht="20">
      <c r="A63" s="1297" t="s">
        <v>1831</v>
      </c>
      <c r="B63" s="1323" t="s">
        <v>1830</v>
      </c>
      <c r="C63" s="173" t="s">
        <v>679</v>
      </c>
      <c r="D63" s="170">
        <v>40</v>
      </c>
      <c r="E63" s="170"/>
      <c r="F63" s="115">
        <f t="shared" si="1"/>
        <v>0</v>
      </c>
    </row>
    <row r="64" spans="1:6">
      <c r="A64" s="1297"/>
      <c r="B64" s="1328"/>
      <c r="C64" s="173"/>
      <c r="D64" s="173"/>
      <c r="E64" s="170"/>
      <c r="F64" s="115">
        <f t="shared" si="1"/>
        <v>0</v>
      </c>
    </row>
    <row r="65" spans="1:6">
      <c r="A65" s="1324"/>
      <c r="B65" s="1325" t="s">
        <v>1159</v>
      </c>
      <c r="C65" s="173"/>
      <c r="D65" s="173"/>
      <c r="E65" s="170"/>
      <c r="F65" s="115">
        <f t="shared" si="1"/>
        <v>0</v>
      </c>
    </row>
    <row r="66" spans="1:6">
      <c r="A66" s="1324"/>
      <c r="B66" s="1325"/>
      <c r="C66" s="173"/>
      <c r="D66" s="173"/>
      <c r="E66" s="170"/>
      <c r="F66" s="115">
        <f t="shared" si="1"/>
        <v>0</v>
      </c>
    </row>
    <row r="67" spans="1:6">
      <c r="A67" s="1329"/>
      <c r="B67" s="1330" t="s">
        <v>1829</v>
      </c>
      <c r="C67" s="173"/>
      <c r="D67" s="173"/>
      <c r="E67" s="170"/>
      <c r="F67" s="115">
        <f t="shared" si="1"/>
        <v>0</v>
      </c>
    </row>
    <row r="68" spans="1:6">
      <c r="A68" s="1329"/>
      <c r="B68" s="1331"/>
      <c r="C68" s="173"/>
      <c r="D68" s="173"/>
      <c r="E68" s="170"/>
      <c r="F68" s="115">
        <f t="shared" si="1"/>
        <v>0</v>
      </c>
    </row>
    <row r="69" spans="1:6">
      <c r="A69" s="1329"/>
      <c r="B69" s="1332" t="s">
        <v>1828</v>
      </c>
      <c r="C69" s="173"/>
      <c r="D69" s="173"/>
      <c r="E69" s="170"/>
      <c r="F69" s="115">
        <f t="shared" si="1"/>
        <v>0</v>
      </c>
    </row>
    <row r="70" spans="1:6">
      <c r="A70" s="1297"/>
      <c r="B70" s="1300"/>
      <c r="C70" s="173"/>
      <c r="D70" s="173"/>
      <c r="E70" s="170"/>
      <c r="F70" s="115">
        <f t="shared" si="1"/>
        <v>0</v>
      </c>
    </row>
    <row r="71" spans="1:6">
      <c r="A71" s="1297"/>
      <c r="B71" s="1300" t="s">
        <v>1827</v>
      </c>
      <c r="C71" s="173"/>
      <c r="D71" s="173"/>
      <c r="E71" s="170"/>
      <c r="F71" s="115">
        <f t="shared" si="1"/>
        <v>0</v>
      </c>
    </row>
    <row r="72" spans="1:6">
      <c r="A72" s="1297"/>
      <c r="B72" s="1300"/>
      <c r="C72" s="173"/>
      <c r="D72" s="173"/>
      <c r="E72" s="170"/>
      <c r="F72" s="115">
        <f t="shared" si="1"/>
        <v>0</v>
      </c>
    </row>
    <row r="73" spans="1:6" ht="40">
      <c r="A73" s="1297"/>
      <c r="B73" s="172" t="s">
        <v>1826</v>
      </c>
      <c r="C73" s="173"/>
      <c r="D73" s="173"/>
      <c r="E73" s="170"/>
      <c r="F73" s="115">
        <f t="shared" si="1"/>
        <v>0</v>
      </c>
    </row>
    <row r="74" spans="1:6">
      <c r="A74" s="1297"/>
      <c r="B74" s="1300"/>
      <c r="C74" s="173"/>
      <c r="D74" s="173"/>
      <c r="E74" s="170"/>
      <c r="F74" s="115">
        <f t="shared" si="1"/>
        <v>0</v>
      </c>
    </row>
    <row r="75" spans="1:6">
      <c r="A75" s="1297" t="s">
        <v>1825</v>
      </c>
      <c r="B75" s="1323" t="s">
        <v>1824</v>
      </c>
      <c r="C75" s="173" t="s">
        <v>691</v>
      </c>
      <c r="D75" s="1326">
        <v>0.46</v>
      </c>
      <c r="E75" s="170"/>
      <c r="F75" s="115">
        <f t="shared" si="1"/>
        <v>0</v>
      </c>
    </row>
    <row r="76" spans="1:6">
      <c r="A76" s="1303"/>
      <c r="B76" s="179"/>
      <c r="C76" s="179"/>
      <c r="D76" s="179"/>
      <c r="E76" s="1296"/>
      <c r="F76" s="115">
        <f t="shared" si="1"/>
        <v>0</v>
      </c>
    </row>
    <row r="77" spans="1:6">
      <c r="A77" s="1297"/>
      <c r="B77" s="1300" t="s">
        <v>1823</v>
      </c>
      <c r="C77" s="173"/>
      <c r="D77" s="1326"/>
      <c r="E77" s="170"/>
      <c r="F77" s="115">
        <f t="shared" si="1"/>
        <v>0</v>
      </c>
    </row>
    <row r="78" spans="1:6">
      <c r="A78" s="1297"/>
      <c r="B78" s="1300"/>
      <c r="C78" s="173"/>
      <c r="D78" s="1326"/>
      <c r="E78" s="170"/>
      <c r="F78" s="115">
        <f t="shared" si="1"/>
        <v>0</v>
      </c>
    </row>
    <row r="79" spans="1:6" ht="40">
      <c r="A79" s="1297"/>
      <c r="B79" s="172" t="s">
        <v>1822</v>
      </c>
      <c r="C79" s="173"/>
      <c r="D79" s="1326"/>
      <c r="E79" s="170"/>
      <c r="F79" s="115">
        <f t="shared" si="1"/>
        <v>0</v>
      </c>
    </row>
    <row r="80" spans="1:6">
      <c r="A80" s="1297"/>
      <c r="B80" s="1323"/>
      <c r="C80" s="173"/>
      <c r="D80" s="1326"/>
      <c r="E80" s="170"/>
      <c r="F80" s="115">
        <f t="shared" si="1"/>
        <v>0</v>
      </c>
    </row>
    <row r="81" spans="1:6">
      <c r="A81" s="1297" t="s">
        <v>1821</v>
      </c>
      <c r="B81" s="1323" t="s">
        <v>1820</v>
      </c>
      <c r="C81" s="173" t="s">
        <v>691</v>
      </c>
      <c r="D81" s="1326">
        <v>12.3</v>
      </c>
      <c r="E81" s="170"/>
      <c r="F81" s="115">
        <f t="shared" si="1"/>
        <v>0</v>
      </c>
    </row>
    <row r="82" spans="1:6">
      <c r="A82" s="1303"/>
      <c r="B82" s="179"/>
      <c r="C82" s="179"/>
      <c r="D82" s="179"/>
      <c r="E82" s="1296"/>
      <c r="F82" s="115">
        <f t="shared" si="1"/>
        <v>0</v>
      </c>
    </row>
    <row r="83" spans="1:6">
      <c r="A83" s="1297"/>
      <c r="B83" s="1300" t="s">
        <v>1819</v>
      </c>
      <c r="C83" s="173"/>
      <c r="D83" s="173"/>
      <c r="E83" s="245"/>
      <c r="F83" s="115">
        <f t="shared" si="1"/>
        <v>0</v>
      </c>
    </row>
    <row r="84" spans="1:6">
      <c r="A84" s="1297"/>
      <c r="B84" s="172"/>
      <c r="C84" s="173"/>
      <c r="D84" s="173"/>
      <c r="E84" s="245"/>
      <c r="F84" s="115">
        <f t="shared" si="1"/>
        <v>0</v>
      </c>
    </row>
    <row r="85" spans="1:6">
      <c r="A85" s="1297"/>
      <c r="B85" s="1300" t="s">
        <v>1818</v>
      </c>
      <c r="C85" s="173"/>
      <c r="D85" s="173"/>
      <c r="E85" s="170"/>
      <c r="F85" s="115">
        <f t="shared" si="1"/>
        <v>0</v>
      </c>
    </row>
    <row r="86" spans="1:6">
      <c r="A86" s="1297"/>
      <c r="B86" s="175"/>
      <c r="C86" s="173"/>
      <c r="D86" s="173"/>
      <c r="E86" s="170"/>
      <c r="F86" s="115">
        <f t="shared" si="1"/>
        <v>0</v>
      </c>
    </row>
    <row r="87" spans="1:6" ht="20">
      <c r="A87" s="1297"/>
      <c r="B87" s="172" t="s">
        <v>1817</v>
      </c>
      <c r="C87" s="173"/>
      <c r="D87" s="173"/>
      <c r="E87" s="170"/>
      <c r="F87" s="115">
        <f t="shared" si="1"/>
        <v>0</v>
      </c>
    </row>
    <row r="88" spans="1:6">
      <c r="A88" s="1297"/>
      <c r="B88" s="172"/>
      <c r="C88" s="173"/>
      <c r="D88" s="173"/>
      <c r="E88" s="170"/>
      <c r="F88" s="115">
        <f t="shared" si="1"/>
        <v>0</v>
      </c>
    </row>
    <row r="89" spans="1:6">
      <c r="A89" s="1297" t="s">
        <v>1356</v>
      </c>
      <c r="B89" s="175" t="s">
        <v>1816</v>
      </c>
      <c r="C89" s="173" t="s">
        <v>691</v>
      </c>
      <c r="D89" s="1326">
        <v>0.46</v>
      </c>
      <c r="E89" s="170"/>
      <c r="F89" s="115">
        <f t="shared" si="1"/>
        <v>0</v>
      </c>
    </row>
    <row r="90" spans="1:6">
      <c r="A90" s="1297"/>
      <c r="B90" s="175"/>
      <c r="C90" s="173"/>
      <c r="D90" s="1326"/>
      <c r="E90" s="170"/>
      <c r="F90" s="115"/>
    </row>
    <row r="91" spans="1:6">
      <c r="A91" s="1297"/>
      <c r="B91" s="1300"/>
      <c r="C91" s="173"/>
      <c r="D91" s="1326"/>
      <c r="E91" s="170"/>
      <c r="F91" s="115"/>
    </row>
    <row r="92" spans="1:6">
      <c r="A92" s="1297"/>
      <c r="B92" s="172"/>
      <c r="C92" s="173"/>
      <c r="D92" s="1326"/>
      <c r="E92" s="170"/>
      <c r="F92" s="115"/>
    </row>
    <row r="93" spans="1:6">
      <c r="A93" s="1297"/>
      <c r="B93" s="175"/>
      <c r="C93" s="173"/>
      <c r="D93" s="1326"/>
      <c r="E93" s="170"/>
      <c r="F93" s="115"/>
    </row>
    <row r="94" spans="1:6" ht="13" thickBot="1">
      <c r="A94" s="1291"/>
      <c r="B94" s="1292"/>
      <c r="C94" s="1293"/>
      <c r="D94" s="1293" t="s">
        <v>1770</v>
      </c>
      <c r="E94" s="144"/>
      <c r="F94" s="143">
        <f>SUM(F56:F93)</f>
        <v>0</v>
      </c>
    </row>
    <row r="95" spans="1:6">
      <c r="A95" s="1294"/>
      <c r="B95" s="212"/>
      <c r="C95" s="213"/>
      <c r="D95" s="213"/>
      <c r="E95" s="148"/>
      <c r="F95" s="148"/>
    </row>
    <row r="96" spans="1:6">
      <c r="A96" s="1294"/>
      <c r="B96" s="212"/>
      <c r="C96" s="213"/>
      <c r="D96" s="213"/>
      <c r="E96" s="148"/>
      <c r="F96" s="148"/>
    </row>
    <row r="97" spans="1:6">
      <c r="A97" s="2028" t="s">
        <v>324</v>
      </c>
      <c r="B97" s="2014"/>
      <c r="C97" s="2014"/>
      <c r="D97" s="2014"/>
      <c r="E97" s="2014"/>
      <c r="F97" s="2014"/>
    </row>
    <row r="98" spans="1:6">
      <c r="A98" s="2028" t="s">
        <v>323</v>
      </c>
      <c r="B98" s="2014"/>
      <c r="C98" s="2014"/>
      <c r="D98" s="2014"/>
      <c r="E98" s="2014"/>
      <c r="F98" s="2014"/>
    </row>
    <row r="99" spans="1:6">
      <c r="A99" s="1287" t="s">
        <v>2532</v>
      </c>
      <c r="B99" s="212"/>
      <c r="C99" s="213"/>
      <c r="D99" s="213"/>
      <c r="E99" s="174"/>
      <c r="F99" s="174"/>
    </row>
    <row r="100" spans="1:6">
      <c r="A100" s="1287"/>
      <c r="B100" s="212"/>
      <c r="C100" s="213"/>
      <c r="D100" s="213"/>
      <c r="E100" s="174"/>
      <c r="F100" s="174"/>
    </row>
    <row r="101" spans="1:6">
      <c r="A101" s="1287" t="s">
        <v>2533</v>
      </c>
      <c r="B101" s="212"/>
      <c r="C101" s="213"/>
      <c r="D101" s="213"/>
      <c r="E101" s="174"/>
      <c r="F101" s="174"/>
    </row>
    <row r="102" spans="1:6" ht="13" thickBot="1">
      <c r="A102" s="1334"/>
      <c r="B102" s="1334"/>
      <c r="C102" s="1334"/>
      <c r="D102" s="1334"/>
      <c r="E102" s="1335"/>
      <c r="F102" s="1335"/>
    </row>
    <row r="103" spans="1:6">
      <c r="A103" s="1319" t="s">
        <v>320</v>
      </c>
      <c r="B103" s="259" t="s">
        <v>161</v>
      </c>
      <c r="C103" s="259" t="s">
        <v>319</v>
      </c>
      <c r="D103" s="259" t="s">
        <v>318</v>
      </c>
      <c r="E103" s="1320" t="s">
        <v>317</v>
      </c>
      <c r="F103" s="1321" t="s">
        <v>316</v>
      </c>
    </row>
    <row r="104" spans="1:6">
      <c r="A104" s="1297"/>
      <c r="B104" s="175"/>
      <c r="C104" s="175"/>
      <c r="D104" s="175"/>
      <c r="E104" s="1309"/>
      <c r="F104" s="1322"/>
    </row>
    <row r="105" spans="1:6">
      <c r="A105" s="1297"/>
      <c r="B105" s="1300" t="s">
        <v>1815</v>
      </c>
      <c r="C105" s="173"/>
      <c r="D105" s="1326"/>
      <c r="E105" s="170"/>
      <c r="F105" s="115"/>
    </row>
    <row r="106" spans="1:6">
      <c r="A106" s="1297"/>
      <c r="B106" s="1301"/>
      <c r="C106" s="173"/>
      <c r="D106" s="1326"/>
      <c r="E106" s="170"/>
      <c r="F106" s="115"/>
    </row>
    <row r="107" spans="1:6" ht="30">
      <c r="A107" s="1297"/>
      <c r="B107" s="172" t="s">
        <v>1814</v>
      </c>
      <c r="C107" s="173"/>
      <c r="D107" s="1326"/>
      <c r="E107" s="170"/>
      <c r="F107" s="115"/>
    </row>
    <row r="108" spans="1:6">
      <c r="A108" s="1297"/>
      <c r="B108" s="175"/>
      <c r="C108" s="173"/>
      <c r="D108" s="1326"/>
      <c r="E108" s="170"/>
      <c r="F108" s="115"/>
    </row>
    <row r="109" spans="1:6">
      <c r="A109" s="1297" t="s">
        <v>701</v>
      </c>
      <c r="B109" s="175" t="s">
        <v>1813</v>
      </c>
      <c r="C109" s="173" t="s">
        <v>691</v>
      </c>
      <c r="D109" s="1326">
        <v>12.3</v>
      </c>
      <c r="E109" s="170"/>
      <c r="F109" s="115">
        <f t="shared" ref="F109:F140" si="2">D109*E109</f>
        <v>0</v>
      </c>
    </row>
    <row r="110" spans="1:6">
      <c r="A110" s="1297"/>
      <c r="B110" s="1328"/>
      <c r="C110" s="173"/>
      <c r="D110" s="1326"/>
      <c r="E110" s="170"/>
      <c r="F110" s="115">
        <f t="shared" si="2"/>
        <v>0</v>
      </c>
    </row>
    <row r="111" spans="1:6">
      <c r="A111" s="1297"/>
      <c r="B111" s="1300" t="s">
        <v>1144</v>
      </c>
      <c r="C111" s="173"/>
      <c r="D111" s="173"/>
      <c r="E111" s="141"/>
      <c r="F111" s="115">
        <f t="shared" si="2"/>
        <v>0</v>
      </c>
    </row>
    <row r="112" spans="1:6">
      <c r="A112" s="1297"/>
      <c r="B112" s="175"/>
      <c r="C112" s="175"/>
      <c r="D112" s="175"/>
      <c r="E112" s="1309"/>
      <c r="F112" s="115">
        <f t="shared" si="2"/>
        <v>0</v>
      </c>
    </row>
    <row r="113" spans="1:6">
      <c r="A113" s="1297"/>
      <c r="B113" s="1300" t="s">
        <v>689</v>
      </c>
      <c r="C113" s="173"/>
      <c r="D113" s="173"/>
      <c r="E113" s="141"/>
      <c r="F113" s="115">
        <f t="shared" si="2"/>
        <v>0</v>
      </c>
    </row>
    <row r="114" spans="1:6">
      <c r="A114" s="1297"/>
      <c r="B114" s="1300"/>
      <c r="C114" s="173"/>
      <c r="D114" s="173"/>
      <c r="E114" s="141"/>
      <c r="F114" s="115">
        <f t="shared" si="2"/>
        <v>0</v>
      </c>
    </row>
    <row r="115" spans="1:6" ht="20">
      <c r="A115" s="1297"/>
      <c r="B115" s="172" t="s">
        <v>1812</v>
      </c>
      <c r="C115" s="173"/>
      <c r="D115" s="1333"/>
      <c r="E115" s="141"/>
      <c r="F115" s="115">
        <f t="shared" si="2"/>
        <v>0</v>
      </c>
    </row>
    <row r="116" spans="1:6">
      <c r="A116" s="1297"/>
      <c r="B116" s="1323"/>
      <c r="C116" s="173"/>
      <c r="D116" s="1333"/>
      <c r="E116" s="170"/>
      <c r="F116" s="115">
        <f t="shared" si="2"/>
        <v>0</v>
      </c>
    </row>
    <row r="117" spans="1:6">
      <c r="A117" s="1297" t="s">
        <v>683</v>
      </c>
      <c r="B117" s="1323" t="s">
        <v>1811</v>
      </c>
      <c r="C117" s="173" t="s">
        <v>443</v>
      </c>
      <c r="D117" s="1333">
        <v>39.68</v>
      </c>
      <c r="E117" s="170"/>
      <c r="F117" s="115">
        <f t="shared" si="2"/>
        <v>0</v>
      </c>
    </row>
    <row r="118" spans="1:6">
      <c r="A118" s="1297"/>
      <c r="B118" s="175"/>
      <c r="C118" s="175"/>
      <c r="D118" s="175"/>
      <c r="E118" s="170"/>
      <c r="F118" s="115">
        <f t="shared" si="2"/>
        <v>0</v>
      </c>
    </row>
    <row r="119" spans="1:6">
      <c r="A119" s="1297"/>
      <c r="B119" s="1300" t="s">
        <v>550</v>
      </c>
      <c r="C119" s="173"/>
      <c r="D119" s="173"/>
      <c r="E119" s="170"/>
      <c r="F119" s="115">
        <f t="shared" si="2"/>
        <v>0</v>
      </c>
    </row>
    <row r="120" spans="1:6">
      <c r="A120" s="1297"/>
      <c r="B120" s="175"/>
      <c r="C120" s="173"/>
      <c r="D120" s="173"/>
      <c r="E120" s="170"/>
      <c r="F120" s="115">
        <f t="shared" si="2"/>
        <v>0</v>
      </c>
    </row>
    <row r="121" spans="1:6">
      <c r="A121" s="1297"/>
      <c r="B121" s="1300" t="s">
        <v>1810</v>
      </c>
      <c r="C121" s="173"/>
      <c r="D121" s="173"/>
      <c r="E121" s="170"/>
      <c r="F121" s="115">
        <f t="shared" si="2"/>
        <v>0</v>
      </c>
    </row>
    <row r="122" spans="1:6">
      <c r="A122" s="1297"/>
      <c r="B122" s="175"/>
      <c r="C122" s="173"/>
      <c r="D122" s="173"/>
      <c r="E122" s="170"/>
      <c r="F122" s="115">
        <f t="shared" si="2"/>
        <v>0</v>
      </c>
    </row>
    <row r="123" spans="1:6" ht="20">
      <c r="A123" s="1297"/>
      <c r="B123" s="172" t="s">
        <v>1809</v>
      </c>
      <c r="C123" s="173"/>
      <c r="D123" s="173"/>
      <c r="E123" s="170"/>
      <c r="F123" s="115">
        <f t="shared" si="2"/>
        <v>0</v>
      </c>
    </row>
    <row r="124" spans="1:6">
      <c r="A124" s="1297"/>
      <c r="B124" s="175"/>
      <c r="C124" s="173"/>
      <c r="D124" s="173"/>
      <c r="E124" s="170"/>
      <c r="F124" s="115">
        <f t="shared" si="2"/>
        <v>0</v>
      </c>
    </row>
    <row r="125" spans="1:6">
      <c r="A125" s="1297" t="s">
        <v>675</v>
      </c>
      <c r="B125" s="175" t="s">
        <v>1808</v>
      </c>
      <c r="C125" s="173" t="s">
        <v>482</v>
      </c>
      <c r="D125" s="1326">
        <v>0.05</v>
      </c>
      <c r="E125" s="170"/>
      <c r="F125" s="115">
        <f t="shared" si="2"/>
        <v>0</v>
      </c>
    </row>
    <row r="126" spans="1:6">
      <c r="A126" s="1297"/>
      <c r="B126" s="175"/>
      <c r="C126" s="175"/>
      <c r="D126" s="175"/>
      <c r="E126" s="1309"/>
      <c r="F126" s="115">
        <f t="shared" si="2"/>
        <v>0</v>
      </c>
    </row>
    <row r="127" spans="1:6">
      <c r="A127" s="1297"/>
      <c r="B127" s="1300" t="s">
        <v>633</v>
      </c>
      <c r="C127" s="173"/>
      <c r="D127" s="173"/>
      <c r="E127" s="170"/>
      <c r="F127" s="115">
        <f t="shared" si="2"/>
        <v>0</v>
      </c>
    </row>
    <row r="128" spans="1:6">
      <c r="A128" s="1297"/>
      <c r="B128" s="1301"/>
      <c r="C128" s="173"/>
      <c r="D128" s="173"/>
      <c r="E128" s="141"/>
      <c r="F128" s="115">
        <f t="shared" si="2"/>
        <v>0</v>
      </c>
    </row>
    <row r="129" spans="1:6">
      <c r="A129" s="1297"/>
      <c r="B129" s="1301" t="s">
        <v>1736</v>
      </c>
      <c r="C129" s="173"/>
      <c r="D129" s="173"/>
      <c r="E129" s="141"/>
      <c r="F129" s="115">
        <f t="shared" si="2"/>
        <v>0</v>
      </c>
    </row>
    <row r="130" spans="1:6">
      <c r="A130" s="1297"/>
      <c r="B130" s="172"/>
      <c r="C130" s="173"/>
      <c r="D130" s="173"/>
      <c r="E130" s="170"/>
      <c r="F130" s="115">
        <f t="shared" si="2"/>
        <v>0</v>
      </c>
    </row>
    <row r="131" spans="1:6">
      <c r="A131" s="1297"/>
      <c r="B131" s="1301" t="s">
        <v>631</v>
      </c>
      <c r="C131" s="173"/>
      <c r="D131" s="173"/>
      <c r="E131" s="170"/>
      <c r="F131" s="115">
        <f t="shared" si="2"/>
        <v>0</v>
      </c>
    </row>
    <row r="132" spans="1:6">
      <c r="A132" s="1297"/>
      <c r="B132" s="175"/>
      <c r="C132" s="173"/>
      <c r="D132" s="173"/>
      <c r="E132" s="170"/>
      <c r="F132" s="115">
        <f t="shared" si="2"/>
        <v>0</v>
      </c>
    </row>
    <row r="133" spans="1:6" ht="30">
      <c r="A133" s="1297"/>
      <c r="B133" s="172" t="s">
        <v>1807</v>
      </c>
      <c r="C133" s="173"/>
      <c r="D133" s="173"/>
      <c r="E133" s="170"/>
      <c r="F133" s="115">
        <f t="shared" si="2"/>
        <v>0</v>
      </c>
    </row>
    <row r="134" spans="1:6">
      <c r="A134" s="1324"/>
      <c r="B134" s="1325"/>
      <c r="C134" s="173"/>
      <c r="D134" s="173"/>
      <c r="E134" s="170"/>
      <c r="F134" s="115">
        <f t="shared" si="2"/>
        <v>0</v>
      </c>
    </row>
    <row r="135" spans="1:6">
      <c r="A135" s="1329" t="s">
        <v>1734</v>
      </c>
      <c r="B135" s="1331" t="s">
        <v>1669</v>
      </c>
      <c r="C135" s="173" t="s">
        <v>337</v>
      </c>
      <c r="D135" s="173">
        <v>1</v>
      </c>
      <c r="E135" s="170"/>
      <c r="F135" s="115">
        <f t="shared" si="2"/>
        <v>0</v>
      </c>
    </row>
    <row r="136" spans="1:6">
      <c r="A136" s="1329" t="s">
        <v>1733</v>
      </c>
      <c r="B136" s="1331" t="s">
        <v>1662</v>
      </c>
      <c r="C136" s="173" t="s">
        <v>337</v>
      </c>
      <c r="D136" s="173">
        <v>1</v>
      </c>
      <c r="E136" s="170"/>
      <c r="F136" s="115">
        <f t="shared" si="2"/>
        <v>0</v>
      </c>
    </row>
    <row r="137" spans="1:6">
      <c r="A137" s="1329"/>
      <c r="B137" s="1331"/>
      <c r="C137" s="173"/>
      <c r="D137" s="173"/>
      <c r="E137" s="170"/>
      <c r="F137" s="115">
        <f t="shared" si="2"/>
        <v>0</v>
      </c>
    </row>
    <row r="138" spans="1:6" ht="30">
      <c r="A138" s="1297"/>
      <c r="B138" s="172" t="s">
        <v>2535</v>
      </c>
      <c r="C138" s="173"/>
      <c r="D138" s="173"/>
      <c r="E138" s="170"/>
      <c r="F138" s="115">
        <f t="shared" si="2"/>
        <v>0</v>
      </c>
    </row>
    <row r="139" spans="1:6">
      <c r="A139" s="1324"/>
      <c r="B139" s="1325"/>
      <c r="C139" s="173"/>
      <c r="D139" s="173"/>
      <c r="E139" s="170"/>
      <c r="F139" s="115">
        <f t="shared" si="2"/>
        <v>0</v>
      </c>
    </row>
    <row r="140" spans="1:6">
      <c r="A140" s="1329" t="s">
        <v>1732</v>
      </c>
      <c r="B140" s="1331" t="s">
        <v>1669</v>
      </c>
      <c r="C140" s="173" t="s">
        <v>337</v>
      </c>
      <c r="D140" s="173">
        <v>1</v>
      </c>
      <c r="E140" s="170"/>
      <c r="F140" s="115">
        <f t="shared" si="2"/>
        <v>0</v>
      </c>
    </row>
    <row r="141" spans="1:6">
      <c r="A141" s="1329"/>
      <c r="B141" s="1331"/>
      <c r="C141" s="173"/>
      <c r="D141" s="173"/>
      <c r="E141" s="170"/>
      <c r="F141" s="115"/>
    </row>
    <row r="142" spans="1:6">
      <c r="A142" s="1297"/>
      <c r="B142" s="267"/>
      <c r="C142" s="181"/>
      <c r="D142" s="170"/>
      <c r="E142" s="170"/>
      <c r="F142" s="115"/>
    </row>
    <row r="143" spans="1:6" ht="13" thickBot="1">
      <c r="A143" s="1291"/>
      <c r="B143" s="1292"/>
      <c r="C143" s="1293"/>
      <c r="D143" s="1293" t="s">
        <v>1770</v>
      </c>
      <c r="E143" s="144"/>
      <c r="F143" s="143">
        <f>SUM(F104:F142)</f>
        <v>0</v>
      </c>
    </row>
    <row r="144" spans="1:6">
      <c r="A144" s="1318"/>
      <c r="B144" s="212"/>
      <c r="C144" s="213"/>
      <c r="D144" s="213"/>
      <c r="E144" s="1317"/>
      <c r="F144" s="1317"/>
    </row>
    <row r="145" spans="1:6">
      <c r="A145" s="1318"/>
      <c r="B145" s="212"/>
      <c r="C145" s="213"/>
      <c r="D145" s="213"/>
      <c r="E145" s="1317"/>
      <c r="F145" s="1317"/>
    </row>
    <row r="146" spans="1:6">
      <c r="A146" s="2028" t="s">
        <v>324</v>
      </c>
      <c r="B146" s="2014"/>
      <c r="C146" s="2014"/>
      <c r="D146" s="2014"/>
      <c r="E146" s="2014"/>
      <c r="F146" s="2014"/>
    </row>
    <row r="147" spans="1:6">
      <c r="A147" s="2028" t="s">
        <v>323</v>
      </c>
      <c r="B147" s="2014"/>
      <c r="C147" s="2014"/>
      <c r="D147" s="2014"/>
      <c r="E147" s="2014"/>
      <c r="F147" s="2014"/>
    </row>
    <row r="148" spans="1:6">
      <c r="A148" s="1287" t="s">
        <v>2532</v>
      </c>
      <c r="B148" s="212"/>
      <c r="C148" s="213"/>
      <c r="D148" s="213"/>
      <c r="E148" s="174"/>
      <c r="F148" s="174"/>
    </row>
    <row r="149" spans="1:6">
      <c r="A149" s="1287"/>
      <c r="B149" s="212"/>
      <c r="C149" s="213"/>
      <c r="D149" s="213"/>
      <c r="E149" s="174"/>
      <c r="F149" s="174"/>
    </row>
    <row r="150" spans="1:6">
      <c r="A150" s="1287" t="s">
        <v>2533</v>
      </c>
      <c r="B150" s="212"/>
      <c r="C150" s="213"/>
      <c r="D150" s="213"/>
      <c r="E150" s="174"/>
      <c r="F150" s="174"/>
    </row>
    <row r="151" spans="1:6" ht="13" thickBot="1">
      <c r="A151" s="1334"/>
      <c r="B151" s="1334"/>
      <c r="C151" s="1334"/>
      <c r="D151" s="1334"/>
      <c r="E151" s="1335"/>
      <c r="F151" s="1335"/>
    </row>
    <row r="152" spans="1:6">
      <c r="A152" s="1319" t="s">
        <v>320</v>
      </c>
      <c r="B152" s="259" t="s">
        <v>161</v>
      </c>
      <c r="C152" s="259" t="s">
        <v>319</v>
      </c>
      <c r="D152" s="259" t="s">
        <v>318</v>
      </c>
      <c r="E152" s="1320" t="s">
        <v>317</v>
      </c>
      <c r="F152" s="1321" t="s">
        <v>316</v>
      </c>
    </row>
    <row r="153" spans="1:6">
      <c r="A153" s="1297"/>
      <c r="B153" s="175"/>
      <c r="C153" s="175"/>
      <c r="D153" s="175"/>
      <c r="E153" s="1309"/>
      <c r="F153" s="1322"/>
    </row>
    <row r="154" spans="1:6">
      <c r="A154" s="1329"/>
      <c r="B154" s="1301" t="s">
        <v>1703</v>
      </c>
      <c r="C154" s="173"/>
      <c r="D154" s="173"/>
      <c r="E154" s="170"/>
      <c r="F154" s="115"/>
    </row>
    <row r="155" spans="1:6">
      <c r="A155" s="1297"/>
      <c r="B155" s="1300"/>
      <c r="C155" s="173"/>
      <c r="D155" s="173"/>
      <c r="E155" s="170"/>
      <c r="F155" s="115"/>
    </row>
    <row r="156" spans="1:6" ht="20">
      <c r="A156" s="1297"/>
      <c r="B156" s="172" t="s">
        <v>1806</v>
      </c>
      <c r="C156" s="173"/>
      <c r="D156" s="173"/>
      <c r="E156" s="170"/>
      <c r="F156" s="115"/>
    </row>
    <row r="157" spans="1:6">
      <c r="A157" s="1297"/>
      <c r="B157" s="1323"/>
      <c r="C157" s="173"/>
      <c r="D157" s="173"/>
      <c r="E157" s="170"/>
      <c r="F157" s="115"/>
    </row>
    <row r="158" spans="1:6">
      <c r="A158" s="1297" t="s">
        <v>1701</v>
      </c>
      <c r="B158" s="1331" t="s">
        <v>1805</v>
      </c>
      <c r="C158" s="173" t="s">
        <v>337</v>
      </c>
      <c r="D158" s="173">
        <v>1</v>
      </c>
      <c r="E158" s="170"/>
      <c r="F158" s="115">
        <f t="shared" ref="F158:F183" si="3">D158*E158</f>
        <v>0</v>
      </c>
    </row>
    <row r="159" spans="1:6">
      <c r="A159" s="1297"/>
      <c r="B159" s="1331"/>
      <c r="C159" s="173"/>
      <c r="D159" s="173"/>
      <c r="E159" s="170"/>
      <c r="F159" s="115">
        <f t="shared" si="3"/>
        <v>0</v>
      </c>
    </row>
    <row r="160" spans="1:6">
      <c r="A160" s="1297"/>
      <c r="B160" s="279" t="s">
        <v>626</v>
      </c>
      <c r="C160" s="181"/>
      <c r="D160" s="181"/>
      <c r="E160" s="170"/>
      <c r="F160" s="115">
        <f t="shared" si="3"/>
        <v>0</v>
      </c>
    </row>
    <row r="161" spans="1:6">
      <c r="A161" s="1297"/>
      <c r="B161" s="267"/>
      <c r="C161" s="181"/>
      <c r="D161" s="181"/>
      <c r="E161" s="170"/>
      <c r="F161" s="115">
        <f t="shared" si="3"/>
        <v>0</v>
      </c>
    </row>
    <row r="162" spans="1:6" ht="30.5">
      <c r="A162" s="1297"/>
      <c r="B162" s="352" t="s">
        <v>1804</v>
      </c>
      <c r="C162" s="181"/>
      <c r="D162" s="181"/>
      <c r="E162" s="170"/>
      <c r="F162" s="115">
        <f t="shared" si="3"/>
        <v>0</v>
      </c>
    </row>
    <row r="163" spans="1:6">
      <c r="A163" s="1297"/>
      <c r="B163" s="352"/>
      <c r="C163" s="181"/>
      <c r="D163" s="181"/>
      <c r="E163" s="170"/>
      <c r="F163" s="115">
        <f t="shared" si="3"/>
        <v>0</v>
      </c>
    </row>
    <row r="164" spans="1:6">
      <c r="A164" s="171" t="s">
        <v>1319</v>
      </c>
      <c r="B164" s="175" t="s">
        <v>2065</v>
      </c>
      <c r="C164" s="173" t="s">
        <v>337</v>
      </c>
      <c r="D164" s="173">
        <v>1</v>
      </c>
      <c r="E164" s="170"/>
      <c r="F164" s="115">
        <f t="shared" si="3"/>
        <v>0</v>
      </c>
    </row>
    <row r="165" spans="1:6">
      <c r="A165" s="171" t="s">
        <v>1680</v>
      </c>
      <c r="B165" s="175" t="s">
        <v>1662</v>
      </c>
      <c r="C165" s="173" t="s">
        <v>337</v>
      </c>
      <c r="D165" s="173">
        <v>1</v>
      </c>
      <c r="E165" s="170"/>
      <c r="F165" s="115">
        <f t="shared" si="3"/>
        <v>0</v>
      </c>
    </row>
    <row r="166" spans="1:6">
      <c r="A166" s="171"/>
      <c r="B166" s="1328"/>
      <c r="C166" s="173"/>
      <c r="D166" s="173"/>
      <c r="E166" s="170"/>
      <c r="F166" s="115">
        <f t="shared" si="3"/>
        <v>0</v>
      </c>
    </row>
    <row r="167" spans="1:6">
      <c r="A167" s="1297"/>
      <c r="B167" s="1300" t="s">
        <v>1803</v>
      </c>
      <c r="C167" s="173"/>
      <c r="D167" s="173"/>
      <c r="E167" s="170"/>
      <c r="F167" s="115">
        <f t="shared" si="3"/>
        <v>0</v>
      </c>
    </row>
    <row r="168" spans="1:6">
      <c r="A168" s="1297"/>
      <c r="B168" s="175"/>
      <c r="C168" s="175"/>
      <c r="D168" s="175"/>
      <c r="E168" s="1309"/>
      <c r="F168" s="115">
        <f t="shared" si="3"/>
        <v>0</v>
      </c>
    </row>
    <row r="169" spans="1:6" ht="20.5">
      <c r="A169" s="1297"/>
      <c r="B169" s="352" t="s">
        <v>1802</v>
      </c>
      <c r="C169" s="173"/>
      <c r="D169" s="173"/>
      <c r="E169" s="141"/>
      <c r="F169" s="115">
        <f t="shared" si="3"/>
        <v>0</v>
      </c>
    </row>
    <row r="170" spans="1:6">
      <c r="A170" s="1297"/>
      <c r="B170" s="172"/>
      <c r="C170" s="173"/>
      <c r="D170" s="173"/>
      <c r="E170" s="170"/>
      <c r="F170" s="115">
        <f t="shared" si="3"/>
        <v>0</v>
      </c>
    </row>
    <row r="171" spans="1:6">
      <c r="A171" s="1297" t="s">
        <v>1801</v>
      </c>
      <c r="B171" s="1323" t="s">
        <v>1662</v>
      </c>
      <c r="C171" s="173" t="s">
        <v>337</v>
      </c>
      <c r="D171" s="173">
        <v>1</v>
      </c>
      <c r="E171" s="170"/>
      <c r="F171" s="115">
        <f t="shared" si="3"/>
        <v>0</v>
      </c>
    </row>
    <row r="172" spans="1:6">
      <c r="A172" s="1329"/>
      <c r="B172" s="1331"/>
      <c r="C172" s="173"/>
      <c r="D172" s="173"/>
      <c r="E172" s="170"/>
      <c r="F172" s="115">
        <f t="shared" si="3"/>
        <v>0</v>
      </c>
    </row>
    <row r="173" spans="1:6">
      <c r="A173" s="1297"/>
      <c r="B173" s="1300" t="s">
        <v>1800</v>
      </c>
      <c r="C173" s="173"/>
      <c r="D173" s="173"/>
      <c r="E173" s="170"/>
      <c r="F173" s="115">
        <f t="shared" si="3"/>
        <v>0</v>
      </c>
    </row>
    <row r="174" spans="1:6">
      <c r="A174" s="1297"/>
      <c r="B174" s="1300"/>
      <c r="C174" s="173"/>
      <c r="D174" s="173"/>
      <c r="E174" s="170"/>
      <c r="F174" s="115">
        <f t="shared" si="3"/>
        <v>0</v>
      </c>
    </row>
    <row r="175" spans="1:6" ht="30.5">
      <c r="A175" s="1297"/>
      <c r="B175" s="352" t="s">
        <v>1799</v>
      </c>
      <c r="C175" s="173"/>
      <c r="D175" s="173"/>
      <c r="E175" s="170"/>
      <c r="F175" s="115">
        <f t="shared" si="3"/>
        <v>0</v>
      </c>
    </row>
    <row r="176" spans="1:6">
      <c r="A176" s="1297"/>
      <c r="B176" s="172"/>
      <c r="C176" s="173"/>
      <c r="D176" s="173"/>
      <c r="E176" s="170"/>
      <c r="F176" s="115">
        <f t="shared" si="3"/>
        <v>0</v>
      </c>
    </row>
    <row r="177" spans="1:6">
      <c r="A177" s="1297" t="s">
        <v>1798</v>
      </c>
      <c r="B177" s="1323" t="s">
        <v>1797</v>
      </c>
      <c r="C177" s="173" t="s">
        <v>337</v>
      </c>
      <c r="D177" s="173">
        <v>1</v>
      </c>
      <c r="E177" s="170"/>
      <c r="F177" s="115">
        <f t="shared" si="3"/>
        <v>0</v>
      </c>
    </row>
    <row r="178" spans="1:6">
      <c r="A178" s="1297"/>
      <c r="B178" s="1323"/>
      <c r="C178" s="173"/>
      <c r="D178" s="173"/>
      <c r="E178" s="170"/>
      <c r="F178" s="115">
        <f t="shared" si="3"/>
        <v>0</v>
      </c>
    </row>
    <row r="179" spans="1:6" ht="30.5">
      <c r="A179" s="1297"/>
      <c r="B179" s="352" t="s">
        <v>1796</v>
      </c>
      <c r="C179" s="173"/>
      <c r="D179" s="173"/>
      <c r="E179" s="141"/>
      <c r="F179" s="115">
        <f t="shared" si="3"/>
        <v>0</v>
      </c>
    </row>
    <row r="180" spans="1:6">
      <c r="A180" s="1297"/>
      <c r="B180" s="172"/>
      <c r="C180" s="173"/>
      <c r="D180" s="173"/>
      <c r="E180" s="141"/>
      <c r="F180" s="115">
        <f t="shared" si="3"/>
        <v>0</v>
      </c>
    </row>
    <row r="181" spans="1:6">
      <c r="A181" s="1297" t="s">
        <v>1795</v>
      </c>
      <c r="B181" s="1323" t="s">
        <v>1987</v>
      </c>
      <c r="C181" s="173" t="s">
        <v>337</v>
      </c>
      <c r="D181" s="173">
        <v>1</v>
      </c>
      <c r="E181" s="170"/>
      <c r="F181" s="115">
        <f t="shared" si="3"/>
        <v>0</v>
      </c>
    </row>
    <row r="182" spans="1:6">
      <c r="A182" s="1297" t="s">
        <v>1793</v>
      </c>
      <c r="B182" s="1323" t="s">
        <v>1986</v>
      </c>
      <c r="C182" s="173" t="s">
        <v>337</v>
      </c>
      <c r="D182" s="173">
        <v>1</v>
      </c>
      <c r="E182" s="170"/>
      <c r="F182" s="115">
        <f t="shared" si="3"/>
        <v>0</v>
      </c>
    </row>
    <row r="183" spans="1:6">
      <c r="A183" s="1297" t="s">
        <v>1791</v>
      </c>
      <c r="B183" s="1323" t="s">
        <v>1794</v>
      </c>
      <c r="C183" s="173" t="s">
        <v>337</v>
      </c>
      <c r="D183" s="173">
        <v>3</v>
      </c>
      <c r="E183" s="245"/>
      <c r="F183" s="115">
        <f t="shared" si="3"/>
        <v>0</v>
      </c>
    </row>
    <row r="184" spans="1:6">
      <c r="A184" s="1297"/>
      <c r="B184" s="1323"/>
      <c r="C184" s="173"/>
      <c r="D184" s="173"/>
      <c r="E184" s="170"/>
      <c r="F184" s="1322"/>
    </row>
    <row r="185" spans="1:6">
      <c r="A185" s="1297"/>
      <c r="B185" s="1323"/>
      <c r="C185" s="173"/>
      <c r="D185" s="173"/>
      <c r="E185" s="170"/>
      <c r="F185" s="1322"/>
    </row>
    <row r="186" spans="1:6">
      <c r="A186" s="1297"/>
      <c r="B186" s="1323"/>
      <c r="C186" s="173"/>
      <c r="D186" s="173"/>
      <c r="E186" s="170"/>
      <c r="F186" s="1322"/>
    </row>
    <row r="187" spans="1:6">
      <c r="A187" s="1297"/>
      <c r="B187" s="1323"/>
      <c r="C187" s="173"/>
      <c r="D187" s="173"/>
      <c r="E187" s="170"/>
      <c r="F187" s="1322"/>
    </row>
    <row r="188" spans="1:6">
      <c r="A188" s="1297"/>
      <c r="B188" s="1323"/>
      <c r="C188" s="173"/>
      <c r="D188" s="173"/>
      <c r="E188" s="170"/>
      <c r="F188" s="1322"/>
    </row>
    <row r="189" spans="1:6">
      <c r="A189" s="1297"/>
      <c r="B189" s="1323"/>
      <c r="C189" s="173"/>
      <c r="D189" s="173"/>
      <c r="E189" s="170"/>
      <c r="F189" s="1322"/>
    </row>
    <row r="190" spans="1:6">
      <c r="A190" s="1297"/>
      <c r="B190" s="172"/>
      <c r="C190" s="173"/>
      <c r="D190" s="1341"/>
      <c r="E190" s="170"/>
      <c r="F190" s="147"/>
    </row>
    <row r="191" spans="1:6" ht="13" thickBot="1">
      <c r="A191" s="1291"/>
      <c r="B191" s="1292"/>
      <c r="C191" s="1293"/>
      <c r="D191" s="1293" t="s">
        <v>1770</v>
      </c>
      <c r="E191" s="144"/>
      <c r="F191" s="143">
        <f>SUM(F153:F190)</f>
        <v>0</v>
      </c>
    </row>
    <row r="192" spans="1:6">
      <c r="A192" s="1294"/>
      <c r="B192" s="212"/>
      <c r="C192" s="213"/>
      <c r="D192" s="213"/>
      <c r="E192" s="148"/>
      <c r="F192" s="148"/>
    </row>
    <row r="193" spans="1:6">
      <c r="A193" s="1318"/>
      <c r="B193" s="1287"/>
      <c r="C193" s="1338"/>
      <c r="D193" s="1338"/>
      <c r="E193" s="1339"/>
      <c r="F193" s="1339"/>
    </row>
    <row r="194" spans="1:6">
      <c r="A194" s="2028" t="s">
        <v>324</v>
      </c>
      <c r="B194" s="2014"/>
      <c r="C194" s="2014"/>
      <c r="D194" s="2014"/>
      <c r="E194" s="2014"/>
      <c r="F194" s="2014"/>
    </row>
    <row r="195" spans="1:6">
      <c r="A195" s="2028" t="s">
        <v>323</v>
      </c>
      <c r="B195" s="2014"/>
      <c r="C195" s="2014"/>
      <c r="D195" s="2014"/>
      <c r="E195" s="2014"/>
      <c r="F195" s="2014"/>
    </row>
    <row r="196" spans="1:6">
      <c r="A196" s="1287" t="s">
        <v>2532</v>
      </c>
      <c r="B196" s="212"/>
      <c r="C196" s="213"/>
      <c r="D196" s="213"/>
      <c r="E196" s="174"/>
      <c r="F196" s="174"/>
    </row>
    <row r="197" spans="1:6">
      <c r="A197" s="1287"/>
      <c r="B197" s="212"/>
      <c r="C197" s="213"/>
      <c r="D197" s="213"/>
      <c r="E197" s="174"/>
      <c r="F197" s="174"/>
    </row>
    <row r="198" spans="1:6">
      <c r="A198" s="1287" t="s">
        <v>2533</v>
      </c>
      <c r="B198" s="212"/>
      <c r="C198" s="213"/>
      <c r="D198" s="213"/>
      <c r="E198" s="174"/>
      <c r="F198" s="174"/>
    </row>
    <row r="199" spans="1:6" ht="13" thickBot="1">
      <c r="A199" s="1318"/>
      <c r="B199" s="212"/>
      <c r="C199" s="213"/>
      <c r="D199" s="213"/>
      <c r="E199" s="1317"/>
      <c r="F199" s="1317"/>
    </row>
    <row r="200" spans="1:6">
      <c r="A200" s="1319" t="s">
        <v>320</v>
      </c>
      <c r="B200" s="259" t="s">
        <v>161</v>
      </c>
      <c r="C200" s="259" t="s">
        <v>319</v>
      </c>
      <c r="D200" s="259" t="s">
        <v>318</v>
      </c>
      <c r="E200" s="1320" t="s">
        <v>317</v>
      </c>
      <c r="F200" s="1321" t="s">
        <v>316</v>
      </c>
    </row>
    <row r="201" spans="1:6">
      <c r="A201" s="1303"/>
      <c r="B201" s="179"/>
      <c r="C201" s="179"/>
      <c r="D201" s="179"/>
      <c r="E201" s="1296"/>
      <c r="F201" s="1336"/>
    </row>
    <row r="202" spans="1:6" ht="30.5">
      <c r="A202" s="1297"/>
      <c r="B202" s="352" t="s">
        <v>2536</v>
      </c>
      <c r="C202" s="173"/>
      <c r="D202" s="173"/>
      <c r="E202" s="141"/>
      <c r="F202" s="115"/>
    </row>
    <row r="203" spans="1:6">
      <c r="A203" s="1297"/>
      <c r="B203" s="172"/>
      <c r="C203" s="173"/>
      <c r="D203" s="173"/>
      <c r="E203" s="141"/>
      <c r="F203" s="115"/>
    </row>
    <row r="204" spans="1:6">
      <c r="A204" s="1297" t="s">
        <v>1985</v>
      </c>
      <c r="B204" s="1323" t="s">
        <v>1987</v>
      </c>
      <c r="C204" s="173" t="s">
        <v>337</v>
      </c>
      <c r="D204" s="173">
        <v>1</v>
      </c>
      <c r="E204" s="170"/>
      <c r="F204" s="115">
        <f t="shared" ref="F204:F232" si="4">D204*E204</f>
        <v>0</v>
      </c>
    </row>
    <row r="205" spans="1:6">
      <c r="A205" s="1297" t="s">
        <v>1983</v>
      </c>
      <c r="B205" s="1323" t="s">
        <v>1986</v>
      </c>
      <c r="C205" s="173" t="s">
        <v>337</v>
      </c>
      <c r="D205" s="173">
        <v>3</v>
      </c>
      <c r="E205" s="170"/>
      <c r="F205" s="115">
        <f t="shared" si="4"/>
        <v>0</v>
      </c>
    </row>
    <row r="206" spans="1:6">
      <c r="A206" s="1303"/>
      <c r="B206" s="179"/>
      <c r="C206" s="179"/>
      <c r="D206" s="179"/>
      <c r="E206" s="1296"/>
      <c r="F206" s="115">
        <f t="shared" si="4"/>
        <v>0</v>
      </c>
    </row>
    <row r="207" spans="1:6">
      <c r="A207" s="1297"/>
      <c r="B207" s="1301" t="s">
        <v>1673</v>
      </c>
      <c r="C207" s="173"/>
      <c r="D207" s="173"/>
      <c r="E207" s="141"/>
      <c r="F207" s="115">
        <f t="shared" si="4"/>
        <v>0</v>
      </c>
    </row>
    <row r="208" spans="1:6">
      <c r="A208" s="1297"/>
      <c r="B208" s="172"/>
      <c r="C208" s="173"/>
      <c r="D208" s="173"/>
      <c r="E208" s="170"/>
      <c r="F208" s="115">
        <f t="shared" si="4"/>
        <v>0</v>
      </c>
    </row>
    <row r="209" spans="1:6" ht="30.5">
      <c r="A209" s="1297"/>
      <c r="B209" s="352" t="s">
        <v>1790</v>
      </c>
      <c r="C209" s="173"/>
      <c r="D209" s="173"/>
      <c r="E209" s="170"/>
      <c r="F209" s="115">
        <f t="shared" si="4"/>
        <v>0</v>
      </c>
    </row>
    <row r="210" spans="1:6">
      <c r="A210" s="1297"/>
      <c r="B210" s="175"/>
      <c r="C210" s="173"/>
      <c r="D210" s="173"/>
      <c r="E210" s="170"/>
      <c r="F210" s="115">
        <f t="shared" si="4"/>
        <v>0</v>
      </c>
    </row>
    <row r="211" spans="1:6">
      <c r="A211" s="1297" t="s">
        <v>1670</v>
      </c>
      <c r="B211" s="267" t="s">
        <v>1669</v>
      </c>
      <c r="C211" s="181" t="s">
        <v>337</v>
      </c>
      <c r="D211" s="170">
        <v>2</v>
      </c>
      <c r="E211" s="170"/>
      <c r="F211" s="115">
        <f t="shared" si="4"/>
        <v>0</v>
      </c>
    </row>
    <row r="212" spans="1:6">
      <c r="A212" s="1297" t="s">
        <v>1668</v>
      </c>
      <c r="B212" s="175" t="s">
        <v>1662</v>
      </c>
      <c r="C212" s="173" t="s">
        <v>337</v>
      </c>
      <c r="D212" s="173">
        <v>1</v>
      </c>
      <c r="E212" s="170"/>
      <c r="F212" s="115">
        <f t="shared" si="4"/>
        <v>0</v>
      </c>
    </row>
    <row r="213" spans="1:6">
      <c r="A213" s="1303"/>
      <c r="B213" s="179"/>
      <c r="C213" s="179"/>
      <c r="D213" s="179"/>
      <c r="E213" s="1296"/>
      <c r="F213" s="115">
        <f t="shared" si="4"/>
        <v>0</v>
      </c>
    </row>
    <row r="214" spans="1:6" ht="21">
      <c r="A214" s="1297"/>
      <c r="B214" s="1300" t="s">
        <v>1643</v>
      </c>
      <c r="C214" s="173"/>
      <c r="D214" s="1341"/>
      <c r="E214" s="170"/>
      <c r="F214" s="115">
        <f t="shared" si="4"/>
        <v>0</v>
      </c>
    </row>
    <row r="215" spans="1:6">
      <c r="A215" s="1297"/>
      <c r="B215" s="175"/>
      <c r="C215" s="173"/>
      <c r="D215" s="1341"/>
      <c r="E215" s="170"/>
      <c r="F215" s="115">
        <f t="shared" si="4"/>
        <v>0</v>
      </c>
    </row>
    <row r="216" spans="1:6" ht="30">
      <c r="A216" s="1297"/>
      <c r="B216" s="172" t="s">
        <v>2113</v>
      </c>
      <c r="C216" s="173"/>
      <c r="D216" s="1341"/>
      <c r="E216" s="170"/>
      <c r="F216" s="115">
        <f t="shared" si="4"/>
        <v>0</v>
      </c>
    </row>
    <row r="217" spans="1:6">
      <c r="A217" s="1297"/>
      <c r="B217" s="175"/>
      <c r="C217" s="173"/>
      <c r="D217" s="1341"/>
      <c r="E217" s="170"/>
      <c r="F217" s="115">
        <f t="shared" si="4"/>
        <v>0</v>
      </c>
    </row>
    <row r="218" spans="1:6">
      <c r="A218" s="1297" t="s">
        <v>1789</v>
      </c>
      <c r="B218" s="175" t="s">
        <v>634</v>
      </c>
      <c r="C218" s="173" t="s">
        <v>337</v>
      </c>
      <c r="D218" s="1341">
        <v>1</v>
      </c>
      <c r="E218" s="170"/>
      <c r="F218" s="115">
        <f t="shared" si="4"/>
        <v>0</v>
      </c>
    </row>
    <row r="219" spans="1:6">
      <c r="A219" s="1297"/>
      <c r="B219" s="175"/>
      <c r="C219" s="173"/>
      <c r="D219" s="1341"/>
      <c r="E219" s="170"/>
      <c r="F219" s="115">
        <f t="shared" si="4"/>
        <v>0</v>
      </c>
    </row>
    <row r="220" spans="1:6">
      <c r="A220" s="1297"/>
      <c r="B220" s="1301" t="s">
        <v>1788</v>
      </c>
      <c r="C220" s="173"/>
      <c r="D220" s="1341"/>
      <c r="E220" s="170"/>
      <c r="F220" s="115">
        <f t="shared" si="4"/>
        <v>0</v>
      </c>
    </row>
    <row r="221" spans="1:6">
      <c r="A221" s="1297"/>
      <c r="B221" s="175"/>
      <c r="C221" s="173"/>
      <c r="D221" s="1341"/>
      <c r="E221" s="170"/>
      <c r="F221" s="115">
        <f t="shared" si="4"/>
        <v>0</v>
      </c>
    </row>
    <row r="222" spans="1:6" ht="20">
      <c r="A222" s="1297"/>
      <c r="B222" s="172" t="s">
        <v>1787</v>
      </c>
      <c r="C222" s="173"/>
      <c r="D222" s="1341"/>
      <c r="E222" s="170"/>
      <c r="F222" s="115">
        <f t="shared" si="4"/>
        <v>0</v>
      </c>
    </row>
    <row r="223" spans="1:6">
      <c r="A223" s="1303"/>
      <c r="B223" s="179"/>
      <c r="C223" s="179"/>
      <c r="D223" s="179"/>
      <c r="E223" s="1296"/>
      <c r="F223" s="115">
        <f t="shared" si="4"/>
        <v>0</v>
      </c>
    </row>
    <row r="224" spans="1:6">
      <c r="A224" s="1297" t="s">
        <v>1786</v>
      </c>
      <c r="B224" s="175" t="s">
        <v>1785</v>
      </c>
      <c r="C224" s="173" t="s">
        <v>337</v>
      </c>
      <c r="D224" s="1341">
        <v>1</v>
      </c>
      <c r="E224" s="170"/>
      <c r="F224" s="115">
        <f t="shared" si="4"/>
        <v>0</v>
      </c>
    </row>
    <row r="225" spans="1:6">
      <c r="A225" s="1297"/>
      <c r="B225" s="175"/>
      <c r="C225" s="173"/>
      <c r="D225" s="1341"/>
      <c r="E225" s="170"/>
      <c r="F225" s="115">
        <f t="shared" si="4"/>
        <v>0</v>
      </c>
    </row>
    <row r="226" spans="1:6" ht="30">
      <c r="A226" s="1297"/>
      <c r="B226" s="172" t="s">
        <v>2112</v>
      </c>
      <c r="C226" s="173"/>
      <c r="D226" s="1341"/>
      <c r="E226" s="170"/>
      <c r="F226" s="115">
        <f t="shared" si="4"/>
        <v>0</v>
      </c>
    </row>
    <row r="227" spans="1:6">
      <c r="A227" s="1297"/>
      <c r="B227" s="179"/>
      <c r="C227" s="173"/>
      <c r="D227" s="1341"/>
      <c r="E227" s="170"/>
      <c r="F227" s="115">
        <f t="shared" si="4"/>
        <v>0</v>
      </c>
    </row>
    <row r="228" spans="1:6">
      <c r="A228" s="1297" t="s">
        <v>1783</v>
      </c>
      <c r="B228" s="175" t="s">
        <v>634</v>
      </c>
      <c r="C228" s="173" t="s">
        <v>337</v>
      </c>
      <c r="D228" s="1341">
        <v>1</v>
      </c>
      <c r="E228" s="170"/>
      <c r="F228" s="115">
        <f t="shared" si="4"/>
        <v>0</v>
      </c>
    </row>
    <row r="229" spans="1:6">
      <c r="A229" s="1303"/>
      <c r="B229" s="179"/>
      <c r="C229" s="179"/>
      <c r="D229" s="179"/>
      <c r="E229" s="1296"/>
      <c r="F229" s="115">
        <f t="shared" si="4"/>
        <v>0</v>
      </c>
    </row>
    <row r="230" spans="1:6">
      <c r="A230" s="1297"/>
      <c r="B230" s="1300" t="s">
        <v>1504</v>
      </c>
      <c r="C230" s="173"/>
      <c r="D230" s="1341"/>
      <c r="E230" s="170"/>
      <c r="F230" s="115">
        <f t="shared" si="4"/>
        <v>0</v>
      </c>
    </row>
    <row r="231" spans="1:6">
      <c r="A231" s="1297"/>
      <c r="B231" s="175"/>
      <c r="C231" s="173"/>
      <c r="D231" s="1341"/>
      <c r="E231" s="170"/>
      <c r="F231" s="115">
        <f t="shared" si="4"/>
        <v>0</v>
      </c>
    </row>
    <row r="232" spans="1:6" ht="20">
      <c r="A232" s="1297" t="s">
        <v>1782</v>
      </c>
      <c r="B232" s="1217" t="s">
        <v>1503</v>
      </c>
      <c r="C232" s="173" t="s">
        <v>513</v>
      </c>
      <c r="D232" s="1341">
        <v>40</v>
      </c>
      <c r="E232" s="170"/>
      <c r="F232" s="115">
        <f t="shared" si="4"/>
        <v>0</v>
      </c>
    </row>
    <row r="233" spans="1:6">
      <c r="A233" s="1297"/>
      <c r="B233" s="175"/>
      <c r="C233" s="175"/>
      <c r="D233" s="1341"/>
      <c r="E233" s="170"/>
      <c r="F233" s="147"/>
    </row>
    <row r="234" spans="1:6">
      <c r="A234" s="1297"/>
      <c r="B234" s="175"/>
      <c r="C234" s="175"/>
      <c r="D234" s="1341"/>
      <c r="E234" s="170"/>
      <c r="F234" s="147"/>
    </row>
    <row r="235" spans="1:6">
      <c r="A235" s="1297"/>
      <c r="B235" s="175"/>
      <c r="C235" s="173"/>
      <c r="D235" s="173"/>
      <c r="E235" s="170"/>
      <c r="F235" s="115"/>
    </row>
    <row r="236" spans="1:6" ht="13" thickBot="1">
      <c r="A236" s="1291"/>
      <c r="B236" s="1292"/>
      <c r="C236" s="1293"/>
      <c r="D236" s="1293" t="s">
        <v>1770</v>
      </c>
      <c r="E236" s="144"/>
      <c r="F236" s="143">
        <f>SUM(F201:F235)</f>
        <v>0</v>
      </c>
    </row>
    <row r="237" spans="1:6">
      <c r="A237" s="1294"/>
      <c r="B237" s="212"/>
      <c r="C237" s="213"/>
      <c r="D237" s="213"/>
      <c r="E237" s="148"/>
      <c r="F237" s="148"/>
    </row>
    <row r="238" spans="1:6">
      <c r="A238" s="1294"/>
      <c r="B238" s="212"/>
      <c r="C238" s="213"/>
      <c r="D238" s="213"/>
      <c r="E238" s="148"/>
      <c r="F238" s="148"/>
    </row>
    <row r="239" spans="1:6">
      <c r="A239" s="2028" t="s">
        <v>324</v>
      </c>
      <c r="B239" s="2014"/>
      <c r="C239" s="2014"/>
      <c r="D239" s="2014"/>
      <c r="E239" s="2014"/>
      <c r="F239" s="2014"/>
    </row>
    <row r="240" spans="1:6">
      <c r="A240" s="2028" t="s">
        <v>323</v>
      </c>
      <c r="B240" s="2014"/>
      <c r="C240" s="2014"/>
      <c r="D240" s="2014"/>
      <c r="E240" s="2014"/>
      <c r="F240" s="2014"/>
    </row>
    <row r="241" spans="1:6">
      <c r="A241" s="1287" t="s">
        <v>2532</v>
      </c>
      <c r="B241" s="212"/>
      <c r="C241" s="213"/>
      <c r="D241" s="213"/>
      <c r="E241" s="174"/>
      <c r="F241" s="174"/>
    </row>
    <row r="242" spans="1:6">
      <c r="A242" s="1287"/>
      <c r="B242" s="212"/>
      <c r="C242" s="213"/>
      <c r="D242" s="213"/>
      <c r="E242" s="174"/>
      <c r="F242" s="174"/>
    </row>
    <row r="243" spans="1:6">
      <c r="A243" s="1287" t="s">
        <v>2533</v>
      </c>
      <c r="B243" s="212"/>
      <c r="C243" s="213"/>
      <c r="D243" s="213"/>
      <c r="E243" s="174"/>
      <c r="F243" s="174"/>
    </row>
    <row r="244" spans="1:6" ht="13" thickBot="1">
      <c r="A244" s="1318"/>
      <c r="B244" s="212"/>
      <c r="C244" s="213"/>
      <c r="D244" s="213"/>
      <c r="E244" s="1317"/>
      <c r="F244" s="1317"/>
    </row>
    <row r="245" spans="1:6">
      <c r="A245" s="1319" t="s">
        <v>320</v>
      </c>
      <c r="B245" s="259" t="s">
        <v>161</v>
      </c>
      <c r="C245" s="259" t="s">
        <v>319</v>
      </c>
      <c r="D245" s="259" t="s">
        <v>318</v>
      </c>
      <c r="E245" s="1320" t="s">
        <v>317</v>
      </c>
      <c r="F245" s="1321" t="s">
        <v>316</v>
      </c>
    </row>
    <row r="246" spans="1:6">
      <c r="A246" s="1303"/>
      <c r="B246" s="179"/>
      <c r="C246" s="179"/>
      <c r="D246" s="179"/>
      <c r="E246" s="1296"/>
      <c r="F246" s="1336"/>
    </row>
    <row r="247" spans="1:6">
      <c r="A247" s="1297"/>
      <c r="B247" s="1300" t="s">
        <v>1781</v>
      </c>
      <c r="C247" s="175"/>
      <c r="D247" s="1341"/>
      <c r="E247" s="170"/>
      <c r="F247" s="147"/>
    </row>
    <row r="248" spans="1:6">
      <c r="A248" s="1297"/>
      <c r="B248" s="1300"/>
      <c r="C248" s="175"/>
      <c r="D248" s="1341"/>
      <c r="E248" s="170"/>
      <c r="F248" s="147"/>
    </row>
    <row r="249" spans="1:6" ht="20">
      <c r="A249" s="1297"/>
      <c r="B249" s="172" t="s">
        <v>2108</v>
      </c>
      <c r="C249" s="175"/>
      <c r="D249" s="1341"/>
      <c r="E249" s="170"/>
      <c r="F249" s="147"/>
    </row>
    <row r="250" spans="1:6">
      <c r="A250" s="1297"/>
      <c r="B250" s="175"/>
      <c r="C250" s="175"/>
      <c r="D250" s="1341"/>
      <c r="E250" s="170"/>
      <c r="F250" s="147"/>
    </row>
    <row r="251" spans="1:6">
      <c r="A251" s="1297" t="s">
        <v>1779</v>
      </c>
      <c r="B251" s="1323" t="s">
        <v>1778</v>
      </c>
      <c r="C251" s="173" t="s">
        <v>337</v>
      </c>
      <c r="D251" s="173">
        <v>1</v>
      </c>
      <c r="E251" s="170"/>
      <c r="F251" s="115">
        <f t="shared" ref="F251:F259" si="5">D251*E251</f>
        <v>0</v>
      </c>
    </row>
    <row r="252" spans="1:6">
      <c r="A252" s="1303"/>
      <c r="B252" s="179"/>
      <c r="C252" s="179"/>
      <c r="D252" s="179"/>
      <c r="E252" s="1296"/>
      <c r="F252" s="115">
        <f t="shared" si="5"/>
        <v>0</v>
      </c>
    </row>
    <row r="253" spans="1:6">
      <c r="A253" s="1297"/>
      <c r="B253" s="1300" t="s">
        <v>1777</v>
      </c>
      <c r="C253" s="173"/>
      <c r="D253" s="173"/>
      <c r="E253" s="141"/>
      <c r="F253" s="115">
        <f t="shared" si="5"/>
        <v>0</v>
      </c>
    </row>
    <row r="254" spans="1:6">
      <c r="A254" s="1297"/>
      <c r="B254" s="1300"/>
      <c r="C254" s="173"/>
      <c r="D254" s="173"/>
      <c r="E254" s="141"/>
      <c r="F254" s="115">
        <f t="shared" si="5"/>
        <v>0</v>
      </c>
    </row>
    <row r="255" spans="1:6" ht="80">
      <c r="A255" s="1297" t="s">
        <v>1776</v>
      </c>
      <c r="B255" s="1331" t="s">
        <v>2537</v>
      </c>
      <c r="C255" s="173" t="s">
        <v>341</v>
      </c>
      <c r="D255" s="173">
        <v>1</v>
      </c>
      <c r="E255" s="170"/>
      <c r="F255" s="115">
        <f t="shared" si="5"/>
        <v>0</v>
      </c>
    </row>
    <row r="256" spans="1:6">
      <c r="A256" s="1297"/>
      <c r="B256" s="1300"/>
      <c r="C256" s="173"/>
      <c r="D256" s="173"/>
      <c r="E256" s="141"/>
      <c r="F256" s="115">
        <f t="shared" si="5"/>
        <v>0</v>
      </c>
    </row>
    <row r="257" spans="1:6" ht="40">
      <c r="A257" s="1297" t="s">
        <v>1774</v>
      </c>
      <c r="B257" s="175" t="s">
        <v>2538</v>
      </c>
      <c r="C257" s="173" t="s">
        <v>341</v>
      </c>
      <c r="D257" s="173">
        <v>1</v>
      </c>
      <c r="E257" s="170"/>
      <c r="F257" s="115">
        <f t="shared" si="5"/>
        <v>0</v>
      </c>
    </row>
    <row r="258" spans="1:6">
      <c r="A258" s="1297"/>
      <c r="B258" s="1331"/>
      <c r="C258" s="173"/>
      <c r="D258" s="173"/>
      <c r="E258" s="170"/>
      <c r="F258" s="115">
        <f t="shared" si="5"/>
        <v>0</v>
      </c>
    </row>
    <row r="259" spans="1:6" ht="30">
      <c r="A259" s="1297" t="s">
        <v>1772</v>
      </c>
      <c r="B259" s="1331" t="s">
        <v>1771</v>
      </c>
      <c r="C259" s="173" t="s">
        <v>341</v>
      </c>
      <c r="D259" s="173">
        <v>1</v>
      </c>
      <c r="E259" s="170"/>
      <c r="F259" s="115">
        <f t="shared" si="5"/>
        <v>0</v>
      </c>
    </row>
    <row r="260" spans="1:6">
      <c r="A260" s="1297"/>
      <c r="B260" s="1300"/>
      <c r="C260" s="173"/>
      <c r="D260" s="173"/>
      <c r="E260" s="141"/>
      <c r="F260" s="115"/>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75"/>
      <c r="C277" s="173"/>
      <c r="D277" s="173"/>
      <c r="E277" s="170"/>
      <c r="F277" s="115"/>
    </row>
    <row r="278" spans="1:6" ht="13" thickBot="1">
      <c r="A278" s="1291"/>
      <c r="B278" s="1292"/>
      <c r="C278" s="1293"/>
      <c r="D278" s="1293" t="s">
        <v>1770</v>
      </c>
      <c r="E278" s="144"/>
      <c r="F278" s="143">
        <f>SUM(F246:F277)</f>
        <v>0</v>
      </c>
    </row>
    <row r="279" spans="1:6">
      <c r="A279" s="1294"/>
      <c r="B279" s="212"/>
      <c r="C279" s="213"/>
      <c r="D279" s="213"/>
      <c r="E279" s="148"/>
      <c r="F279" s="148"/>
    </row>
    <row r="280" spans="1:6">
      <c r="A280" s="1294"/>
      <c r="B280" s="212"/>
      <c r="C280" s="213"/>
      <c r="D280" s="213"/>
      <c r="E280" s="148"/>
      <c r="F280" s="148"/>
    </row>
    <row r="281" spans="1:6">
      <c r="A281" s="2028" t="s">
        <v>324</v>
      </c>
      <c r="B281" s="2014"/>
      <c r="C281" s="2014"/>
      <c r="D281" s="2014"/>
      <c r="E281" s="2014"/>
      <c r="F281" s="2014"/>
    </row>
    <row r="282" spans="1:6">
      <c r="A282" s="2028" t="s">
        <v>323</v>
      </c>
      <c r="B282" s="2014"/>
      <c r="C282" s="2014"/>
      <c r="D282" s="2014"/>
      <c r="E282" s="2014"/>
      <c r="F282" s="2014"/>
    </row>
    <row r="283" spans="1:6">
      <c r="A283" s="1287" t="s">
        <v>2532</v>
      </c>
      <c r="B283" s="212"/>
      <c r="C283" s="213"/>
      <c r="D283" s="213"/>
      <c r="E283" s="174"/>
      <c r="F283" s="174"/>
    </row>
    <row r="284" spans="1:6">
      <c r="A284" s="1287"/>
      <c r="B284" s="212"/>
      <c r="C284" s="213"/>
      <c r="D284" s="213"/>
      <c r="E284" s="174"/>
      <c r="F284" s="174"/>
    </row>
    <row r="285" spans="1:6">
      <c r="A285" s="1287" t="s">
        <v>2533</v>
      </c>
      <c r="B285" s="212"/>
      <c r="C285" s="213"/>
      <c r="D285" s="213"/>
      <c r="E285" s="174"/>
      <c r="F285" s="174"/>
    </row>
    <row r="286" spans="1:6" ht="13" thickBot="1">
      <c r="A286" s="1318"/>
      <c r="B286" s="212"/>
      <c r="C286" s="213"/>
      <c r="D286" s="213"/>
      <c r="E286" s="1317"/>
      <c r="F286" s="1317"/>
    </row>
    <row r="287" spans="1:6">
      <c r="A287" s="1319" t="s">
        <v>320</v>
      </c>
      <c r="B287" s="259" t="s">
        <v>161</v>
      </c>
      <c r="C287" s="259" t="s">
        <v>319</v>
      </c>
      <c r="D287" s="259" t="s">
        <v>318</v>
      </c>
      <c r="E287" s="1320" t="s">
        <v>317</v>
      </c>
      <c r="F287" s="1321" t="s">
        <v>316</v>
      </c>
    </row>
    <row r="288" spans="1:6">
      <c r="A288" s="1303"/>
      <c r="B288" s="179"/>
      <c r="C288" s="179"/>
      <c r="D288" s="179"/>
      <c r="E288" s="1296"/>
      <c r="F288" s="1336"/>
    </row>
    <row r="289" spans="1:6">
      <c r="A289" s="1297"/>
      <c r="B289" s="232" t="s">
        <v>315</v>
      </c>
      <c r="C289" s="173"/>
      <c r="D289" s="173"/>
      <c r="E289" s="141"/>
      <c r="F289" s="115"/>
    </row>
    <row r="290" spans="1:6">
      <c r="A290" s="1324"/>
      <c r="B290" s="1325"/>
      <c r="C290" s="173"/>
      <c r="D290" s="173"/>
      <c r="E290" s="141"/>
      <c r="F290" s="115"/>
    </row>
    <row r="291" spans="1:6">
      <c r="A291" s="1297"/>
      <c r="B291" s="175" t="s">
        <v>1768</v>
      </c>
      <c r="C291" s="173"/>
      <c r="D291" s="173"/>
      <c r="E291" s="141"/>
      <c r="F291" s="115">
        <f>F46</f>
        <v>0</v>
      </c>
    </row>
    <row r="292" spans="1:6">
      <c r="A292" s="1303"/>
      <c r="B292" s="179"/>
      <c r="C292" s="179"/>
      <c r="D292" s="179"/>
      <c r="E292" s="1296"/>
      <c r="F292" s="1336"/>
    </row>
    <row r="293" spans="1:6">
      <c r="A293" s="1297"/>
      <c r="B293" s="175" t="s">
        <v>1767</v>
      </c>
      <c r="C293" s="173"/>
      <c r="D293" s="173"/>
      <c r="E293" s="141"/>
      <c r="F293" s="115">
        <f>F94</f>
        <v>0</v>
      </c>
    </row>
    <row r="294" spans="1:6">
      <c r="A294" s="1297"/>
      <c r="B294" s="175"/>
      <c r="C294" s="173"/>
      <c r="D294" s="173"/>
      <c r="E294" s="141"/>
      <c r="F294" s="115"/>
    </row>
    <row r="295" spans="1:6">
      <c r="A295" s="1297"/>
      <c r="B295" s="175" t="s">
        <v>1766</v>
      </c>
      <c r="C295" s="173"/>
      <c r="D295" s="173"/>
      <c r="E295" s="141"/>
      <c r="F295" s="115">
        <f>F143</f>
        <v>0</v>
      </c>
    </row>
    <row r="296" spans="1:6">
      <c r="A296" s="1297"/>
      <c r="B296" s="175"/>
      <c r="C296" s="173"/>
      <c r="D296" s="173"/>
      <c r="E296" s="141"/>
      <c r="F296" s="115"/>
    </row>
    <row r="297" spans="1:6">
      <c r="A297" s="1297"/>
      <c r="B297" s="175" t="s">
        <v>1765</v>
      </c>
      <c r="C297" s="173"/>
      <c r="D297" s="173"/>
      <c r="E297" s="141"/>
      <c r="F297" s="115">
        <f>F191</f>
        <v>0</v>
      </c>
    </row>
    <row r="298" spans="1:6">
      <c r="A298" s="1297"/>
      <c r="B298" s="1301"/>
      <c r="C298" s="173"/>
      <c r="D298" s="173"/>
      <c r="E298" s="141"/>
      <c r="F298" s="115"/>
    </row>
    <row r="299" spans="1:6">
      <c r="A299" s="1297"/>
      <c r="B299" s="175" t="s">
        <v>1764</v>
      </c>
      <c r="C299" s="173"/>
      <c r="D299" s="173"/>
      <c r="E299" s="141"/>
      <c r="F299" s="115">
        <f>F236</f>
        <v>0</v>
      </c>
    </row>
    <row r="300" spans="1:6">
      <c r="A300" s="1297"/>
      <c r="B300" s="172"/>
      <c r="C300" s="173"/>
      <c r="D300" s="173"/>
      <c r="E300" s="141"/>
      <c r="F300" s="115"/>
    </row>
    <row r="301" spans="1:6">
      <c r="A301" s="1297"/>
      <c r="B301" s="175" t="s">
        <v>1763</v>
      </c>
      <c r="C301" s="173"/>
      <c r="D301" s="173"/>
      <c r="E301" s="141"/>
      <c r="F301" s="115">
        <f>F278</f>
        <v>0</v>
      </c>
    </row>
    <row r="302" spans="1:6">
      <c r="A302" s="1297"/>
      <c r="B302" s="175"/>
      <c r="C302" s="173"/>
      <c r="D302" s="173"/>
      <c r="E302" s="141"/>
      <c r="F302" s="115"/>
    </row>
    <row r="303" spans="1:6">
      <c r="A303" s="1297"/>
      <c r="B303" s="175"/>
      <c r="C303" s="173"/>
      <c r="D303" s="173"/>
      <c r="E303" s="141"/>
      <c r="F303" s="115"/>
    </row>
    <row r="304" spans="1:6">
      <c r="A304" s="1297"/>
      <c r="B304" s="172"/>
      <c r="C304" s="173"/>
      <c r="D304" s="173"/>
      <c r="E304" s="141"/>
      <c r="F304" s="115"/>
    </row>
    <row r="305" spans="1:6">
      <c r="A305" s="1297"/>
      <c r="B305" s="175"/>
      <c r="C305" s="173"/>
      <c r="D305" s="173"/>
      <c r="E305" s="141"/>
      <c r="F305" s="115"/>
    </row>
    <row r="306" spans="1:6">
      <c r="A306" s="1297"/>
      <c r="B306" s="175"/>
      <c r="C306" s="173"/>
      <c r="D306" s="173"/>
      <c r="E306" s="141"/>
      <c r="F306" s="115"/>
    </row>
    <row r="307" spans="1:6">
      <c r="A307" s="1297"/>
      <c r="B307" s="175"/>
      <c r="C307" s="173"/>
      <c r="D307" s="173"/>
      <c r="E307" s="141"/>
      <c r="F307" s="115"/>
    </row>
    <row r="308" spans="1:6">
      <c r="A308" s="1297"/>
      <c r="B308" s="1301"/>
      <c r="C308" s="173"/>
      <c r="D308" s="173"/>
      <c r="E308" s="141"/>
      <c r="F308" s="115"/>
    </row>
    <row r="309" spans="1:6">
      <c r="A309" s="1297"/>
      <c r="B309" s="175"/>
      <c r="C309" s="173"/>
      <c r="D309" s="173"/>
      <c r="E309" s="141"/>
      <c r="F309" s="115"/>
    </row>
    <row r="310" spans="1:6">
      <c r="A310" s="1297"/>
      <c r="B310" s="172"/>
      <c r="C310" s="173"/>
      <c r="D310" s="173"/>
      <c r="E310" s="141"/>
      <c r="F310" s="115"/>
    </row>
    <row r="311" spans="1:6">
      <c r="A311" s="1297"/>
      <c r="B311" s="175"/>
      <c r="C311" s="173"/>
      <c r="D311" s="173"/>
      <c r="E311" s="141"/>
      <c r="F311" s="115"/>
    </row>
    <row r="312" spans="1:6">
      <c r="A312" s="1297"/>
      <c r="B312" s="175"/>
      <c r="C312" s="173"/>
      <c r="D312" s="173"/>
      <c r="E312" s="141"/>
      <c r="F312" s="115"/>
    </row>
    <row r="313" spans="1:6">
      <c r="A313" s="1297"/>
      <c r="B313" s="175"/>
      <c r="C313" s="173"/>
      <c r="D313" s="173"/>
      <c r="E313" s="141"/>
      <c r="F313" s="115"/>
    </row>
    <row r="314" spans="1:6">
      <c r="A314" s="1324"/>
      <c r="B314" s="1325"/>
      <c r="C314" s="173"/>
      <c r="D314" s="173"/>
      <c r="E314" s="141"/>
      <c r="F314" s="115"/>
    </row>
    <row r="315" spans="1:6">
      <c r="A315" s="1324"/>
      <c r="B315" s="1325"/>
      <c r="C315" s="173"/>
      <c r="D315" s="173"/>
      <c r="E315" s="141"/>
      <c r="F315" s="115"/>
    </row>
    <row r="316" spans="1:6">
      <c r="A316" s="1329"/>
      <c r="B316" s="1331"/>
      <c r="C316" s="173"/>
      <c r="D316" s="173"/>
      <c r="E316" s="141"/>
      <c r="F316" s="115"/>
    </row>
    <row r="317" spans="1:6">
      <c r="A317" s="1329"/>
      <c r="B317" s="1331"/>
      <c r="C317" s="173"/>
      <c r="D317" s="173"/>
      <c r="E317" s="141"/>
      <c r="F317" s="115"/>
    </row>
    <row r="318" spans="1:6">
      <c r="A318" s="1329"/>
      <c r="B318" s="1331"/>
      <c r="C318" s="173"/>
      <c r="D318" s="173"/>
      <c r="E318" s="141"/>
      <c r="F318" s="115"/>
    </row>
    <row r="319" spans="1:6">
      <c r="A319" s="1329"/>
      <c r="B319" s="1331"/>
      <c r="C319" s="173"/>
      <c r="D319" s="173"/>
      <c r="E319" s="141"/>
      <c r="F319" s="115"/>
    </row>
    <row r="320" spans="1:6">
      <c r="A320" s="1329"/>
      <c r="B320" s="1331"/>
      <c r="C320" s="173"/>
      <c r="D320" s="173"/>
      <c r="E320" s="141"/>
      <c r="F320" s="115"/>
    </row>
    <row r="321" spans="1:6">
      <c r="A321" s="1329"/>
      <c r="B321" s="1331"/>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506"/>
      <c r="C328" s="173"/>
      <c r="D328" s="173"/>
      <c r="E328" s="141"/>
      <c r="F328" s="115"/>
    </row>
    <row r="329" spans="1:6">
      <c r="A329" s="1297"/>
      <c r="B329" s="1300"/>
      <c r="C329" s="173"/>
      <c r="D329" s="173"/>
      <c r="E329" s="141"/>
      <c r="F329" s="115"/>
    </row>
    <row r="330" spans="1:6">
      <c r="A330" s="1297"/>
      <c r="B330" s="1323"/>
      <c r="C330" s="173"/>
      <c r="D330" s="173"/>
      <c r="E330" s="141"/>
      <c r="F330" s="115"/>
    </row>
    <row r="331" spans="1:6">
      <c r="A331" s="1297"/>
      <c r="B331" s="1323"/>
      <c r="C331" s="173"/>
      <c r="D331" s="173"/>
      <c r="E331" s="141"/>
      <c r="F331" s="115"/>
    </row>
    <row r="332" spans="1:6">
      <c r="A332" s="1297"/>
      <c r="B332" s="1323"/>
      <c r="C332" s="173"/>
      <c r="D332" s="173"/>
      <c r="E332" s="141"/>
      <c r="F332" s="115"/>
    </row>
    <row r="333" spans="1:6">
      <c r="A333" s="1343"/>
      <c r="B333" s="267"/>
      <c r="C333" s="181"/>
      <c r="D333" s="181"/>
      <c r="E333" s="146"/>
      <c r="F333" s="145"/>
    </row>
    <row r="334" spans="1:6" ht="13" thickBot="1">
      <c r="A334" s="1291"/>
      <c r="B334" s="1292"/>
      <c r="C334" s="1293"/>
      <c r="D334" s="1293" t="s">
        <v>973</v>
      </c>
      <c r="E334" s="144"/>
      <c r="F334" s="143">
        <f>SUM(F288:F333)</f>
        <v>0</v>
      </c>
    </row>
  </sheetData>
  <mergeCells count="14">
    <mergeCell ref="A281:F281"/>
    <mergeCell ref="A282:F282"/>
    <mergeCell ref="A146:F146"/>
    <mergeCell ref="A147:F147"/>
    <mergeCell ref="A194:F194"/>
    <mergeCell ref="A195:F195"/>
    <mergeCell ref="A239:F239"/>
    <mergeCell ref="A240:F240"/>
    <mergeCell ref="A98:F98"/>
    <mergeCell ref="A1:F1"/>
    <mergeCell ref="A2:F2"/>
    <mergeCell ref="A49:F49"/>
    <mergeCell ref="A50:F50"/>
    <mergeCell ref="A97:F97"/>
  </mergeCells>
  <pageMargins left="0.7" right="0.7" top="0.75" bottom="0.75" header="0.3" footer="0.3"/>
  <pageSetup scale="98" orientation="portrait" r:id="rId1"/>
  <rowBreaks count="1" manualBreakCount="1">
    <brk id="4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
  <sheetViews>
    <sheetView view="pageBreakPreview" zoomScaleNormal="100" zoomScaleSheetLayoutView="100" workbookViewId="0">
      <selection activeCell="E100" sqref="E100:E104"/>
    </sheetView>
  </sheetViews>
  <sheetFormatPr defaultRowHeight="12.5"/>
  <cols>
    <col min="1" max="1" width="8.08984375" style="269" customWidth="1"/>
    <col min="2" max="2" width="40.6328125" style="174" customWidth="1"/>
    <col min="3" max="3" width="6.6328125" style="174" customWidth="1"/>
    <col min="4" max="4" width="8.6328125" style="174" customWidth="1"/>
    <col min="5" max="6" width="12.6328125" style="177" customWidth="1"/>
    <col min="7" max="256" width="8.9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9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9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9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9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9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9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9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9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9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9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9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9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9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9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9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9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9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9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9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9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9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9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9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9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9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9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9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9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9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9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9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9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9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9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9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9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9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9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9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9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9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9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9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9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9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9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9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9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9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9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9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9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9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9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9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9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9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9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9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9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9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9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90625" style="174"/>
  </cols>
  <sheetData>
    <row r="1" spans="1:6">
      <c r="A1" s="209"/>
      <c r="B1" s="210"/>
      <c r="C1" s="210"/>
      <c r="D1" s="210"/>
      <c r="E1" s="270"/>
      <c r="F1" s="271"/>
    </row>
    <row r="2" spans="1:6">
      <c r="A2" s="2013" t="s">
        <v>324</v>
      </c>
      <c r="B2" s="2014"/>
      <c r="C2" s="2014"/>
      <c r="D2" s="2014"/>
      <c r="E2" s="2014"/>
      <c r="F2" s="2015"/>
    </row>
    <row r="3" spans="1:6">
      <c r="A3" s="2013" t="s">
        <v>323</v>
      </c>
      <c r="B3" s="2014"/>
      <c r="C3" s="2014"/>
      <c r="D3" s="2014"/>
      <c r="E3" s="2014"/>
      <c r="F3" s="2015"/>
    </row>
    <row r="4" spans="1:6">
      <c r="A4" s="211" t="s">
        <v>378</v>
      </c>
      <c r="B4" s="212"/>
      <c r="C4" s="213"/>
      <c r="D4" s="213"/>
      <c r="E4" s="174"/>
      <c r="F4" s="272"/>
    </row>
    <row r="5" spans="1:6">
      <c r="A5" s="211"/>
      <c r="B5" s="212"/>
      <c r="C5" s="213"/>
      <c r="D5" s="213"/>
      <c r="E5" s="174"/>
      <c r="F5" s="272"/>
    </row>
    <row r="6" spans="1:6">
      <c r="A6" s="211" t="s">
        <v>501</v>
      </c>
      <c r="B6" s="212"/>
      <c r="C6" s="213"/>
      <c r="D6" s="213"/>
      <c r="E6" s="174"/>
      <c r="F6" s="272"/>
    </row>
    <row r="7" spans="1:6" ht="13" thickBot="1">
      <c r="A7" s="218"/>
      <c r="B7" s="212"/>
      <c r="C7" s="213"/>
      <c r="D7" s="213"/>
      <c r="E7" s="212"/>
      <c r="F7" s="273"/>
    </row>
    <row r="8" spans="1:6" s="227" customFormat="1" ht="13" thickBot="1">
      <c r="A8" s="222" t="s">
        <v>320</v>
      </c>
      <c r="B8" s="223" t="s">
        <v>161</v>
      </c>
      <c r="C8" s="223" t="s">
        <v>319</v>
      </c>
      <c r="D8" s="223" t="s">
        <v>318</v>
      </c>
      <c r="E8" s="223" t="s">
        <v>317</v>
      </c>
      <c r="F8" s="274" t="s">
        <v>316</v>
      </c>
    </row>
    <row r="9" spans="1:6">
      <c r="A9" s="218"/>
      <c r="B9" s="229"/>
      <c r="C9" s="230"/>
      <c r="D9" s="181"/>
      <c r="E9" s="267"/>
      <c r="F9" s="273"/>
    </row>
    <row r="10" spans="1:6">
      <c r="A10" s="218"/>
      <c r="B10" s="232" t="s">
        <v>500</v>
      </c>
      <c r="C10" s="181"/>
      <c r="D10" s="181"/>
      <c r="E10" s="275"/>
      <c r="F10" s="276"/>
    </row>
    <row r="11" spans="1:6">
      <c r="A11" s="218"/>
      <c r="B11" s="232"/>
      <c r="C11" s="181"/>
      <c r="D11" s="181"/>
      <c r="E11" s="275"/>
      <c r="F11" s="276"/>
    </row>
    <row r="12" spans="1:6">
      <c r="A12" s="218" t="s">
        <v>499</v>
      </c>
      <c r="B12" s="233" t="s">
        <v>498</v>
      </c>
      <c r="C12" s="181" t="s">
        <v>379</v>
      </c>
      <c r="D12" s="181">
        <v>30</v>
      </c>
      <c r="E12" s="277"/>
      <c r="F12" s="276">
        <f t="shared" ref="F12:F18" si="0">D12*E12</f>
        <v>0</v>
      </c>
    </row>
    <row r="13" spans="1:6">
      <c r="A13" s="218" t="s">
        <v>497</v>
      </c>
      <c r="B13" s="233" t="s">
        <v>496</v>
      </c>
      <c r="C13" s="234" t="s">
        <v>379</v>
      </c>
      <c r="D13" s="181">
        <v>30</v>
      </c>
      <c r="E13" s="277"/>
      <c r="F13" s="276">
        <f t="shared" si="0"/>
        <v>0</v>
      </c>
    </row>
    <row r="14" spans="1:6">
      <c r="A14" s="218" t="s">
        <v>495</v>
      </c>
      <c r="B14" s="233" t="s">
        <v>494</v>
      </c>
      <c r="C14" s="234" t="s">
        <v>379</v>
      </c>
      <c r="D14" s="181">
        <v>30</v>
      </c>
      <c r="E14" s="277"/>
      <c r="F14" s="276">
        <f t="shared" si="0"/>
        <v>0</v>
      </c>
    </row>
    <row r="15" spans="1:6">
      <c r="A15" s="218" t="s">
        <v>493</v>
      </c>
      <c r="B15" s="233" t="s">
        <v>492</v>
      </c>
      <c r="C15" s="234" t="s">
        <v>379</v>
      </c>
      <c r="D15" s="181">
        <v>170</v>
      </c>
      <c r="E15" s="277"/>
      <c r="F15" s="276">
        <f t="shared" si="0"/>
        <v>0</v>
      </c>
    </row>
    <row r="16" spans="1:6">
      <c r="A16" s="218" t="s">
        <v>491</v>
      </c>
      <c r="B16" s="233" t="s">
        <v>490</v>
      </c>
      <c r="C16" s="234" t="s">
        <v>379</v>
      </c>
      <c r="D16" s="181">
        <v>5</v>
      </c>
      <c r="E16" s="277"/>
      <c r="F16" s="276">
        <f t="shared" si="0"/>
        <v>0</v>
      </c>
    </row>
    <row r="17" spans="1:6">
      <c r="A17" s="218" t="s">
        <v>489</v>
      </c>
      <c r="B17" s="233" t="s">
        <v>488</v>
      </c>
      <c r="C17" s="234" t="s">
        <v>379</v>
      </c>
      <c r="D17" s="181">
        <v>10</v>
      </c>
      <c r="E17" s="277"/>
      <c r="F17" s="276">
        <f t="shared" si="0"/>
        <v>0</v>
      </c>
    </row>
    <row r="18" spans="1:6">
      <c r="A18" s="218" t="s">
        <v>487</v>
      </c>
      <c r="B18" s="233" t="s">
        <v>486</v>
      </c>
      <c r="C18" s="234" t="s">
        <v>379</v>
      </c>
      <c r="D18" s="181">
        <v>15</v>
      </c>
      <c r="E18" s="277"/>
      <c r="F18" s="276">
        <f t="shared" si="0"/>
        <v>0</v>
      </c>
    </row>
    <row r="19" spans="1:6">
      <c r="A19" s="218"/>
      <c r="B19" s="233"/>
      <c r="C19" s="234"/>
      <c r="D19" s="234"/>
      <c r="E19" s="277"/>
      <c r="F19" s="278"/>
    </row>
    <row r="20" spans="1:6">
      <c r="A20" s="218"/>
      <c r="B20" s="232" t="s">
        <v>485</v>
      </c>
      <c r="C20" s="234"/>
      <c r="D20" s="181"/>
      <c r="E20" s="277"/>
      <c r="F20" s="278"/>
    </row>
    <row r="21" spans="1:6">
      <c r="A21" s="218"/>
      <c r="B21" s="232"/>
      <c r="C21" s="234"/>
      <c r="D21" s="181"/>
      <c r="E21" s="277"/>
      <c r="F21" s="278"/>
    </row>
    <row r="22" spans="1:6">
      <c r="A22" s="218" t="s">
        <v>484</v>
      </c>
      <c r="B22" s="233" t="s">
        <v>483</v>
      </c>
      <c r="C22" s="234" t="s">
        <v>482</v>
      </c>
      <c r="D22" s="181">
        <v>2</v>
      </c>
      <c r="E22" s="277"/>
      <c r="F22" s="276">
        <f t="shared" ref="F22:F34" si="1">D22*E22</f>
        <v>0</v>
      </c>
    </row>
    <row r="23" spans="1:6">
      <c r="A23" s="218" t="s">
        <v>481</v>
      </c>
      <c r="B23" s="233" t="s">
        <v>480</v>
      </c>
      <c r="C23" s="234" t="s">
        <v>438</v>
      </c>
      <c r="D23" s="181">
        <v>1</v>
      </c>
      <c r="E23" s="277"/>
      <c r="F23" s="276">
        <f t="shared" si="1"/>
        <v>0</v>
      </c>
    </row>
    <row r="24" spans="1:6">
      <c r="A24" s="218" t="s">
        <v>479</v>
      </c>
      <c r="B24" s="233" t="s">
        <v>478</v>
      </c>
      <c r="C24" s="234" t="s">
        <v>438</v>
      </c>
      <c r="D24" s="234">
        <v>3</v>
      </c>
      <c r="E24" s="277"/>
      <c r="F24" s="276">
        <f t="shared" si="1"/>
        <v>0</v>
      </c>
    </row>
    <row r="25" spans="1:6">
      <c r="A25" s="218" t="s">
        <v>477</v>
      </c>
      <c r="B25" s="233" t="s">
        <v>476</v>
      </c>
      <c r="C25" s="234" t="s">
        <v>475</v>
      </c>
      <c r="D25" s="181">
        <v>10</v>
      </c>
      <c r="E25" s="277"/>
      <c r="F25" s="276">
        <f t="shared" si="1"/>
        <v>0</v>
      </c>
    </row>
    <row r="26" spans="1:6">
      <c r="A26" s="218" t="s">
        <v>474</v>
      </c>
      <c r="B26" s="233" t="s">
        <v>473</v>
      </c>
      <c r="C26" s="234" t="s">
        <v>438</v>
      </c>
      <c r="D26" s="181">
        <v>1</v>
      </c>
      <c r="E26" s="277"/>
      <c r="F26" s="276">
        <f t="shared" si="1"/>
        <v>0</v>
      </c>
    </row>
    <row r="27" spans="1:6">
      <c r="A27" s="218" t="s">
        <v>472</v>
      </c>
      <c r="B27" s="233" t="s">
        <v>471</v>
      </c>
      <c r="C27" s="234" t="s">
        <v>438</v>
      </c>
      <c r="D27" s="181">
        <v>1</v>
      </c>
      <c r="E27" s="277"/>
      <c r="F27" s="276">
        <f t="shared" si="1"/>
        <v>0</v>
      </c>
    </row>
    <row r="28" spans="1:6">
      <c r="A28" s="218" t="s">
        <v>470</v>
      </c>
      <c r="B28" s="233" t="s">
        <v>469</v>
      </c>
      <c r="C28" s="173">
        <v>1000</v>
      </c>
      <c r="D28" s="173">
        <v>1</v>
      </c>
      <c r="E28" s="277"/>
      <c r="F28" s="276">
        <f t="shared" si="1"/>
        <v>0</v>
      </c>
    </row>
    <row r="29" spans="1:6" ht="20">
      <c r="A29" s="218" t="s">
        <v>468</v>
      </c>
      <c r="B29" s="233" t="s">
        <v>467</v>
      </c>
      <c r="C29" s="234" t="s">
        <v>443</v>
      </c>
      <c r="D29" s="181">
        <v>1</v>
      </c>
      <c r="E29" s="277"/>
      <c r="F29" s="276">
        <f t="shared" si="1"/>
        <v>0</v>
      </c>
    </row>
    <row r="30" spans="1:6">
      <c r="A30" s="218" t="s">
        <v>466</v>
      </c>
      <c r="B30" s="233" t="s">
        <v>465</v>
      </c>
      <c r="C30" s="234" t="s">
        <v>443</v>
      </c>
      <c r="D30" s="234">
        <v>2</v>
      </c>
      <c r="E30" s="277"/>
      <c r="F30" s="276">
        <f t="shared" si="1"/>
        <v>0</v>
      </c>
    </row>
    <row r="31" spans="1:6">
      <c r="A31" s="218" t="s">
        <v>464</v>
      </c>
      <c r="B31" s="233" t="s">
        <v>463</v>
      </c>
      <c r="C31" s="234" t="s">
        <v>443</v>
      </c>
      <c r="D31" s="181">
        <v>2</v>
      </c>
      <c r="E31" s="277"/>
      <c r="F31" s="276">
        <f t="shared" si="1"/>
        <v>0</v>
      </c>
    </row>
    <row r="32" spans="1:6">
      <c r="A32" s="218" t="s">
        <v>462</v>
      </c>
      <c r="B32" s="233" t="s">
        <v>461</v>
      </c>
      <c r="C32" s="234" t="s">
        <v>448</v>
      </c>
      <c r="D32" s="181">
        <v>3</v>
      </c>
      <c r="E32" s="277"/>
      <c r="F32" s="276">
        <f t="shared" si="1"/>
        <v>0</v>
      </c>
    </row>
    <row r="33" spans="1:6">
      <c r="A33" s="218" t="s">
        <v>460</v>
      </c>
      <c r="B33" s="233" t="s">
        <v>459</v>
      </c>
      <c r="C33" s="234" t="s">
        <v>438</v>
      </c>
      <c r="D33" s="181">
        <v>3</v>
      </c>
      <c r="E33" s="277"/>
      <c r="F33" s="276">
        <f t="shared" si="1"/>
        <v>0</v>
      </c>
    </row>
    <row r="34" spans="1:6">
      <c r="A34" s="218" t="s">
        <v>458</v>
      </c>
      <c r="B34" s="233" t="s">
        <v>457</v>
      </c>
      <c r="C34" s="234" t="s">
        <v>438</v>
      </c>
      <c r="D34" s="181">
        <v>1</v>
      </c>
      <c r="E34" s="277"/>
      <c r="F34" s="276">
        <f t="shared" si="1"/>
        <v>0</v>
      </c>
    </row>
    <row r="35" spans="1:6">
      <c r="A35" s="218" t="s">
        <v>456</v>
      </c>
      <c r="B35" s="233" t="s">
        <v>451</v>
      </c>
      <c r="C35" s="234"/>
      <c r="D35" s="181"/>
      <c r="E35" s="277"/>
      <c r="F35" s="278"/>
    </row>
    <row r="36" spans="1:6">
      <c r="A36" s="218" t="s">
        <v>455</v>
      </c>
      <c r="B36" s="233" t="s">
        <v>454</v>
      </c>
      <c r="C36" s="234" t="s">
        <v>448</v>
      </c>
      <c r="D36" s="181">
        <v>1</v>
      </c>
      <c r="E36" s="277"/>
      <c r="F36" s="276">
        <f>D36*E36</f>
        <v>0</v>
      </c>
    </row>
    <row r="37" spans="1:6">
      <c r="A37" s="218"/>
      <c r="B37" s="233" t="s">
        <v>451</v>
      </c>
      <c r="C37" s="234"/>
      <c r="D37" s="181"/>
      <c r="E37" s="277"/>
      <c r="F37" s="278"/>
    </row>
    <row r="38" spans="1:6">
      <c r="A38" s="218" t="s">
        <v>453</v>
      </c>
      <c r="B38" s="233" t="s">
        <v>452</v>
      </c>
      <c r="C38" s="234" t="s">
        <v>448</v>
      </c>
      <c r="D38" s="234">
        <v>1</v>
      </c>
      <c r="E38" s="277"/>
      <c r="F38" s="276">
        <f>D38*E38</f>
        <v>0</v>
      </c>
    </row>
    <row r="39" spans="1:6">
      <c r="A39" s="218"/>
      <c r="B39" s="233" t="s">
        <v>451</v>
      </c>
      <c r="C39" s="234"/>
      <c r="D39" s="181"/>
      <c r="E39" s="277"/>
      <c r="F39" s="278"/>
    </row>
    <row r="40" spans="1:6">
      <c r="A40" s="218" t="s">
        <v>450</v>
      </c>
      <c r="B40" s="233" t="s">
        <v>449</v>
      </c>
      <c r="C40" s="234" t="s">
        <v>448</v>
      </c>
      <c r="D40" s="234">
        <v>1</v>
      </c>
      <c r="E40" s="277"/>
      <c r="F40" s="276">
        <f>D40*E40</f>
        <v>0</v>
      </c>
    </row>
    <row r="41" spans="1:6">
      <c r="A41" s="218" t="s">
        <v>447</v>
      </c>
      <c r="B41" s="233" t="s">
        <v>446</v>
      </c>
      <c r="C41" s="234" t="s">
        <v>443</v>
      </c>
      <c r="D41" s="234">
        <v>3</v>
      </c>
      <c r="E41" s="277"/>
      <c r="F41" s="276">
        <f>D41*E41</f>
        <v>0</v>
      </c>
    </row>
    <row r="42" spans="1:6">
      <c r="A42" s="218" t="s">
        <v>445</v>
      </c>
      <c r="B42" s="233" t="s">
        <v>444</v>
      </c>
      <c r="C42" s="234" t="s">
        <v>443</v>
      </c>
      <c r="D42" s="181">
        <v>3</v>
      </c>
      <c r="E42" s="277"/>
      <c r="F42" s="276">
        <f>D42*E42</f>
        <v>0</v>
      </c>
    </row>
    <row r="43" spans="1:6">
      <c r="A43" s="218" t="s">
        <v>442</v>
      </c>
      <c r="B43" s="233" t="s">
        <v>441</v>
      </c>
      <c r="C43" s="181" t="s">
        <v>438</v>
      </c>
      <c r="D43" s="181">
        <v>2</v>
      </c>
      <c r="E43" s="277"/>
      <c r="F43" s="276">
        <f>D43*E43</f>
        <v>0</v>
      </c>
    </row>
    <row r="44" spans="1:6">
      <c r="A44" s="218" t="s">
        <v>440</v>
      </c>
      <c r="B44" s="233" t="s">
        <v>439</v>
      </c>
      <c r="C44" s="181" t="s">
        <v>438</v>
      </c>
      <c r="D44" s="181">
        <v>1</v>
      </c>
      <c r="E44" s="277"/>
      <c r="F44" s="276">
        <f>D44*E44</f>
        <v>0</v>
      </c>
    </row>
    <row r="45" spans="1:6">
      <c r="A45" s="218"/>
      <c r="B45" s="176"/>
      <c r="C45" s="234"/>
      <c r="D45" s="234"/>
      <c r="E45" s="277"/>
      <c r="F45" s="278"/>
    </row>
    <row r="46" spans="1:6">
      <c r="A46" s="218"/>
      <c r="B46" s="279" t="s">
        <v>437</v>
      </c>
      <c r="C46" s="234"/>
      <c r="D46" s="234"/>
      <c r="E46" s="277"/>
      <c r="F46" s="278"/>
    </row>
    <row r="47" spans="1:6">
      <c r="A47" s="218"/>
      <c r="B47" s="176"/>
      <c r="C47" s="234"/>
      <c r="D47" s="234"/>
      <c r="E47" s="277"/>
      <c r="F47" s="278"/>
    </row>
    <row r="48" spans="1:6">
      <c r="A48" s="218" t="s">
        <v>436</v>
      </c>
      <c r="B48" s="233" t="s">
        <v>435</v>
      </c>
      <c r="C48" s="234" t="s">
        <v>379</v>
      </c>
      <c r="D48" s="234">
        <v>3</v>
      </c>
      <c r="E48" s="277"/>
      <c r="F48" s="276">
        <f>D48*E48</f>
        <v>0</v>
      </c>
    </row>
    <row r="49" spans="1:6">
      <c r="A49" s="218"/>
      <c r="B49" s="233" t="s">
        <v>434</v>
      </c>
      <c r="C49" s="234"/>
      <c r="D49" s="234"/>
      <c r="E49" s="277"/>
      <c r="F49" s="278"/>
    </row>
    <row r="50" spans="1:6">
      <c r="A50" s="218" t="s">
        <v>433</v>
      </c>
      <c r="B50" s="233" t="s">
        <v>432</v>
      </c>
      <c r="C50" s="234" t="s">
        <v>379</v>
      </c>
      <c r="D50" s="234">
        <v>4</v>
      </c>
      <c r="E50" s="277"/>
      <c r="F50" s="276">
        <f>D50*E50</f>
        <v>0</v>
      </c>
    </row>
    <row r="51" spans="1:6">
      <c r="A51" s="218" t="s">
        <v>431</v>
      </c>
      <c r="B51" s="233" t="s">
        <v>430</v>
      </c>
      <c r="C51" s="234" t="s">
        <v>379</v>
      </c>
      <c r="D51" s="234">
        <v>2</v>
      </c>
      <c r="E51" s="277"/>
      <c r="F51" s="276">
        <f>D51*E51</f>
        <v>0</v>
      </c>
    </row>
    <row r="52" spans="1:6">
      <c r="A52" s="218"/>
      <c r="B52" s="233"/>
      <c r="C52" s="234"/>
      <c r="D52" s="234"/>
      <c r="E52" s="255"/>
      <c r="F52" s="278"/>
    </row>
    <row r="53" spans="1:6" ht="13" thickBot="1">
      <c r="A53" s="218"/>
      <c r="B53" s="280"/>
      <c r="C53" s="247"/>
      <c r="D53" s="248"/>
      <c r="E53" s="281"/>
      <c r="F53" s="278"/>
    </row>
    <row r="54" spans="1:6" ht="13" thickBot="1">
      <c r="A54" s="2019" t="s">
        <v>325</v>
      </c>
      <c r="B54" s="2020"/>
      <c r="C54" s="2020"/>
      <c r="D54" s="2020"/>
      <c r="E54" s="2020"/>
      <c r="F54" s="282">
        <f>SUM(F12:F53)</f>
        <v>0</v>
      </c>
    </row>
    <row r="55" spans="1:6">
      <c r="A55" s="218"/>
      <c r="B55" s="212"/>
      <c r="C55" s="213"/>
      <c r="D55" s="213"/>
      <c r="E55" s="212"/>
      <c r="F55" s="273"/>
    </row>
    <row r="56" spans="1:6">
      <c r="A56" s="218"/>
      <c r="B56" s="212"/>
      <c r="C56" s="213"/>
      <c r="D56" s="213"/>
      <c r="E56" s="212"/>
      <c r="F56" s="273"/>
    </row>
    <row r="57" spans="1:6">
      <c r="A57" s="2013" t="s">
        <v>324</v>
      </c>
      <c r="B57" s="2014"/>
      <c r="C57" s="2014"/>
      <c r="D57" s="2014"/>
      <c r="E57" s="2014"/>
      <c r="F57" s="2015"/>
    </row>
    <row r="58" spans="1:6">
      <c r="A58" s="2013" t="s">
        <v>323</v>
      </c>
      <c r="B58" s="2014"/>
      <c r="C58" s="2014"/>
      <c r="D58" s="2014"/>
      <c r="E58" s="2014"/>
      <c r="F58" s="2015"/>
    </row>
    <row r="59" spans="1:6">
      <c r="A59" s="215" t="s">
        <v>378</v>
      </c>
      <c r="B59" s="212"/>
      <c r="C59" s="213"/>
      <c r="D59" s="213"/>
      <c r="E59" s="174"/>
      <c r="F59" s="272"/>
    </row>
    <row r="60" spans="1:6">
      <c r="A60" s="215"/>
      <c r="B60" s="212"/>
      <c r="C60" s="213"/>
      <c r="D60" s="213"/>
      <c r="E60" s="174"/>
      <c r="F60" s="272"/>
    </row>
    <row r="61" spans="1:6">
      <c r="A61" s="215" t="s">
        <v>377</v>
      </c>
      <c r="B61" s="212"/>
      <c r="C61" s="213"/>
      <c r="D61" s="213"/>
      <c r="E61" s="174"/>
      <c r="F61" s="272"/>
    </row>
    <row r="62" spans="1:6" ht="13" thickBot="1">
      <c r="A62" s="218"/>
      <c r="B62" s="212"/>
      <c r="C62" s="213"/>
      <c r="D62" s="213"/>
      <c r="E62" s="212"/>
      <c r="F62" s="273"/>
    </row>
    <row r="63" spans="1:6" ht="13" thickBot="1">
      <c r="A63" s="222" t="s">
        <v>320</v>
      </c>
      <c r="B63" s="251" t="s">
        <v>161</v>
      </c>
      <c r="C63" s="251" t="s">
        <v>319</v>
      </c>
      <c r="D63" s="251" t="s">
        <v>318</v>
      </c>
      <c r="E63" s="251" t="s">
        <v>317</v>
      </c>
      <c r="F63" s="283" t="s">
        <v>316</v>
      </c>
    </row>
    <row r="64" spans="1:6">
      <c r="A64" s="218"/>
      <c r="B64" s="233" t="s">
        <v>429</v>
      </c>
      <c r="C64" s="234"/>
      <c r="D64" s="234"/>
      <c r="E64" s="267"/>
      <c r="F64" s="273"/>
    </row>
    <row r="65" spans="1:6">
      <c r="A65" s="218" t="s">
        <v>428</v>
      </c>
      <c r="B65" s="233" t="s">
        <v>427</v>
      </c>
      <c r="C65" s="234" t="s">
        <v>379</v>
      </c>
      <c r="D65" s="181">
        <v>3</v>
      </c>
      <c r="E65" s="277"/>
      <c r="F65" s="276">
        <f>D65*E65</f>
        <v>0</v>
      </c>
    </row>
    <row r="66" spans="1:6">
      <c r="A66" s="218" t="s">
        <v>426</v>
      </c>
      <c r="B66" s="233" t="s">
        <v>425</v>
      </c>
      <c r="C66" s="234" t="s">
        <v>379</v>
      </c>
      <c r="D66" s="181">
        <v>2</v>
      </c>
      <c r="E66" s="277"/>
      <c r="F66" s="276">
        <f t="shared" ref="F66:F104" si="2">D66*E66</f>
        <v>0</v>
      </c>
    </row>
    <row r="67" spans="1:6">
      <c r="A67" s="218"/>
      <c r="B67" s="233"/>
      <c r="C67" s="234"/>
      <c r="D67" s="181"/>
      <c r="E67" s="277"/>
      <c r="F67" s="276">
        <f t="shared" si="2"/>
        <v>0</v>
      </c>
    </row>
    <row r="68" spans="1:6">
      <c r="A68" s="218"/>
      <c r="B68" s="284" t="s">
        <v>424</v>
      </c>
      <c r="C68" s="234"/>
      <c r="D68" s="285"/>
      <c r="E68" s="277"/>
      <c r="F68" s="276">
        <f t="shared" si="2"/>
        <v>0</v>
      </c>
    </row>
    <row r="69" spans="1:6">
      <c r="A69" s="286" t="s">
        <v>423</v>
      </c>
      <c r="B69" s="233" t="s">
        <v>422</v>
      </c>
      <c r="C69" s="234" t="s">
        <v>379</v>
      </c>
      <c r="D69" s="285">
        <v>4</v>
      </c>
      <c r="E69" s="277"/>
      <c r="F69" s="276">
        <f t="shared" si="2"/>
        <v>0</v>
      </c>
    </row>
    <row r="70" spans="1:6">
      <c r="A70" s="286" t="s">
        <v>421</v>
      </c>
      <c r="B70" s="233" t="s">
        <v>420</v>
      </c>
      <c r="C70" s="234" t="s">
        <v>379</v>
      </c>
      <c r="D70" s="285">
        <v>4</v>
      </c>
      <c r="E70" s="277"/>
      <c r="F70" s="276">
        <f t="shared" si="2"/>
        <v>0</v>
      </c>
    </row>
    <row r="71" spans="1:6">
      <c r="A71" s="218"/>
      <c r="B71" s="233"/>
      <c r="C71" s="234"/>
      <c r="D71" s="285"/>
      <c r="E71" s="277"/>
      <c r="F71" s="276">
        <f t="shared" si="2"/>
        <v>0</v>
      </c>
    </row>
    <row r="72" spans="1:6">
      <c r="A72" s="286" t="s">
        <v>419</v>
      </c>
      <c r="B72" s="233" t="s">
        <v>407</v>
      </c>
      <c r="C72" s="234"/>
      <c r="D72" s="285"/>
      <c r="E72" s="277"/>
      <c r="F72" s="276">
        <f t="shared" si="2"/>
        <v>0</v>
      </c>
    </row>
    <row r="73" spans="1:6">
      <c r="A73" s="218"/>
      <c r="B73" s="284" t="s">
        <v>418</v>
      </c>
      <c r="C73" s="234"/>
      <c r="D73" s="245"/>
      <c r="E73" s="277"/>
      <c r="F73" s="276">
        <f t="shared" si="2"/>
        <v>0</v>
      </c>
    </row>
    <row r="74" spans="1:6">
      <c r="A74" s="286" t="s">
        <v>417</v>
      </c>
      <c r="B74" s="287" t="s">
        <v>416</v>
      </c>
      <c r="C74" s="234" t="s">
        <v>379</v>
      </c>
      <c r="D74" s="245">
        <v>2</v>
      </c>
      <c r="E74" s="277"/>
      <c r="F74" s="276">
        <f t="shared" si="2"/>
        <v>0</v>
      </c>
    </row>
    <row r="75" spans="1:6">
      <c r="A75" s="286" t="s">
        <v>415</v>
      </c>
      <c r="B75" s="287" t="s">
        <v>414</v>
      </c>
      <c r="C75" s="234" t="s">
        <v>379</v>
      </c>
      <c r="D75" s="245">
        <v>4</v>
      </c>
      <c r="E75" s="277"/>
      <c r="F75" s="276">
        <f t="shared" si="2"/>
        <v>0</v>
      </c>
    </row>
    <row r="76" spans="1:6">
      <c r="A76" s="286" t="s">
        <v>413</v>
      </c>
      <c r="B76" s="287" t="s">
        <v>412</v>
      </c>
      <c r="C76" s="234" t="s">
        <v>379</v>
      </c>
      <c r="D76" s="245">
        <v>3</v>
      </c>
      <c r="E76" s="277"/>
      <c r="F76" s="276">
        <f t="shared" si="2"/>
        <v>0</v>
      </c>
    </row>
    <row r="77" spans="1:6">
      <c r="A77" s="286"/>
      <c r="B77" s="287"/>
      <c r="C77" s="234"/>
      <c r="D77" s="245"/>
      <c r="E77" s="277"/>
      <c r="F77" s="276">
        <f t="shared" si="2"/>
        <v>0</v>
      </c>
    </row>
    <row r="78" spans="1:6">
      <c r="A78" s="218"/>
      <c r="B78" s="284" t="s">
        <v>411</v>
      </c>
      <c r="C78" s="234"/>
      <c r="D78" s="245"/>
      <c r="E78" s="277"/>
      <c r="F78" s="276">
        <f t="shared" si="2"/>
        <v>0</v>
      </c>
    </row>
    <row r="79" spans="1:6">
      <c r="A79" s="286" t="s">
        <v>410</v>
      </c>
      <c r="B79" s="233" t="s">
        <v>409</v>
      </c>
      <c r="C79" s="234" t="s">
        <v>379</v>
      </c>
      <c r="D79" s="245">
        <v>3</v>
      </c>
      <c r="E79" s="277"/>
      <c r="F79" s="276">
        <f t="shared" si="2"/>
        <v>0</v>
      </c>
    </row>
    <row r="80" spans="1:6">
      <c r="A80" s="286"/>
      <c r="B80" s="233"/>
      <c r="C80" s="234"/>
      <c r="D80" s="245"/>
      <c r="E80" s="277"/>
      <c r="F80" s="276">
        <f t="shared" si="2"/>
        <v>0</v>
      </c>
    </row>
    <row r="81" spans="1:6">
      <c r="A81" s="286" t="s">
        <v>408</v>
      </c>
      <c r="B81" s="233" t="s">
        <v>407</v>
      </c>
      <c r="C81" s="234"/>
      <c r="D81" s="245"/>
      <c r="E81" s="277"/>
      <c r="F81" s="276">
        <f t="shared" si="2"/>
        <v>0</v>
      </c>
    </row>
    <row r="82" spans="1:6">
      <c r="A82" s="218"/>
      <c r="B82" s="233" t="s">
        <v>406</v>
      </c>
      <c r="C82" s="234" t="s">
        <v>379</v>
      </c>
      <c r="D82" s="245">
        <v>2</v>
      </c>
      <c r="E82" s="277"/>
      <c r="F82" s="276">
        <f t="shared" si="2"/>
        <v>0</v>
      </c>
    </row>
    <row r="83" spans="1:6">
      <c r="A83" s="218"/>
      <c r="B83" s="233" t="s">
        <v>405</v>
      </c>
      <c r="C83" s="234" t="s">
        <v>379</v>
      </c>
      <c r="D83" s="245">
        <v>1</v>
      </c>
      <c r="E83" s="277"/>
      <c r="F83" s="276">
        <f t="shared" si="2"/>
        <v>0</v>
      </c>
    </row>
    <row r="84" spans="1:6">
      <c r="A84" s="218"/>
      <c r="B84" s="233" t="s">
        <v>404</v>
      </c>
      <c r="C84" s="234" t="s">
        <v>379</v>
      </c>
      <c r="D84" s="245">
        <v>3</v>
      </c>
      <c r="E84" s="277"/>
      <c r="F84" s="276">
        <f t="shared" si="2"/>
        <v>0</v>
      </c>
    </row>
    <row r="85" spans="1:6">
      <c r="A85" s="286"/>
      <c r="B85" s="233"/>
      <c r="C85" s="234"/>
      <c r="D85" s="245"/>
      <c r="E85" s="277"/>
      <c r="F85" s="276">
        <f t="shared" si="2"/>
        <v>0</v>
      </c>
    </row>
    <row r="86" spans="1:6">
      <c r="A86" s="218"/>
      <c r="B86" s="284" t="s">
        <v>403</v>
      </c>
      <c r="C86" s="234"/>
      <c r="D86" s="181"/>
      <c r="E86" s="277"/>
      <c r="F86" s="276">
        <f t="shared" si="2"/>
        <v>0</v>
      </c>
    </row>
    <row r="87" spans="1:6">
      <c r="A87" s="286" t="s">
        <v>402</v>
      </c>
      <c r="B87" s="233" t="s">
        <v>401</v>
      </c>
      <c r="C87" s="234" t="s">
        <v>379</v>
      </c>
      <c r="D87" s="285">
        <v>1</v>
      </c>
      <c r="E87" s="277"/>
      <c r="F87" s="276">
        <f t="shared" si="2"/>
        <v>0</v>
      </c>
    </row>
    <row r="88" spans="1:6">
      <c r="A88" s="286" t="s">
        <v>400</v>
      </c>
      <c r="B88" s="233" t="s">
        <v>399</v>
      </c>
      <c r="C88" s="234" t="s">
        <v>379</v>
      </c>
      <c r="D88" s="285">
        <v>1</v>
      </c>
      <c r="E88" s="277"/>
      <c r="F88" s="276">
        <f t="shared" si="2"/>
        <v>0</v>
      </c>
    </row>
    <row r="89" spans="1:6">
      <c r="A89" s="218"/>
      <c r="B89" s="233"/>
      <c r="C89" s="234"/>
      <c r="D89" s="285"/>
      <c r="E89" s="277"/>
      <c r="F89" s="276">
        <f t="shared" si="2"/>
        <v>0</v>
      </c>
    </row>
    <row r="90" spans="1:6">
      <c r="A90" s="218"/>
      <c r="B90" s="284" t="s">
        <v>398</v>
      </c>
      <c r="C90" s="234"/>
      <c r="D90" s="285"/>
      <c r="E90" s="277"/>
      <c r="F90" s="276">
        <f t="shared" si="2"/>
        <v>0</v>
      </c>
    </row>
    <row r="91" spans="1:6">
      <c r="A91" s="286" t="s">
        <v>397</v>
      </c>
      <c r="B91" s="233" t="s">
        <v>396</v>
      </c>
      <c r="C91" s="234" t="s">
        <v>379</v>
      </c>
      <c r="D91" s="285">
        <v>1</v>
      </c>
      <c r="E91" s="277"/>
      <c r="F91" s="276">
        <f t="shared" si="2"/>
        <v>0</v>
      </c>
    </row>
    <row r="92" spans="1:6">
      <c r="A92" s="286" t="s">
        <v>395</v>
      </c>
      <c r="B92" s="233" t="s">
        <v>394</v>
      </c>
      <c r="C92" s="234" t="s">
        <v>379</v>
      </c>
      <c r="D92" s="285">
        <v>1</v>
      </c>
      <c r="E92" s="277"/>
      <c r="F92" s="276">
        <f t="shared" si="2"/>
        <v>0</v>
      </c>
    </row>
    <row r="93" spans="1:6">
      <c r="A93" s="286"/>
      <c r="B93" s="233"/>
      <c r="C93" s="234"/>
      <c r="D93" s="245"/>
      <c r="E93" s="277"/>
      <c r="F93" s="276">
        <f t="shared" si="2"/>
        <v>0</v>
      </c>
    </row>
    <row r="94" spans="1:6">
      <c r="A94" s="218"/>
      <c r="B94" s="284" t="s">
        <v>393</v>
      </c>
      <c r="C94" s="234"/>
      <c r="D94" s="285"/>
      <c r="E94" s="277"/>
      <c r="F94" s="276">
        <f t="shared" si="2"/>
        <v>0</v>
      </c>
    </row>
    <row r="95" spans="1:6">
      <c r="A95" s="286" t="s">
        <v>392</v>
      </c>
      <c r="B95" s="233" t="s">
        <v>391</v>
      </c>
      <c r="C95" s="234" t="s">
        <v>379</v>
      </c>
      <c r="D95" s="285">
        <v>1</v>
      </c>
      <c r="E95" s="277"/>
      <c r="F95" s="276">
        <f t="shared" si="2"/>
        <v>0</v>
      </c>
    </row>
    <row r="96" spans="1:6">
      <c r="A96" s="286" t="s">
        <v>390</v>
      </c>
      <c r="B96" s="233" t="s">
        <v>389</v>
      </c>
      <c r="C96" s="234" t="s">
        <v>379</v>
      </c>
      <c r="D96" s="285">
        <v>1</v>
      </c>
      <c r="E96" s="277"/>
      <c r="F96" s="276">
        <f t="shared" si="2"/>
        <v>0</v>
      </c>
    </row>
    <row r="97" spans="1:6">
      <c r="A97" s="286"/>
      <c r="B97" s="233"/>
      <c r="C97" s="234"/>
      <c r="D97" s="245"/>
      <c r="E97" s="277"/>
      <c r="F97" s="276">
        <f t="shared" si="2"/>
        <v>0</v>
      </c>
    </row>
    <row r="98" spans="1:6">
      <c r="A98" s="218"/>
      <c r="B98" s="284" t="s">
        <v>388</v>
      </c>
      <c r="C98" s="234"/>
      <c r="D98" s="285"/>
      <c r="E98" s="277"/>
      <c r="F98" s="276">
        <f t="shared" si="2"/>
        <v>0</v>
      </c>
    </row>
    <row r="99" spans="1:6">
      <c r="A99" s="286" t="s">
        <v>387</v>
      </c>
      <c r="B99" s="233" t="s">
        <v>386</v>
      </c>
      <c r="C99" s="234"/>
      <c r="D99" s="285"/>
      <c r="E99" s="277"/>
      <c r="F99" s="276">
        <f t="shared" si="2"/>
        <v>0</v>
      </c>
    </row>
    <row r="100" spans="1:6">
      <c r="A100" s="218"/>
      <c r="B100" s="233" t="s">
        <v>385</v>
      </c>
      <c r="C100" s="234" t="s">
        <v>379</v>
      </c>
      <c r="D100" s="285">
        <v>2</v>
      </c>
      <c r="E100" s="277"/>
      <c r="F100" s="276">
        <f t="shared" si="2"/>
        <v>0</v>
      </c>
    </row>
    <row r="101" spans="1:6">
      <c r="A101" s="218"/>
      <c r="B101" s="233" t="s">
        <v>384</v>
      </c>
      <c r="C101" s="234" t="s">
        <v>379</v>
      </c>
      <c r="D101" s="285">
        <v>2</v>
      </c>
      <c r="E101" s="277"/>
      <c r="F101" s="276">
        <f t="shared" si="2"/>
        <v>0</v>
      </c>
    </row>
    <row r="102" spans="1:6">
      <c r="A102" s="286" t="s">
        <v>383</v>
      </c>
      <c r="B102" s="233" t="s">
        <v>382</v>
      </c>
      <c r="C102" s="234"/>
      <c r="D102" s="285"/>
      <c r="E102" s="277"/>
      <c r="F102" s="276">
        <f t="shared" si="2"/>
        <v>0</v>
      </c>
    </row>
    <row r="103" spans="1:6">
      <c r="A103" s="218"/>
      <c r="B103" s="233" t="s">
        <v>381</v>
      </c>
      <c r="C103" s="234" t="s">
        <v>379</v>
      </c>
      <c r="D103" s="285">
        <v>2</v>
      </c>
      <c r="E103" s="277"/>
      <c r="F103" s="276">
        <f t="shared" si="2"/>
        <v>0</v>
      </c>
    </row>
    <row r="104" spans="1:6">
      <c r="A104" s="218"/>
      <c r="B104" s="233" t="s">
        <v>380</v>
      </c>
      <c r="C104" s="234" t="s">
        <v>379</v>
      </c>
      <c r="D104" s="285">
        <v>2</v>
      </c>
      <c r="E104" s="277"/>
      <c r="F104" s="276">
        <f t="shared" si="2"/>
        <v>0</v>
      </c>
    </row>
    <row r="105" spans="1:6">
      <c r="A105" s="218"/>
      <c r="B105" s="233"/>
      <c r="C105" s="234"/>
      <c r="D105" s="285"/>
      <c r="E105" s="275"/>
      <c r="F105" s="276"/>
    </row>
    <row r="106" spans="1:6" ht="13" thickBot="1">
      <c r="A106" s="218"/>
      <c r="B106" s="280"/>
      <c r="C106" s="247"/>
      <c r="D106" s="288"/>
      <c r="E106" s="289"/>
      <c r="F106" s="276"/>
    </row>
    <row r="107" spans="1:6" ht="13" thickBot="1">
      <c r="A107" s="2019" t="s">
        <v>325</v>
      </c>
      <c r="B107" s="2020"/>
      <c r="C107" s="2020"/>
      <c r="D107" s="2020"/>
      <c r="E107" s="2020"/>
      <c r="F107" s="282">
        <f>SUM(F65:F106)</f>
        <v>0</v>
      </c>
    </row>
    <row r="108" spans="1:6">
      <c r="A108" s="218"/>
      <c r="B108" s="212"/>
      <c r="C108" s="213"/>
      <c r="D108" s="213"/>
      <c r="E108" s="212"/>
      <c r="F108" s="273"/>
    </row>
    <row r="109" spans="1:6">
      <c r="A109" s="218"/>
      <c r="B109" s="212"/>
      <c r="C109" s="213"/>
      <c r="D109" s="213"/>
      <c r="E109" s="212"/>
      <c r="F109" s="273"/>
    </row>
    <row r="110" spans="1:6">
      <c r="A110" s="2013" t="s">
        <v>324</v>
      </c>
      <c r="B110" s="2014"/>
      <c r="C110" s="2014"/>
      <c r="D110" s="2014"/>
      <c r="E110" s="2014"/>
      <c r="F110" s="2015"/>
    </row>
    <row r="111" spans="1:6">
      <c r="A111" s="2013" t="s">
        <v>323</v>
      </c>
      <c r="B111" s="2014"/>
      <c r="C111" s="2014"/>
      <c r="D111" s="2014"/>
      <c r="E111" s="2014"/>
      <c r="F111" s="2015"/>
    </row>
    <row r="112" spans="1:6">
      <c r="A112" s="215" t="s">
        <v>378</v>
      </c>
      <c r="B112" s="212"/>
      <c r="C112" s="213"/>
      <c r="D112" s="213"/>
      <c r="E112" s="174"/>
      <c r="F112" s="272"/>
    </row>
    <row r="113" spans="1:6">
      <c r="A113" s="215"/>
      <c r="B113" s="212"/>
      <c r="C113" s="213"/>
      <c r="D113" s="213"/>
      <c r="E113" s="174"/>
      <c r="F113" s="272"/>
    </row>
    <row r="114" spans="1:6">
      <c r="A114" s="215" t="s">
        <v>377</v>
      </c>
      <c r="B114" s="212"/>
      <c r="C114" s="213"/>
      <c r="D114" s="213"/>
      <c r="E114" s="174"/>
      <c r="F114" s="272"/>
    </row>
    <row r="115" spans="1:6" ht="13" thickBot="1">
      <c r="A115" s="218"/>
      <c r="B115" s="212"/>
      <c r="C115" s="213"/>
      <c r="D115" s="213"/>
      <c r="E115" s="212"/>
      <c r="F115" s="273"/>
    </row>
    <row r="116" spans="1:6" ht="13" thickBot="1">
      <c r="A116" s="222" t="s">
        <v>320</v>
      </c>
      <c r="B116" s="251" t="s">
        <v>161</v>
      </c>
      <c r="C116" s="251" t="s">
        <v>319</v>
      </c>
      <c r="D116" s="251" t="s">
        <v>318</v>
      </c>
      <c r="E116" s="251" t="s">
        <v>317</v>
      </c>
      <c r="F116" s="283" t="s">
        <v>316</v>
      </c>
    </row>
    <row r="117" spans="1:6">
      <c r="A117" s="218"/>
      <c r="B117" s="229"/>
      <c r="C117" s="230"/>
      <c r="D117" s="181"/>
      <c r="E117" s="267"/>
      <c r="F117" s="273"/>
    </row>
    <row r="118" spans="1:6">
      <c r="A118" s="218"/>
      <c r="B118" s="232" t="s">
        <v>315</v>
      </c>
      <c r="C118" s="181"/>
      <c r="D118" s="181"/>
      <c r="E118" s="275"/>
      <c r="F118" s="276"/>
    </row>
    <row r="119" spans="1:6">
      <c r="A119" s="218"/>
      <c r="B119" s="233"/>
      <c r="C119" s="181"/>
      <c r="D119" s="181"/>
      <c r="E119" s="275"/>
      <c r="F119" s="276"/>
    </row>
    <row r="120" spans="1:6">
      <c r="A120" s="218"/>
      <c r="B120" s="266" t="s">
        <v>314</v>
      </c>
      <c r="C120" s="234"/>
      <c r="D120" s="181"/>
      <c r="E120" s="275"/>
      <c r="F120" s="276">
        <f>F54</f>
        <v>0</v>
      </c>
    </row>
    <row r="121" spans="1:6">
      <c r="A121" s="218"/>
      <c r="B121" s="233"/>
      <c r="C121" s="234"/>
      <c r="D121" s="181"/>
      <c r="E121" s="275"/>
      <c r="F121" s="276"/>
    </row>
    <row r="122" spans="1:6">
      <c r="A122" s="218"/>
      <c r="B122" s="266" t="s">
        <v>313</v>
      </c>
      <c r="C122" s="234"/>
      <c r="D122" s="181"/>
      <c r="E122" s="275"/>
      <c r="F122" s="276">
        <f>F107</f>
        <v>0</v>
      </c>
    </row>
    <row r="123" spans="1:6">
      <c r="A123" s="218"/>
      <c r="B123" s="233"/>
      <c r="C123" s="234"/>
      <c r="D123" s="181"/>
      <c r="E123" s="275"/>
      <c r="F123" s="276"/>
    </row>
    <row r="124" spans="1:6">
      <c r="A124" s="218"/>
      <c r="B124" s="233"/>
      <c r="C124" s="234"/>
      <c r="D124" s="181"/>
      <c r="E124" s="275"/>
      <c r="F124" s="276"/>
    </row>
    <row r="125" spans="1:6">
      <c r="A125" s="218"/>
      <c r="B125" s="233"/>
      <c r="C125" s="234"/>
      <c r="D125" s="181"/>
      <c r="E125" s="275"/>
      <c r="F125" s="276"/>
    </row>
    <row r="126" spans="1:6">
      <c r="A126" s="218"/>
      <c r="B126" s="290"/>
      <c r="C126" s="234"/>
      <c r="D126" s="181"/>
      <c r="E126" s="275"/>
      <c r="F126" s="276"/>
    </row>
    <row r="127" spans="1:6">
      <c r="A127" s="218"/>
      <c r="B127" s="233"/>
      <c r="C127" s="234"/>
      <c r="D127" s="181"/>
      <c r="E127" s="275"/>
      <c r="F127" s="276"/>
    </row>
    <row r="128" spans="1:6">
      <c r="A128" s="218"/>
      <c r="B128" s="233"/>
      <c r="C128" s="234"/>
      <c r="D128" s="181"/>
      <c r="E128" s="275"/>
      <c r="F128" s="276"/>
    </row>
    <row r="129" spans="1:6">
      <c r="A129" s="218"/>
      <c r="B129" s="290"/>
      <c r="C129" s="234"/>
      <c r="D129" s="181"/>
      <c r="E129" s="267"/>
      <c r="F129" s="273"/>
    </row>
    <row r="130" spans="1:6">
      <c r="A130" s="218"/>
      <c r="B130" s="233"/>
      <c r="C130" s="234"/>
      <c r="D130" s="181"/>
      <c r="E130" s="275"/>
      <c r="F130" s="276"/>
    </row>
    <row r="131" spans="1:6">
      <c r="A131" s="218"/>
      <c r="B131" s="233"/>
      <c r="C131" s="234"/>
      <c r="D131" s="181"/>
      <c r="E131" s="275"/>
      <c r="F131" s="276"/>
    </row>
    <row r="132" spans="1:6">
      <c r="A132" s="218"/>
      <c r="B132" s="290"/>
      <c r="C132" s="234"/>
      <c r="D132" s="181"/>
      <c r="E132" s="275"/>
      <c r="F132" s="276"/>
    </row>
    <row r="133" spans="1:6">
      <c r="A133" s="218"/>
      <c r="B133" s="233"/>
      <c r="C133" s="234"/>
      <c r="D133" s="181"/>
      <c r="E133" s="275"/>
      <c r="F133" s="276"/>
    </row>
    <row r="134" spans="1:6">
      <c r="A134" s="218"/>
      <c r="B134" s="233"/>
      <c r="C134" s="234"/>
      <c r="D134" s="181"/>
      <c r="E134" s="275"/>
      <c r="F134" s="276"/>
    </row>
    <row r="135" spans="1:6">
      <c r="A135" s="218"/>
      <c r="B135" s="233"/>
      <c r="C135" s="234"/>
      <c r="D135" s="181"/>
      <c r="E135" s="275"/>
      <c r="F135" s="276"/>
    </row>
    <row r="136" spans="1:6">
      <c r="A136" s="218"/>
      <c r="B136" s="233"/>
      <c r="C136" s="234"/>
      <c r="D136" s="181"/>
      <c r="E136" s="275"/>
      <c r="F136" s="276"/>
    </row>
    <row r="137" spans="1:6">
      <c r="A137" s="218"/>
      <c r="B137" s="290"/>
      <c r="C137" s="234"/>
      <c r="D137" s="181"/>
      <c r="E137" s="275"/>
      <c r="F137" s="276"/>
    </row>
    <row r="138" spans="1:6">
      <c r="A138" s="218"/>
      <c r="B138" s="233"/>
      <c r="C138" s="234"/>
      <c r="D138" s="181"/>
      <c r="E138" s="275"/>
      <c r="F138" s="276"/>
    </row>
    <row r="139" spans="1:6">
      <c r="A139" s="218"/>
      <c r="B139" s="233"/>
      <c r="C139" s="234"/>
      <c r="D139" s="181"/>
      <c r="E139" s="275"/>
      <c r="F139" s="276"/>
    </row>
    <row r="140" spans="1:6">
      <c r="A140" s="218"/>
      <c r="B140" s="233"/>
      <c r="C140" s="234"/>
      <c r="D140" s="181"/>
      <c r="E140" s="275"/>
      <c r="F140" s="276"/>
    </row>
    <row r="141" spans="1:6">
      <c r="A141" s="218"/>
      <c r="B141" s="291"/>
      <c r="C141" s="234"/>
      <c r="D141" s="181"/>
      <c r="E141" s="275"/>
      <c r="F141" s="276"/>
    </row>
    <row r="142" spans="1:6">
      <c r="A142" s="286"/>
      <c r="B142" s="233"/>
      <c r="C142" s="234"/>
      <c r="D142" s="181"/>
      <c r="E142" s="275"/>
      <c r="F142" s="276"/>
    </row>
    <row r="143" spans="1:6">
      <c r="A143" s="286"/>
      <c r="B143" s="233"/>
      <c r="C143" s="234"/>
      <c r="D143" s="181"/>
      <c r="E143" s="275"/>
      <c r="F143" s="276"/>
    </row>
    <row r="144" spans="1:6">
      <c r="A144" s="286"/>
      <c r="B144" s="233"/>
      <c r="C144" s="234"/>
      <c r="D144" s="181"/>
      <c r="E144" s="275"/>
      <c r="F144" s="276"/>
    </row>
    <row r="145" spans="1:6">
      <c r="A145" s="286"/>
      <c r="B145" s="233"/>
      <c r="C145" s="234"/>
      <c r="D145" s="181"/>
      <c r="E145" s="275"/>
      <c r="F145" s="276"/>
    </row>
    <row r="146" spans="1:6">
      <c r="A146" s="286"/>
      <c r="B146" s="233"/>
      <c r="C146" s="234"/>
      <c r="D146" s="181"/>
      <c r="E146" s="275"/>
      <c r="F146" s="276"/>
    </row>
    <row r="147" spans="1:6">
      <c r="A147" s="286"/>
      <c r="B147" s="233"/>
      <c r="C147" s="234"/>
      <c r="D147" s="181"/>
      <c r="E147" s="275"/>
      <c r="F147" s="276"/>
    </row>
    <row r="148" spans="1:6">
      <c r="A148" s="286"/>
      <c r="B148" s="233"/>
      <c r="C148" s="234"/>
      <c r="D148" s="181"/>
      <c r="E148" s="275"/>
      <c r="F148" s="276"/>
    </row>
    <row r="149" spans="1:6">
      <c r="A149" s="286"/>
      <c r="B149" s="233"/>
      <c r="C149" s="234"/>
      <c r="D149" s="181"/>
      <c r="E149" s="275"/>
      <c r="F149" s="276"/>
    </row>
    <row r="150" spans="1:6">
      <c r="A150" s="286"/>
      <c r="B150" s="233"/>
      <c r="C150" s="234"/>
      <c r="D150" s="181"/>
      <c r="E150" s="275"/>
      <c r="F150" s="276"/>
    </row>
    <row r="151" spans="1:6">
      <c r="A151" s="286"/>
      <c r="B151" s="233"/>
      <c r="C151" s="234"/>
      <c r="D151" s="181"/>
      <c r="E151" s="275"/>
      <c r="F151" s="276"/>
    </row>
    <row r="152" spans="1:6">
      <c r="A152" s="286"/>
      <c r="B152" s="233"/>
      <c r="C152" s="234"/>
      <c r="D152" s="181"/>
      <c r="E152" s="275"/>
      <c r="F152" s="276"/>
    </row>
    <row r="153" spans="1:6">
      <c r="A153" s="286"/>
      <c r="B153" s="233"/>
      <c r="C153" s="234"/>
      <c r="D153" s="181"/>
      <c r="E153" s="275"/>
      <c r="F153" s="276"/>
    </row>
    <row r="154" spans="1:6">
      <c r="A154" s="286"/>
      <c r="B154" s="233"/>
      <c r="C154" s="234"/>
      <c r="D154" s="181"/>
      <c r="E154" s="275"/>
      <c r="F154" s="276"/>
    </row>
    <row r="155" spans="1:6">
      <c r="A155" s="286"/>
      <c r="B155" s="233"/>
      <c r="C155" s="234"/>
      <c r="D155" s="181"/>
      <c r="E155" s="275"/>
      <c r="F155" s="276"/>
    </row>
    <row r="156" spans="1:6">
      <c r="A156" s="286"/>
      <c r="B156" s="233"/>
      <c r="C156" s="234"/>
      <c r="D156" s="181"/>
      <c r="E156" s="275"/>
      <c r="F156" s="276"/>
    </row>
    <row r="157" spans="1:6">
      <c r="A157" s="218"/>
      <c r="B157" s="233"/>
      <c r="C157" s="234"/>
      <c r="D157" s="181"/>
      <c r="E157" s="275"/>
      <c r="F157" s="276"/>
    </row>
    <row r="158" spans="1:6">
      <c r="A158" s="218"/>
      <c r="B158" s="233"/>
      <c r="C158" s="234"/>
      <c r="D158" s="181"/>
      <c r="E158" s="275"/>
      <c r="F158" s="276"/>
    </row>
    <row r="159" spans="1:6">
      <c r="A159" s="218"/>
      <c r="B159" s="233"/>
      <c r="C159" s="234"/>
      <c r="D159" s="181"/>
      <c r="E159" s="275"/>
      <c r="F159" s="276"/>
    </row>
    <row r="160" spans="1:6">
      <c r="A160" s="218"/>
      <c r="B160" s="267"/>
      <c r="C160" s="181"/>
      <c r="D160" s="181"/>
      <c r="E160" s="275"/>
      <c r="F160" s="276"/>
    </row>
    <row r="161" spans="1:6" ht="13" thickBot="1">
      <c r="A161" s="292"/>
      <c r="B161" s="293"/>
      <c r="C161" s="248"/>
      <c r="D161" s="248"/>
      <c r="E161" s="289"/>
      <c r="F161" s="276"/>
    </row>
    <row r="162" spans="1:6" ht="14" customHeight="1" thickBot="1">
      <c r="A162" s="2016" t="s">
        <v>311</v>
      </c>
      <c r="B162" s="2017"/>
      <c r="C162" s="2017"/>
      <c r="D162" s="2017"/>
      <c r="E162" s="2018"/>
      <c r="F162" s="294">
        <f>SUM(F120:F122)</f>
        <v>0</v>
      </c>
    </row>
  </sheetData>
  <mergeCells count="9">
    <mergeCell ref="A110:F110"/>
    <mergeCell ref="A111:F111"/>
    <mergeCell ref="A162:E162"/>
    <mergeCell ref="A2:F2"/>
    <mergeCell ref="A3:F3"/>
    <mergeCell ref="A54:E54"/>
    <mergeCell ref="A57:F57"/>
    <mergeCell ref="A58:F58"/>
    <mergeCell ref="A107:E107"/>
  </mergeCells>
  <pageMargins left="0.75" right="0.75" top="1" bottom="1" header="0.5" footer="0.5"/>
  <pageSetup paperSize="9" scale="93" orientation="portrait" r:id="rId1"/>
  <headerFooter alignWithMargins="0">
    <oddFooter>Page &amp;P of &amp;N</oddFooter>
  </headerFooter>
  <rowBreaks count="2" manualBreakCount="2">
    <brk id="54" max="16383" man="1"/>
    <brk id="10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view="pageBreakPreview" topLeftCell="A35" zoomScale="90" zoomScaleNormal="100" zoomScaleSheetLayoutView="90" workbookViewId="0">
      <selection activeCell="B39" sqref="B39"/>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2539</v>
      </c>
      <c r="B3" s="212"/>
      <c r="C3" s="213"/>
      <c r="D3" s="213"/>
      <c r="E3" s="174"/>
      <c r="F3" s="174"/>
    </row>
    <row r="4" spans="1:6">
      <c r="A4" s="1287"/>
      <c r="B4" s="212"/>
      <c r="C4" s="213"/>
      <c r="D4" s="213"/>
      <c r="E4" s="174"/>
      <c r="F4" s="174"/>
    </row>
    <row r="5" spans="1:6">
      <c r="A5" s="1287" t="s">
        <v>2540</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2"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B38" s="175"/>
      <c r="C38" s="173"/>
      <c r="D38" s="173"/>
      <c r="E38" s="170"/>
      <c r="F38" s="115">
        <f t="shared" si="0"/>
        <v>0</v>
      </c>
    </row>
    <row r="39" spans="1:6" ht="30">
      <c r="A39" s="1297" t="s">
        <v>1381</v>
      </c>
      <c r="B39" s="172" t="s">
        <v>1837</v>
      </c>
      <c r="C39" s="173" t="s">
        <v>438</v>
      </c>
      <c r="D39" s="173">
        <v>5.18</v>
      </c>
      <c r="E39" s="170"/>
      <c r="F39" s="115">
        <f t="shared" si="0"/>
        <v>0</v>
      </c>
    </row>
    <row r="40" spans="1:6">
      <c r="A40" s="1297"/>
      <c r="B40" s="1300"/>
      <c r="C40" s="173"/>
      <c r="D40" s="173"/>
      <c r="E40" s="170"/>
      <c r="F40" s="115">
        <f t="shared" si="0"/>
        <v>0</v>
      </c>
    </row>
    <row r="41" spans="1:6">
      <c r="A41" s="1297"/>
      <c r="B41" s="175"/>
      <c r="C41" s="173"/>
      <c r="D41" s="173"/>
      <c r="E41" s="170"/>
      <c r="F41" s="115">
        <f t="shared" si="0"/>
        <v>0</v>
      </c>
    </row>
    <row r="42" spans="1:6" ht="20">
      <c r="A42" s="1297" t="s">
        <v>579</v>
      </c>
      <c r="B42" s="172" t="s">
        <v>1836</v>
      </c>
      <c r="C42" s="173" t="s">
        <v>438</v>
      </c>
      <c r="D42" s="173">
        <v>7.77</v>
      </c>
      <c r="E42" s="170"/>
      <c r="F42" s="115">
        <f t="shared" si="0"/>
        <v>0</v>
      </c>
    </row>
    <row r="43" spans="1:6">
      <c r="A43" s="1297"/>
      <c r="B43" s="1300"/>
      <c r="C43" s="173"/>
      <c r="D43" s="173"/>
      <c r="E43" s="170"/>
      <c r="F43" s="115"/>
    </row>
    <row r="44" spans="1:6">
      <c r="A44" s="1297"/>
      <c r="B44" s="1300"/>
      <c r="C44" s="173"/>
      <c r="D44" s="1326"/>
      <c r="E44" s="170"/>
      <c r="F44" s="115"/>
    </row>
    <row r="45" spans="1:6">
      <c r="A45" s="1297"/>
      <c r="B45" s="1323"/>
      <c r="C45" s="173"/>
      <c r="D45" s="1326"/>
      <c r="E45" s="170"/>
      <c r="F45" s="115"/>
    </row>
    <row r="46" spans="1:6" ht="13" thickBot="1">
      <c r="A46" s="1291"/>
      <c r="B46" s="1292"/>
      <c r="C46" s="1293"/>
      <c r="D46" s="1293" t="s">
        <v>1770</v>
      </c>
      <c r="E46" s="144"/>
      <c r="F46" s="143">
        <f>SUM(F8:F45)</f>
        <v>0</v>
      </c>
    </row>
    <row r="47" spans="1:6">
      <c r="A47" s="1294"/>
      <c r="B47" s="212"/>
      <c r="C47" s="213"/>
      <c r="D47" s="213"/>
      <c r="E47" s="148"/>
      <c r="F47" s="148"/>
    </row>
    <row r="48" spans="1:6">
      <c r="A48" s="1294"/>
      <c r="B48" s="212"/>
      <c r="C48" s="213"/>
      <c r="D48" s="213"/>
      <c r="E48" s="148"/>
      <c r="F48" s="148"/>
    </row>
    <row r="49" spans="1:6">
      <c r="A49" s="2028" t="s">
        <v>324</v>
      </c>
      <c r="B49" s="2014"/>
      <c r="C49" s="2014"/>
      <c r="D49" s="2014"/>
      <c r="E49" s="2014"/>
      <c r="F49" s="2014"/>
    </row>
    <row r="50" spans="1:6">
      <c r="A50" s="2028" t="s">
        <v>323</v>
      </c>
      <c r="B50" s="2014"/>
      <c r="C50" s="2014"/>
      <c r="D50" s="2014"/>
      <c r="E50" s="2014"/>
      <c r="F50" s="2014"/>
    </row>
    <row r="51" spans="1:6">
      <c r="A51" s="1287" t="s">
        <v>2539</v>
      </c>
      <c r="B51" s="212"/>
      <c r="C51" s="213"/>
      <c r="D51" s="213"/>
      <c r="E51" s="174"/>
      <c r="F51" s="174"/>
    </row>
    <row r="52" spans="1:6">
      <c r="A52" s="1287"/>
      <c r="B52" s="212"/>
      <c r="C52" s="213"/>
      <c r="D52" s="213"/>
      <c r="E52" s="174"/>
      <c r="F52" s="174"/>
    </row>
    <row r="53" spans="1:6">
      <c r="A53" s="1287" t="s">
        <v>2540</v>
      </c>
      <c r="B53" s="212"/>
      <c r="C53" s="213"/>
      <c r="D53" s="213"/>
      <c r="E53" s="1317"/>
      <c r="F53" s="1317"/>
    </row>
    <row r="54" spans="1:6" ht="13" thickBot="1">
      <c r="A54" s="1318"/>
      <c r="B54" s="212"/>
      <c r="C54" s="213"/>
      <c r="D54" s="213"/>
      <c r="E54" s="1317"/>
      <c r="F54" s="1317"/>
    </row>
    <row r="55" spans="1:6">
      <c r="A55" s="1319" t="s">
        <v>320</v>
      </c>
      <c r="B55" s="259" t="s">
        <v>161</v>
      </c>
      <c r="C55" s="259" t="s">
        <v>319</v>
      </c>
      <c r="D55" s="259" t="s">
        <v>318</v>
      </c>
      <c r="E55" s="1320" t="s">
        <v>317</v>
      </c>
      <c r="F55" s="1321" t="s">
        <v>316</v>
      </c>
    </row>
    <row r="56" spans="1:6">
      <c r="A56" s="1297"/>
      <c r="B56" s="175"/>
      <c r="C56" s="175"/>
      <c r="D56" s="175"/>
      <c r="E56" s="1309"/>
      <c r="F56" s="1322"/>
    </row>
    <row r="57" spans="1:6">
      <c r="A57" s="1297"/>
      <c r="B57" s="1301" t="s">
        <v>1835</v>
      </c>
      <c r="C57" s="173"/>
      <c r="D57" s="173"/>
      <c r="E57" s="170"/>
      <c r="F57" s="115"/>
    </row>
    <row r="58" spans="1:6">
      <c r="A58" s="1297"/>
      <c r="B58" s="175"/>
      <c r="C58" s="173"/>
      <c r="D58" s="173"/>
      <c r="E58" s="170"/>
      <c r="F58" s="115"/>
    </row>
    <row r="59" spans="1:6" ht="20">
      <c r="A59" s="1297"/>
      <c r="B59" s="172" t="s">
        <v>1834</v>
      </c>
      <c r="C59" s="173"/>
      <c r="D59" s="173"/>
      <c r="E59" s="170"/>
      <c r="F59" s="115"/>
    </row>
    <row r="60" spans="1:6">
      <c r="A60" s="1297"/>
      <c r="B60" s="175"/>
      <c r="C60" s="173"/>
      <c r="D60" s="173"/>
      <c r="E60" s="170"/>
      <c r="F60" s="115"/>
    </row>
    <row r="61" spans="1:6">
      <c r="A61" s="1297" t="s">
        <v>1833</v>
      </c>
      <c r="B61" s="175"/>
      <c r="C61" s="173" t="s">
        <v>438</v>
      </c>
      <c r="D61" s="173">
        <v>10.36</v>
      </c>
      <c r="E61" s="170"/>
      <c r="F61" s="115">
        <f t="shared" ref="F61:F89" si="1">D61*E61</f>
        <v>0</v>
      </c>
    </row>
    <row r="62" spans="1:6">
      <c r="A62" s="1297"/>
      <c r="B62" s="175"/>
      <c r="C62" s="173"/>
      <c r="D62" s="173"/>
      <c r="E62" s="170"/>
      <c r="F62" s="115">
        <f t="shared" si="1"/>
        <v>0</v>
      </c>
    </row>
    <row r="63" spans="1:6">
      <c r="A63" s="1297"/>
      <c r="B63" s="1301" t="s">
        <v>1832</v>
      </c>
      <c r="C63" s="173"/>
      <c r="D63" s="170"/>
      <c r="E63" s="1327"/>
      <c r="F63" s="115">
        <f t="shared" si="1"/>
        <v>0</v>
      </c>
    </row>
    <row r="64" spans="1:6">
      <c r="A64" s="1297"/>
      <c r="B64" s="175"/>
      <c r="C64" s="173"/>
      <c r="D64" s="170"/>
      <c r="E64" s="170"/>
      <c r="F64" s="115">
        <f t="shared" si="1"/>
        <v>0</v>
      </c>
    </row>
    <row r="65" spans="1:6" ht="20">
      <c r="A65" s="1297" t="s">
        <v>1831</v>
      </c>
      <c r="B65" s="1323" t="s">
        <v>1830</v>
      </c>
      <c r="C65" s="173" t="s">
        <v>679</v>
      </c>
      <c r="D65" s="170">
        <v>40</v>
      </c>
      <c r="E65" s="170"/>
      <c r="F65" s="115">
        <f t="shared" si="1"/>
        <v>0</v>
      </c>
    </row>
    <row r="66" spans="1:6">
      <c r="A66" s="1297"/>
      <c r="B66" s="1328"/>
      <c r="C66" s="173"/>
      <c r="D66" s="173"/>
      <c r="E66" s="170"/>
      <c r="F66" s="115">
        <f t="shared" si="1"/>
        <v>0</v>
      </c>
    </row>
    <row r="67" spans="1:6">
      <c r="A67" s="1324"/>
      <c r="B67" s="1325" t="s">
        <v>1159</v>
      </c>
      <c r="C67" s="173"/>
      <c r="D67" s="173"/>
      <c r="E67" s="170"/>
      <c r="F67" s="115">
        <f t="shared" si="1"/>
        <v>0</v>
      </c>
    </row>
    <row r="68" spans="1:6">
      <c r="A68" s="1324"/>
      <c r="B68" s="1325"/>
      <c r="C68" s="173"/>
      <c r="D68" s="173"/>
      <c r="E68" s="170"/>
      <c r="F68" s="115">
        <f t="shared" si="1"/>
        <v>0</v>
      </c>
    </row>
    <row r="69" spans="1:6">
      <c r="A69" s="1329"/>
      <c r="B69" s="1330" t="s">
        <v>1829</v>
      </c>
      <c r="C69" s="173"/>
      <c r="D69" s="173"/>
      <c r="E69" s="170"/>
      <c r="F69" s="115">
        <f t="shared" si="1"/>
        <v>0</v>
      </c>
    </row>
    <row r="70" spans="1:6">
      <c r="A70" s="1329"/>
      <c r="B70" s="1331"/>
      <c r="C70" s="173"/>
      <c r="D70" s="173"/>
      <c r="E70" s="170"/>
      <c r="F70" s="115">
        <f t="shared" si="1"/>
        <v>0</v>
      </c>
    </row>
    <row r="71" spans="1:6">
      <c r="A71" s="1329"/>
      <c r="B71" s="1332" t="s">
        <v>1828</v>
      </c>
      <c r="C71" s="173"/>
      <c r="D71" s="173"/>
      <c r="E71" s="170"/>
      <c r="F71" s="115">
        <f t="shared" si="1"/>
        <v>0</v>
      </c>
    </row>
    <row r="72" spans="1:6">
      <c r="A72" s="1297"/>
      <c r="B72" s="1300"/>
      <c r="C72" s="173"/>
      <c r="D72" s="173"/>
      <c r="E72" s="170"/>
      <c r="F72" s="115">
        <f t="shared" si="1"/>
        <v>0</v>
      </c>
    </row>
    <row r="73" spans="1:6">
      <c r="A73" s="1297"/>
      <c r="B73" s="1300" t="s">
        <v>1827</v>
      </c>
      <c r="C73" s="173"/>
      <c r="D73" s="173"/>
      <c r="E73" s="170"/>
      <c r="F73" s="115">
        <f t="shared" si="1"/>
        <v>0</v>
      </c>
    </row>
    <row r="74" spans="1:6">
      <c r="A74" s="1297"/>
      <c r="B74" s="1300"/>
      <c r="C74" s="173"/>
      <c r="D74" s="173"/>
      <c r="E74" s="170"/>
      <c r="F74" s="115">
        <f t="shared" si="1"/>
        <v>0</v>
      </c>
    </row>
    <row r="75" spans="1:6" ht="40">
      <c r="A75" s="1297"/>
      <c r="B75" s="172" t="s">
        <v>1826</v>
      </c>
      <c r="C75" s="173"/>
      <c r="D75" s="173"/>
      <c r="E75" s="170"/>
      <c r="F75" s="115">
        <f t="shared" si="1"/>
        <v>0</v>
      </c>
    </row>
    <row r="76" spans="1:6">
      <c r="A76" s="1297"/>
      <c r="B76" s="1300"/>
      <c r="C76" s="173"/>
      <c r="D76" s="173"/>
      <c r="E76" s="170"/>
      <c r="F76" s="115">
        <f t="shared" si="1"/>
        <v>0</v>
      </c>
    </row>
    <row r="77" spans="1:6">
      <c r="A77" s="1297" t="s">
        <v>1825</v>
      </c>
      <c r="B77" s="1323" t="s">
        <v>1824</v>
      </c>
      <c r="C77" s="173" t="s">
        <v>691</v>
      </c>
      <c r="D77" s="1326">
        <v>0.65</v>
      </c>
      <c r="E77" s="170"/>
      <c r="F77" s="115">
        <f t="shared" si="1"/>
        <v>0</v>
      </c>
    </row>
    <row r="78" spans="1:6">
      <c r="A78" s="1297"/>
      <c r="B78" s="1323"/>
      <c r="C78" s="173"/>
      <c r="D78" s="1326"/>
      <c r="E78" s="1296"/>
      <c r="F78" s="115">
        <f t="shared" si="1"/>
        <v>0</v>
      </c>
    </row>
    <row r="79" spans="1:6">
      <c r="A79" s="1297"/>
      <c r="B79" s="1300" t="s">
        <v>1823</v>
      </c>
      <c r="C79" s="173"/>
      <c r="D79" s="1326"/>
      <c r="E79" s="170"/>
      <c r="F79" s="115">
        <f t="shared" si="1"/>
        <v>0</v>
      </c>
    </row>
    <row r="80" spans="1:6">
      <c r="A80" s="1297"/>
      <c r="B80" s="1300"/>
      <c r="C80" s="173"/>
      <c r="D80" s="1326"/>
      <c r="E80" s="170"/>
      <c r="F80" s="115">
        <f t="shared" si="1"/>
        <v>0</v>
      </c>
    </row>
    <row r="81" spans="1:6" ht="40">
      <c r="A81" s="1297"/>
      <c r="B81" s="172" t="s">
        <v>1822</v>
      </c>
      <c r="C81" s="173"/>
      <c r="D81" s="1326"/>
      <c r="E81" s="170"/>
      <c r="F81" s="115">
        <f t="shared" si="1"/>
        <v>0</v>
      </c>
    </row>
    <row r="82" spans="1:6">
      <c r="A82" s="1297"/>
      <c r="B82" s="1323"/>
      <c r="C82" s="173"/>
      <c r="D82" s="1326"/>
      <c r="E82" s="170"/>
      <c r="F82" s="115">
        <f t="shared" si="1"/>
        <v>0</v>
      </c>
    </row>
    <row r="83" spans="1:6">
      <c r="A83" s="1297" t="s">
        <v>1821</v>
      </c>
      <c r="B83" s="1323" t="s">
        <v>1820</v>
      </c>
      <c r="C83" s="173" t="s">
        <v>691</v>
      </c>
      <c r="D83" s="1326">
        <v>1.95</v>
      </c>
      <c r="E83" s="170"/>
      <c r="F83" s="115">
        <f t="shared" si="1"/>
        <v>0</v>
      </c>
    </row>
    <row r="84" spans="1:6">
      <c r="A84" s="1297"/>
      <c r="B84" s="175"/>
      <c r="C84" s="175"/>
      <c r="D84" s="175"/>
      <c r="E84" s="1309"/>
      <c r="F84" s="115">
        <f t="shared" si="1"/>
        <v>0</v>
      </c>
    </row>
    <row r="85" spans="1:6">
      <c r="A85" s="1297"/>
      <c r="B85" s="1300" t="s">
        <v>1994</v>
      </c>
      <c r="C85" s="173"/>
      <c r="D85" s="173"/>
      <c r="E85" s="141"/>
      <c r="F85" s="115">
        <f t="shared" si="1"/>
        <v>0</v>
      </c>
    </row>
    <row r="86" spans="1:6">
      <c r="A86" s="1297"/>
      <c r="B86" s="175"/>
      <c r="C86" s="173"/>
      <c r="D86" s="173"/>
      <c r="E86" s="141"/>
      <c r="F86" s="115">
        <f t="shared" si="1"/>
        <v>0</v>
      </c>
    </row>
    <row r="87" spans="1:6" ht="40">
      <c r="A87" s="1297"/>
      <c r="B87" s="172" t="s">
        <v>1993</v>
      </c>
      <c r="C87" s="173"/>
      <c r="D87" s="173"/>
      <c r="E87" s="141"/>
      <c r="F87" s="115">
        <f t="shared" si="1"/>
        <v>0</v>
      </c>
    </row>
    <row r="88" spans="1:6">
      <c r="A88" s="1297"/>
      <c r="B88" s="175"/>
      <c r="C88" s="173"/>
      <c r="D88" s="173"/>
      <c r="E88" s="141"/>
      <c r="F88" s="115">
        <f t="shared" si="1"/>
        <v>0</v>
      </c>
    </row>
    <row r="89" spans="1:6">
      <c r="A89" s="1297" t="s">
        <v>2048</v>
      </c>
      <c r="B89" s="175" t="s">
        <v>1820</v>
      </c>
      <c r="C89" s="173" t="s">
        <v>691</v>
      </c>
      <c r="D89" s="1326">
        <v>6.82</v>
      </c>
      <c r="E89" s="170"/>
      <c r="F89" s="115">
        <f t="shared" si="1"/>
        <v>0</v>
      </c>
    </row>
    <row r="90" spans="1:6">
      <c r="A90" s="1297"/>
      <c r="B90" s="1323"/>
      <c r="C90" s="173"/>
      <c r="D90" s="1326"/>
      <c r="E90" s="170"/>
      <c r="F90" s="115"/>
    </row>
    <row r="91" spans="1:6">
      <c r="A91" s="1297"/>
      <c r="B91" s="1300"/>
      <c r="C91" s="173"/>
      <c r="D91" s="173"/>
      <c r="E91" s="245"/>
      <c r="F91" s="115"/>
    </row>
    <row r="92" spans="1:6">
      <c r="A92" s="1297"/>
      <c r="B92" s="172"/>
      <c r="C92" s="173"/>
      <c r="D92" s="173"/>
      <c r="E92" s="245"/>
      <c r="F92" s="115"/>
    </row>
    <row r="93" spans="1:6" ht="13" thickBot="1">
      <c r="A93" s="1291"/>
      <c r="B93" s="1292"/>
      <c r="C93" s="1293"/>
      <c r="D93" s="1293" t="s">
        <v>1770</v>
      </c>
      <c r="E93" s="144"/>
      <c r="F93" s="143">
        <f>SUM(F56:F92)</f>
        <v>0</v>
      </c>
    </row>
    <row r="94" spans="1:6">
      <c r="A94" s="1294"/>
      <c r="B94" s="212"/>
      <c r="C94" s="213"/>
      <c r="D94" s="213"/>
      <c r="E94" s="148"/>
      <c r="F94" s="148"/>
    </row>
    <row r="95" spans="1:6">
      <c r="A95" s="1294"/>
      <c r="B95" s="212"/>
      <c r="C95" s="213"/>
      <c r="D95" s="213"/>
      <c r="E95" s="148"/>
      <c r="F95" s="148"/>
    </row>
    <row r="96" spans="1:6">
      <c r="A96" s="2028" t="s">
        <v>324</v>
      </c>
      <c r="B96" s="2014"/>
      <c r="C96" s="2014"/>
      <c r="D96" s="2014"/>
      <c r="E96" s="2014"/>
      <c r="F96" s="2014"/>
    </row>
    <row r="97" spans="1:6">
      <c r="A97" s="2028" t="s">
        <v>323</v>
      </c>
      <c r="B97" s="2014"/>
      <c r="C97" s="2014"/>
      <c r="D97" s="2014"/>
      <c r="E97" s="2014"/>
      <c r="F97" s="2014"/>
    </row>
    <row r="98" spans="1:6">
      <c r="A98" s="1287" t="s">
        <v>2539</v>
      </c>
      <c r="B98" s="212"/>
      <c r="C98" s="213"/>
      <c r="D98" s="213"/>
      <c r="E98" s="174"/>
      <c r="F98" s="174"/>
    </row>
    <row r="99" spans="1:6">
      <c r="A99" s="1287"/>
      <c r="B99" s="212"/>
      <c r="C99" s="213"/>
      <c r="D99" s="213"/>
      <c r="E99" s="174"/>
      <c r="F99" s="174"/>
    </row>
    <row r="100" spans="1:6">
      <c r="A100" s="1287" t="s">
        <v>2540</v>
      </c>
      <c r="B100" s="212"/>
      <c r="C100" s="213"/>
      <c r="D100" s="213"/>
      <c r="E100" s="1317"/>
      <c r="F100" s="1317"/>
    </row>
    <row r="101" spans="1:6" ht="13" thickBot="1">
      <c r="A101" s="1318"/>
      <c r="B101" s="212"/>
      <c r="C101" s="213"/>
      <c r="D101" s="213"/>
      <c r="E101" s="1317"/>
      <c r="F101" s="1317"/>
    </row>
    <row r="102" spans="1:6">
      <c r="A102" s="1319" t="s">
        <v>320</v>
      </c>
      <c r="B102" s="259" t="s">
        <v>161</v>
      </c>
      <c r="C102" s="259" t="s">
        <v>319</v>
      </c>
      <c r="D102" s="259" t="s">
        <v>318</v>
      </c>
      <c r="E102" s="1320" t="s">
        <v>317</v>
      </c>
      <c r="F102" s="1321" t="s">
        <v>316</v>
      </c>
    </row>
    <row r="103" spans="1:6">
      <c r="A103" s="1297"/>
      <c r="B103" s="175"/>
      <c r="C103" s="175"/>
      <c r="D103" s="175"/>
      <c r="E103" s="1309"/>
      <c r="F103" s="1322"/>
    </row>
    <row r="104" spans="1:6">
      <c r="A104" s="1297"/>
      <c r="B104" s="1300" t="s">
        <v>1819</v>
      </c>
      <c r="C104" s="173"/>
      <c r="D104" s="173"/>
      <c r="E104" s="245"/>
      <c r="F104" s="115"/>
    </row>
    <row r="105" spans="1:6">
      <c r="A105" s="1297"/>
      <c r="B105" s="172"/>
      <c r="C105" s="173"/>
      <c r="D105" s="173"/>
      <c r="E105" s="245"/>
      <c r="F105" s="115"/>
    </row>
    <row r="106" spans="1:6">
      <c r="A106" s="1297"/>
      <c r="B106" s="1300" t="s">
        <v>1818</v>
      </c>
      <c r="C106" s="173"/>
      <c r="D106" s="173"/>
      <c r="E106" s="170"/>
      <c r="F106" s="115"/>
    </row>
    <row r="107" spans="1:6">
      <c r="A107" s="1297"/>
      <c r="B107" s="175"/>
      <c r="C107" s="173"/>
      <c r="D107" s="173"/>
      <c r="E107" s="170"/>
      <c r="F107" s="115"/>
    </row>
    <row r="108" spans="1:6" ht="20">
      <c r="A108" s="1297"/>
      <c r="B108" s="172" t="s">
        <v>1817</v>
      </c>
      <c r="C108" s="173"/>
      <c r="D108" s="173"/>
      <c r="E108" s="170"/>
      <c r="F108" s="115"/>
    </row>
    <row r="109" spans="1:6">
      <c r="A109" s="1297"/>
      <c r="B109" s="175"/>
      <c r="C109" s="175"/>
      <c r="D109" s="175"/>
      <c r="E109" s="1309"/>
      <c r="F109" s="1322"/>
    </row>
    <row r="110" spans="1:6">
      <c r="A110" s="1297" t="s">
        <v>1356</v>
      </c>
      <c r="B110" s="175" t="s">
        <v>1816</v>
      </c>
      <c r="C110" s="173" t="s">
        <v>691</v>
      </c>
      <c r="D110" s="1326">
        <v>0.65</v>
      </c>
      <c r="E110" s="170"/>
      <c r="F110" s="115">
        <f t="shared" ref="F110:F137" si="2">D110*E110</f>
        <v>0</v>
      </c>
    </row>
    <row r="111" spans="1:6">
      <c r="A111" s="1297"/>
      <c r="B111" s="175"/>
      <c r="C111" s="173"/>
      <c r="D111" s="1326"/>
      <c r="E111" s="170"/>
      <c r="F111" s="115">
        <f t="shared" si="2"/>
        <v>0</v>
      </c>
    </row>
    <row r="112" spans="1:6">
      <c r="A112" s="1297"/>
      <c r="B112" s="1300" t="s">
        <v>1815</v>
      </c>
      <c r="C112" s="173"/>
      <c r="D112" s="1326"/>
      <c r="E112" s="170"/>
      <c r="F112" s="115">
        <f t="shared" si="2"/>
        <v>0</v>
      </c>
    </row>
    <row r="113" spans="1:6">
      <c r="A113" s="1297"/>
      <c r="B113" s="1301"/>
      <c r="C113" s="173"/>
      <c r="D113" s="1326"/>
      <c r="E113" s="170"/>
      <c r="F113" s="115">
        <f t="shared" si="2"/>
        <v>0</v>
      </c>
    </row>
    <row r="114" spans="1:6" ht="20">
      <c r="A114" s="1297"/>
      <c r="B114" s="172" t="s">
        <v>2047</v>
      </c>
      <c r="C114" s="173"/>
      <c r="D114" s="1326"/>
      <c r="E114" s="170"/>
      <c r="F114" s="115">
        <f t="shared" si="2"/>
        <v>0</v>
      </c>
    </row>
    <row r="115" spans="1:6">
      <c r="A115" s="1297"/>
      <c r="B115" s="175"/>
      <c r="C115" s="173"/>
      <c r="D115" s="1326"/>
      <c r="E115" s="170"/>
      <c r="F115" s="115">
        <f t="shared" si="2"/>
        <v>0</v>
      </c>
    </row>
    <row r="116" spans="1:6">
      <c r="A116" s="1297" t="s">
        <v>701</v>
      </c>
      <c r="B116" s="175" t="s">
        <v>1813</v>
      </c>
      <c r="C116" s="173" t="s">
        <v>691</v>
      </c>
      <c r="D116" s="1326">
        <v>1.95</v>
      </c>
      <c r="E116" s="170"/>
      <c r="F116" s="115">
        <f t="shared" si="2"/>
        <v>0</v>
      </c>
    </row>
    <row r="117" spans="1:6">
      <c r="A117" s="1297"/>
      <c r="B117" s="1328"/>
      <c r="C117" s="173"/>
      <c r="D117" s="1326"/>
      <c r="E117" s="170"/>
      <c r="F117" s="115">
        <f t="shared" si="2"/>
        <v>0</v>
      </c>
    </row>
    <row r="118" spans="1:6" ht="20">
      <c r="A118" s="1324"/>
      <c r="B118" s="172" t="s">
        <v>2046</v>
      </c>
      <c r="C118" s="173"/>
      <c r="D118" s="173"/>
      <c r="E118" s="170"/>
      <c r="F118" s="115">
        <f t="shared" si="2"/>
        <v>0</v>
      </c>
    </row>
    <row r="119" spans="1:6">
      <c r="A119" s="1329"/>
      <c r="B119" s="1331"/>
      <c r="C119" s="173"/>
      <c r="D119" s="173"/>
      <c r="E119" s="170"/>
      <c r="F119" s="115">
        <f t="shared" si="2"/>
        <v>0</v>
      </c>
    </row>
    <row r="120" spans="1:6">
      <c r="A120" s="1329" t="s">
        <v>2045</v>
      </c>
      <c r="B120" s="1331" t="s">
        <v>2044</v>
      </c>
      <c r="C120" s="173" t="s">
        <v>691</v>
      </c>
      <c r="D120" s="173">
        <v>1.76</v>
      </c>
      <c r="E120" s="170"/>
      <c r="F120" s="115">
        <f t="shared" si="2"/>
        <v>0</v>
      </c>
    </row>
    <row r="121" spans="1:6">
      <c r="A121" s="1297"/>
      <c r="B121" s="1328"/>
      <c r="C121" s="173"/>
      <c r="D121" s="1326"/>
      <c r="E121" s="170"/>
      <c r="F121" s="115">
        <f t="shared" si="2"/>
        <v>0</v>
      </c>
    </row>
    <row r="122" spans="1:6" ht="20">
      <c r="A122" s="1324"/>
      <c r="B122" s="172" t="s">
        <v>2043</v>
      </c>
      <c r="C122" s="173"/>
      <c r="D122" s="173"/>
      <c r="E122" s="170"/>
      <c r="F122" s="115">
        <f t="shared" si="2"/>
        <v>0</v>
      </c>
    </row>
    <row r="123" spans="1:6">
      <c r="A123" s="1329"/>
      <c r="B123" s="1331"/>
      <c r="C123" s="173"/>
      <c r="D123" s="173"/>
      <c r="E123" s="170"/>
      <c r="F123" s="115">
        <f t="shared" si="2"/>
        <v>0</v>
      </c>
    </row>
    <row r="124" spans="1:6">
      <c r="A124" s="1329" t="s">
        <v>697</v>
      </c>
      <c r="B124" s="175" t="s">
        <v>1813</v>
      </c>
      <c r="C124" s="173" t="s">
        <v>691</v>
      </c>
      <c r="D124" s="173">
        <v>5.0599999999999996</v>
      </c>
      <c r="E124" s="170"/>
      <c r="F124" s="115">
        <f t="shared" si="2"/>
        <v>0</v>
      </c>
    </row>
    <row r="125" spans="1:6">
      <c r="A125" s="1329"/>
      <c r="B125" s="1328"/>
      <c r="C125" s="173"/>
      <c r="D125" s="173"/>
      <c r="E125" s="170"/>
      <c r="F125" s="115">
        <f t="shared" si="2"/>
        <v>0</v>
      </c>
    </row>
    <row r="126" spans="1:6">
      <c r="A126" s="1297"/>
      <c r="B126" s="1300" t="s">
        <v>1144</v>
      </c>
      <c r="C126" s="173"/>
      <c r="D126" s="173"/>
      <c r="E126" s="141"/>
      <c r="F126" s="115">
        <f t="shared" si="2"/>
        <v>0</v>
      </c>
    </row>
    <row r="127" spans="1:6">
      <c r="A127" s="1297"/>
      <c r="B127" s="1300"/>
      <c r="C127" s="173"/>
      <c r="D127" s="173"/>
      <c r="E127" s="141"/>
      <c r="F127" s="115">
        <f t="shared" si="2"/>
        <v>0</v>
      </c>
    </row>
    <row r="128" spans="1:6">
      <c r="A128" s="1297"/>
      <c r="B128" s="1300" t="s">
        <v>689</v>
      </c>
      <c r="C128" s="173"/>
      <c r="D128" s="173"/>
      <c r="E128" s="141"/>
      <c r="F128" s="115">
        <f t="shared" si="2"/>
        <v>0</v>
      </c>
    </row>
    <row r="129" spans="1:6">
      <c r="A129" s="1297"/>
      <c r="B129" s="1300"/>
      <c r="C129" s="173"/>
      <c r="D129" s="173"/>
      <c r="E129" s="141"/>
      <c r="F129" s="115">
        <f t="shared" si="2"/>
        <v>0</v>
      </c>
    </row>
    <row r="130" spans="1:6" ht="20">
      <c r="A130" s="1297"/>
      <c r="B130" s="172" t="s">
        <v>2042</v>
      </c>
      <c r="C130" s="173"/>
      <c r="D130" s="173"/>
      <c r="E130" s="141"/>
      <c r="F130" s="115">
        <f t="shared" si="2"/>
        <v>0</v>
      </c>
    </row>
    <row r="131" spans="1:6">
      <c r="A131" s="1297"/>
      <c r="B131" s="1300"/>
      <c r="C131" s="173"/>
      <c r="D131" s="173"/>
      <c r="E131" s="170"/>
      <c r="F131" s="115">
        <f t="shared" si="2"/>
        <v>0</v>
      </c>
    </row>
    <row r="132" spans="1:6">
      <c r="A132" s="1297" t="s">
        <v>759</v>
      </c>
      <c r="B132" s="1331" t="s">
        <v>1811</v>
      </c>
      <c r="C132" s="173" t="s">
        <v>443</v>
      </c>
      <c r="D132" s="1333">
        <v>9.4</v>
      </c>
      <c r="E132" s="170"/>
      <c r="F132" s="115">
        <f t="shared" si="2"/>
        <v>0</v>
      </c>
    </row>
    <row r="133" spans="1:6">
      <c r="A133" s="1329"/>
      <c r="B133" s="1328"/>
      <c r="C133" s="173"/>
      <c r="D133" s="173"/>
      <c r="E133" s="170"/>
      <c r="F133" s="115">
        <f t="shared" si="2"/>
        <v>0</v>
      </c>
    </row>
    <row r="134" spans="1:6" ht="20">
      <c r="A134" s="1297"/>
      <c r="B134" s="172" t="s">
        <v>1812</v>
      </c>
      <c r="C134" s="173"/>
      <c r="D134" s="173"/>
      <c r="E134" s="245"/>
      <c r="F134" s="115">
        <f t="shared" si="2"/>
        <v>0</v>
      </c>
    </row>
    <row r="135" spans="1:6">
      <c r="A135" s="1297"/>
      <c r="B135" s="1323"/>
      <c r="C135" s="173"/>
      <c r="D135" s="173"/>
      <c r="E135" s="245"/>
      <c r="F135" s="115">
        <f t="shared" si="2"/>
        <v>0</v>
      </c>
    </row>
    <row r="136" spans="1:6">
      <c r="A136" s="1297" t="s">
        <v>766</v>
      </c>
      <c r="B136" s="1323" t="s">
        <v>2041</v>
      </c>
      <c r="C136" s="173" t="s">
        <v>513</v>
      </c>
      <c r="D136" s="173">
        <v>14</v>
      </c>
      <c r="E136" s="245"/>
      <c r="F136" s="115">
        <f t="shared" si="2"/>
        <v>0</v>
      </c>
    </row>
    <row r="137" spans="1:6">
      <c r="A137" s="1297" t="s">
        <v>683</v>
      </c>
      <c r="B137" s="1323" t="s">
        <v>1811</v>
      </c>
      <c r="C137" s="173" t="s">
        <v>443</v>
      </c>
      <c r="D137" s="173">
        <v>50.6</v>
      </c>
      <c r="E137" s="245"/>
      <c r="F137" s="115">
        <f t="shared" si="2"/>
        <v>0</v>
      </c>
    </row>
    <row r="138" spans="1:6">
      <c r="A138" s="1297"/>
      <c r="B138" s="1323"/>
      <c r="C138" s="173"/>
      <c r="D138" s="173"/>
      <c r="E138" s="245"/>
      <c r="F138" s="115"/>
    </row>
    <row r="139" spans="1:6">
      <c r="A139" s="1297"/>
      <c r="B139" s="1300"/>
      <c r="C139" s="173"/>
      <c r="D139" s="173"/>
      <c r="E139" s="170"/>
      <c r="F139" s="115"/>
    </row>
    <row r="140" spans="1:6">
      <c r="A140" s="1297"/>
      <c r="B140" s="175"/>
      <c r="C140" s="173"/>
      <c r="D140" s="173"/>
      <c r="E140" s="170"/>
      <c r="F140" s="115"/>
    </row>
    <row r="141" spans="1:6">
      <c r="A141" s="1297"/>
      <c r="B141" s="1300"/>
      <c r="C141" s="173"/>
      <c r="D141" s="173"/>
      <c r="E141" s="170"/>
      <c r="F141" s="115"/>
    </row>
    <row r="142" spans="1:6">
      <c r="A142" s="1297"/>
      <c r="B142" s="175"/>
      <c r="C142" s="173"/>
      <c r="D142" s="173"/>
      <c r="E142" s="170"/>
      <c r="F142" s="115"/>
    </row>
    <row r="143" spans="1:6">
      <c r="A143" s="1297"/>
      <c r="B143" s="172"/>
      <c r="C143" s="173"/>
      <c r="D143" s="173"/>
      <c r="E143" s="170"/>
      <c r="F143" s="115"/>
    </row>
    <row r="144" spans="1:6" ht="13" thickBot="1">
      <c r="A144" s="1291"/>
      <c r="B144" s="1292"/>
      <c r="C144" s="1293"/>
      <c r="D144" s="1293" t="s">
        <v>1770</v>
      </c>
      <c r="E144" s="144"/>
      <c r="F144" s="143">
        <f>SUM(F103:F143)</f>
        <v>0</v>
      </c>
    </row>
    <row r="145" spans="1:6">
      <c r="A145" s="1294"/>
      <c r="B145" s="212"/>
      <c r="C145" s="213"/>
      <c r="D145" s="213"/>
      <c r="E145" s="148"/>
      <c r="F145" s="148"/>
    </row>
    <row r="146" spans="1:6">
      <c r="A146" s="1334"/>
      <c r="B146" s="1334"/>
      <c r="C146" s="1334"/>
      <c r="D146" s="213"/>
      <c r="E146" s="1317"/>
      <c r="F146" s="1317"/>
    </row>
    <row r="147" spans="1:6">
      <c r="A147" s="2028" t="s">
        <v>324</v>
      </c>
      <c r="B147" s="2014"/>
      <c r="C147" s="2014"/>
      <c r="D147" s="2014"/>
      <c r="E147" s="2014"/>
      <c r="F147" s="2014"/>
    </row>
    <row r="148" spans="1:6">
      <c r="A148" s="2028" t="s">
        <v>323</v>
      </c>
      <c r="B148" s="2014"/>
      <c r="C148" s="2014"/>
      <c r="D148" s="2014"/>
      <c r="E148" s="2014"/>
      <c r="F148" s="2014"/>
    </row>
    <row r="149" spans="1:6">
      <c r="A149" s="1287" t="s">
        <v>2539</v>
      </c>
      <c r="B149" s="212"/>
      <c r="C149" s="213"/>
      <c r="D149" s="213"/>
      <c r="E149" s="174"/>
      <c r="F149" s="174"/>
    </row>
    <row r="150" spans="1:6">
      <c r="A150" s="1287"/>
      <c r="B150" s="212"/>
      <c r="C150" s="213"/>
      <c r="D150" s="213"/>
      <c r="E150" s="174"/>
      <c r="F150" s="174"/>
    </row>
    <row r="151" spans="1:6">
      <c r="A151" s="1287" t="s">
        <v>2540</v>
      </c>
      <c r="B151" s="212"/>
      <c r="C151" s="213"/>
      <c r="D151" s="213"/>
      <c r="E151" s="1317"/>
      <c r="F151" s="1317"/>
    </row>
    <row r="152" spans="1:6" ht="13" thickBot="1">
      <c r="A152" s="1334"/>
      <c r="B152" s="1334"/>
      <c r="C152" s="1334"/>
      <c r="D152" s="1334"/>
      <c r="E152" s="1335"/>
      <c r="F152" s="1335"/>
    </row>
    <row r="153" spans="1:6">
      <c r="A153" s="1319" t="s">
        <v>320</v>
      </c>
      <c r="B153" s="259" t="s">
        <v>161</v>
      </c>
      <c r="C153" s="259" t="s">
        <v>319</v>
      </c>
      <c r="D153" s="259" t="s">
        <v>318</v>
      </c>
      <c r="E153" s="1320" t="s">
        <v>317</v>
      </c>
      <c r="F153" s="1321" t="s">
        <v>316</v>
      </c>
    </row>
    <row r="154" spans="1:6">
      <c r="A154" s="1303"/>
      <c r="B154" s="179"/>
      <c r="C154" s="179"/>
      <c r="D154" s="179"/>
      <c r="E154" s="1296"/>
      <c r="F154" s="1336"/>
    </row>
    <row r="155" spans="1:6">
      <c r="A155" s="1297"/>
      <c r="B155" s="1300" t="s">
        <v>550</v>
      </c>
      <c r="C155" s="173"/>
      <c r="D155" s="173"/>
      <c r="E155" s="170"/>
      <c r="F155" s="115"/>
    </row>
    <row r="156" spans="1:6">
      <c r="A156" s="1297"/>
      <c r="B156" s="175"/>
      <c r="C156" s="173"/>
      <c r="D156" s="173"/>
      <c r="E156" s="170"/>
      <c r="F156" s="115"/>
    </row>
    <row r="157" spans="1:6">
      <c r="A157" s="1297"/>
      <c r="B157" s="1300" t="s">
        <v>1810</v>
      </c>
      <c r="C157" s="173"/>
      <c r="D157" s="173"/>
      <c r="E157" s="170"/>
      <c r="F157" s="115"/>
    </row>
    <row r="158" spans="1:6">
      <c r="A158" s="1297"/>
      <c r="B158" s="175"/>
      <c r="C158" s="173"/>
      <c r="D158" s="173"/>
      <c r="E158" s="170"/>
      <c r="F158" s="115"/>
    </row>
    <row r="159" spans="1:6" ht="20">
      <c r="A159" s="1297"/>
      <c r="B159" s="172" t="s">
        <v>1809</v>
      </c>
      <c r="C159" s="173"/>
      <c r="D159" s="173"/>
      <c r="E159" s="170"/>
      <c r="F159" s="115"/>
    </row>
    <row r="160" spans="1:6">
      <c r="A160" s="1303"/>
      <c r="B160" s="179"/>
      <c r="C160" s="179"/>
      <c r="D160" s="179"/>
      <c r="E160" s="1296"/>
      <c r="F160" s="1336"/>
    </row>
    <row r="161" spans="1:6">
      <c r="A161" s="1297" t="s">
        <v>675</v>
      </c>
      <c r="B161" s="175" t="s">
        <v>1808</v>
      </c>
      <c r="C161" s="173" t="s">
        <v>482</v>
      </c>
      <c r="D161" s="1326">
        <v>0.62</v>
      </c>
      <c r="E161" s="170"/>
      <c r="F161" s="115">
        <f t="shared" ref="F161:F192" si="3">D161*E161</f>
        <v>0</v>
      </c>
    </row>
    <row r="162" spans="1:6">
      <c r="A162" s="1303"/>
      <c r="B162" s="179"/>
      <c r="C162" s="179"/>
      <c r="D162" s="179"/>
      <c r="E162" s="1296"/>
      <c r="F162" s="115">
        <f t="shared" si="3"/>
        <v>0</v>
      </c>
    </row>
    <row r="163" spans="1:6">
      <c r="A163" s="1297"/>
      <c r="B163" s="1300" t="s">
        <v>2040</v>
      </c>
      <c r="C163" s="173"/>
      <c r="D163" s="173"/>
      <c r="E163" s="170"/>
      <c r="F163" s="115">
        <f t="shared" si="3"/>
        <v>0</v>
      </c>
    </row>
    <row r="164" spans="1:6">
      <c r="A164" s="1297"/>
      <c r="B164" s="175"/>
      <c r="C164" s="173"/>
      <c r="D164" s="173"/>
      <c r="E164" s="170"/>
      <c r="F164" s="115">
        <f t="shared" si="3"/>
        <v>0</v>
      </c>
    </row>
    <row r="165" spans="1:6" ht="20">
      <c r="A165" s="1297"/>
      <c r="B165" s="172" t="s">
        <v>2039</v>
      </c>
      <c r="C165" s="173"/>
      <c r="D165" s="173"/>
      <c r="E165" s="170"/>
      <c r="F165" s="115">
        <f t="shared" si="3"/>
        <v>0</v>
      </c>
    </row>
    <row r="166" spans="1:6">
      <c r="A166" s="1297"/>
      <c r="B166" s="172"/>
      <c r="C166" s="173"/>
      <c r="D166" s="173"/>
      <c r="E166" s="170"/>
      <c r="F166" s="115">
        <f t="shared" si="3"/>
        <v>0</v>
      </c>
    </row>
    <row r="167" spans="1:6">
      <c r="A167" s="1297" t="s">
        <v>751</v>
      </c>
      <c r="B167" s="175" t="s">
        <v>2038</v>
      </c>
      <c r="C167" s="173" t="s">
        <v>513</v>
      </c>
      <c r="D167" s="1326">
        <v>11</v>
      </c>
      <c r="E167" s="170"/>
      <c r="F167" s="115">
        <f t="shared" si="3"/>
        <v>0</v>
      </c>
    </row>
    <row r="168" spans="1:6">
      <c r="A168" s="1297"/>
      <c r="B168" s="175"/>
      <c r="C168" s="173"/>
      <c r="D168" s="1326"/>
      <c r="E168" s="170"/>
      <c r="F168" s="115">
        <f t="shared" si="3"/>
        <v>0</v>
      </c>
    </row>
    <row r="169" spans="1:6">
      <c r="A169" s="1297"/>
      <c r="B169" s="1301" t="s">
        <v>633</v>
      </c>
      <c r="C169" s="173"/>
      <c r="D169" s="173"/>
      <c r="E169" s="245"/>
      <c r="F169" s="115">
        <f t="shared" si="3"/>
        <v>0</v>
      </c>
    </row>
    <row r="170" spans="1:6">
      <c r="A170" s="1297"/>
      <c r="B170" s="1301"/>
      <c r="C170" s="173"/>
      <c r="D170" s="173"/>
      <c r="E170" s="245"/>
      <c r="F170" s="115">
        <f t="shared" si="3"/>
        <v>0</v>
      </c>
    </row>
    <row r="171" spans="1:6">
      <c r="A171" s="1297"/>
      <c r="B171" s="1301" t="s">
        <v>1736</v>
      </c>
      <c r="C171" s="173"/>
      <c r="D171" s="173"/>
      <c r="E171" s="245"/>
      <c r="F171" s="115">
        <f t="shared" si="3"/>
        <v>0</v>
      </c>
    </row>
    <row r="172" spans="1:6">
      <c r="A172" s="1297"/>
      <c r="B172" s="172"/>
      <c r="C172" s="173"/>
      <c r="D172" s="173"/>
      <c r="E172" s="245"/>
      <c r="F172" s="115">
        <f t="shared" si="3"/>
        <v>0</v>
      </c>
    </row>
    <row r="173" spans="1:6">
      <c r="A173" s="1297"/>
      <c r="B173" s="1301" t="s">
        <v>631</v>
      </c>
      <c r="C173" s="173"/>
      <c r="D173" s="173"/>
      <c r="E173" s="170"/>
      <c r="F173" s="115">
        <f t="shared" si="3"/>
        <v>0</v>
      </c>
    </row>
    <row r="174" spans="1:6">
      <c r="A174" s="1297"/>
      <c r="B174" s="175"/>
      <c r="C174" s="173"/>
      <c r="D174" s="173"/>
      <c r="E174" s="170"/>
      <c r="F174" s="115">
        <f t="shared" si="3"/>
        <v>0</v>
      </c>
    </row>
    <row r="175" spans="1:6" ht="30">
      <c r="A175" s="1297"/>
      <c r="B175" s="172" t="s">
        <v>1807</v>
      </c>
      <c r="C175" s="173"/>
      <c r="D175" s="173"/>
      <c r="E175" s="170"/>
      <c r="F175" s="115">
        <f t="shared" si="3"/>
        <v>0</v>
      </c>
    </row>
    <row r="176" spans="1:6">
      <c r="A176" s="1324"/>
      <c r="B176" s="1325"/>
      <c r="C176" s="173"/>
      <c r="D176" s="173"/>
      <c r="E176" s="170"/>
      <c r="F176" s="115">
        <f t="shared" si="3"/>
        <v>0</v>
      </c>
    </row>
    <row r="177" spans="1:6">
      <c r="A177" s="1329" t="s">
        <v>1734</v>
      </c>
      <c r="B177" s="1331" t="s">
        <v>1669</v>
      </c>
      <c r="C177" s="173" t="s">
        <v>337</v>
      </c>
      <c r="D177" s="173">
        <v>6</v>
      </c>
      <c r="E177" s="170"/>
      <c r="F177" s="115">
        <f t="shared" si="3"/>
        <v>0</v>
      </c>
    </row>
    <row r="178" spans="1:6">
      <c r="A178" s="1329" t="s">
        <v>1733</v>
      </c>
      <c r="B178" s="1331" t="s">
        <v>1662</v>
      </c>
      <c r="C178" s="173" t="s">
        <v>337</v>
      </c>
      <c r="D178" s="173">
        <v>1</v>
      </c>
      <c r="E178" s="170"/>
      <c r="F178" s="115">
        <f t="shared" si="3"/>
        <v>0</v>
      </c>
    </row>
    <row r="179" spans="1:6">
      <c r="A179" s="1297"/>
      <c r="B179" s="172"/>
      <c r="C179" s="173"/>
      <c r="D179" s="173"/>
      <c r="E179" s="170"/>
      <c r="F179" s="115">
        <f t="shared" si="3"/>
        <v>0</v>
      </c>
    </row>
    <row r="180" spans="1:6">
      <c r="A180" s="1329"/>
      <c r="B180" s="1301" t="s">
        <v>1703</v>
      </c>
      <c r="C180" s="173"/>
      <c r="D180" s="173"/>
      <c r="E180" s="170"/>
      <c r="F180" s="115">
        <f t="shared" si="3"/>
        <v>0</v>
      </c>
    </row>
    <row r="181" spans="1:6">
      <c r="A181" s="1297"/>
      <c r="B181" s="1300"/>
      <c r="C181" s="173"/>
      <c r="D181" s="173"/>
      <c r="E181" s="170"/>
      <c r="F181" s="115">
        <f t="shared" si="3"/>
        <v>0</v>
      </c>
    </row>
    <row r="182" spans="1:6" ht="20">
      <c r="A182" s="1297"/>
      <c r="B182" s="172" t="s">
        <v>1806</v>
      </c>
      <c r="C182" s="173"/>
      <c r="D182" s="173"/>
      <c r="E182" s="170"/>
      <c r="F182" s="115">
        <f t="shared" si="3"/>
        <v>0</v>
      </c>
    </row>
    <row r="183" spans="1:6">
      <c r="A183" s="1297"/>
      <c r="B183" s="1323"/>
      <c r="C183" s="173"/>
      <c r="D183" s="173"/>
      <c r="E183" s="170"/>
      <c r="F183" s="115">
        <f t="shared" si="3"/>
        <v>0</v>
      </c>
    </row>
    <row r="184" spans="1:6">
      <c r="A184" s="1297" t="s">
        <v>1701</v>
      </c>
      <c r="B184" s="1331" t="s">
        <v>1990</v>
      </c>
      <c r="C184" s="173" t="s">
        <v>337</v>
      </c>
      <c r="D184" s="173">
        <v>2</v>
      </c>
      <c r="E184" s="170"/>
      <c r="F184" s="115">
        <f t="shared" si="3"/>
        <v>0</v>
      </c>
    </row>
    <row r="185" spans="1:6">
      <c r="A185" s="1297" t="s">
        <v>1699</v>
      </c>
      <c r="B185" s="1331" t="s">
        <v>1805</v>
      </c>
      <c r="C185" s="173" t="s">
        <v>337</v>
      </c>
      <c r="D185" s="173">
        <v>1</v>
      </c>
      <c r="E185" s="170"/>
      <c r="F185" s="115">
        <f t="shared" si="3"/>
        <v>0</v>
      </c>
    </row>
    <row r="186" spans="1:6">
      <c r="A186" s="1297"/>
      <c r="B186" s="267"/>
      <c r="C186" s="181"/>
      <c r="D186" s="181"/>
      <c r="E186" s="170"/>
      <c r="F186" s="115">
        <f t="shared" si="3"/>
        <v>0</v>
      </c>
    </row>
    <row r="187" spans="1:6">
      <c r="A187" s="1297"/>
      <c r="B187" s="279" t="s">
        <v>626</v>
      </c>
      <c r="C187" s="181"/>
      <c r="D187" s="181"/>
      <c r="E187" s="170"/>
      <c r="F187" s="115">
        <f t="shared" si="3"/>
        <v>0</v>
      </c>
    </row>
    <row r="188" spans="1:6">
      <c r="A188" s="1297"/>
      <c r="B188" s="279"/>
      <c r="C188" s="181"/>
      <c r="D188" s="181"/>
      <c r="E188" s="170"/>
      <c r="F188" s="115">
        <f t="shared" si="3"/>
        <v>0</v>
      </c>
    </row>
    <row r="189" spans="1:6" ht="30.5">
      <c r="A189" s="1297"/>
      <c r="B189" s="352" t="s">
        <v>1804</v>
      </c>
      <c r="C189" s="181"/>
      <c r="D189" s="181"/>
      <c r="E189" s="170"/>
      <c r="F189" s="115">
        <f t="shared" si="3"/>
        <v>0</v>
      </c>
    </row>
    <row r="190" spans="1:6">
      <c r="A190" s="1297"/>
      <c r="B190" s="352"/>
      <c r="C190" s="181"/>
      <c r="D190" s="181"/>
      <c r="E190" s="170"/>
      <c r="F190" s="115">
        <f t="shared" si="3"/>
        <v>0</v>
      </c>
    </row>
    <row r="191" spans="1:6">
      <c r="A191" s="171" t="s">
        <v>1319</v>
      </c>
      <c r="B191" s="175" t="s">
        <v>2104</v>
      </c>
      <c r="C191" s="173" t="s">
        <v>337</v>
      </c>
      <c r="D191" s="173">
        <v>1</v>
      </c>
      <c r="E191" s="170"/>
      <c r="F191" s="115">
        <f t="shared" si="3"/>
        <v>0</v>
      </c>
    </row>
    <row r="192" spans="1:6">
      <c r="A192" s="171" t="s">
        <v>1680</v>
      </c>
      <c r="B192" s="175" t="s">
        <v>2035</v>
      </c>
      <c r="C192" s="173" t="s">
        <v>337</v>
      </c>
      <c r="D192" s="173">
        <v>1</v>
      </c>
      <c r="E192" s="170"/>
      <c r="F192" s="115">
        <f t="shared" si="3"/>
        <v>0</v>
      </c>
    </row>
    <row r="193" spans="1:6" ht="13" thickBot="1">
      <c r="A193" s="1291"/>
      <c r="B193" s="1292"/>
      <c r="C193" s="1293"/>
      <c r="D193" s="1293" t="s">
        <v>1770</v>
      </c>
      <c r="E193" s="144"/>
      <c r="F193" s="143">
        <f>SUM(F154:F192)</f>
        <v>0</v>
      </c>
    </row>
    <row r="194" spans="1:6">
      <c r="A194" s="1294"/>
      <c r="B194" s="212"/>
      <c r="C194" s="213"/>
      <c r="D194" s="213"/>
      <c r="E194" s="148"/>
      <c r="F194" s="148"/>
    </row>
    <row r="195" spans="1:6">
      <c r="A195" s="1337"/>
      <c r="B195" s="1338"/>
      <c r="C195" s="1338"/>
      <c r="D195" s="1338"/>
      <c r="E195" s="1339"/>
      <c r="F195" s="1339"/>
    </row>
    <row r="196" spans="1:6">
      <c r="A196" s="2028" t="s">
        <v>324</v>
      </c>
      <c r="B196" s="2014"/>
      <c r="C196" s="2014"/>
      <c r="D196" s="2014"/>
      <c r="E196" s="2014"/>
      <c r="F196" s="2014"/>
    </row>
    <row r="197" spans="1:6">
      <c r="A197" s="2028" t="s">
        <v>323</v>
      </c>
      <c r="B197" s="2014"/>
      <c r="C197" s="2014"/>
      <c r="D197" s="2014"/>
      <c r="E197" s="2014"/>
      <c r="F197" s="2014"/>
    </row>
    <row r="198" spans="1:6">
      <c r="A198" s="1287" t="s">
        <v>2539</v>
      </c>
      <c r="B198" s="212"/>
      <c r="C198" s="213"/>
      <c r="D198" s="213"/>
      <c r="E198" s="174"/>
      <c r="F198" s="174"/>
    </row>
    <row r="199" spans="1:6">
      <c r="A199" s="1287"/>
      <c r="B199" s="212"/>
      <c r="C199" s="213"/>
      <c r="D199" s="213"/>
      <c r="E199" s="174"/>
      <c r="F199" s="174"/>
    </row>
    <row r="200" spans="1:6">
      <c r="A200" s="1287" t="s">
        <v>2540</v>
      </c>
      <c r="B200" s="212"/>
      <c r="C200" s="213"/>
      <c r="D200" s="213"/>
      <c r="E200" s="1317"/>
      <c r="F200" s="1317"/>
    </row>
    <row r="201" spans="1:6" ht="13" thickBot="1">
      <c r="A201" s="1318"/>
      <c r="B201" s="212"/>
      <c r="C201" s="213"/>
      <c r="D201" s="213"/>
      <c r="E201" s="1317"/>
      <c r="F201" s="1317"/>
    </row>
    <row r="202" spans="1:6">
      <c r="A202" s="1319" t="s">
        <v>320</v>
      </c>
      <c r="B202" s="259" t="s">
        <v>161</v>
      </c>
      <c r="C202" s="259" t="s">
        <v>319</v>
      </c>
      <c r="D202" s="259" t="s">
        <v>318</v>
      </c>
      <c r="E202" s="1320" t="s">
        <v>317</v>
      </c>
      <c r="F202" s="1321" t="s">
        <v>316</v>
      </c>
    </row>
    <row r="203" spans="1:6">
      <c r="A203" s="1303"/>
      <c r="B203" s="179"/>
      <c r="C203" s="179"/>
      <c r="D203" s="179"/>
      <c r="E203" s="1296"/>
      <c r="F203" s="1336"/>
    </row>
    <row r="204" spans="1:6">
      <c r="A204" s="1297"/>
      <c r="B204" s="1300" t="s">
        <v>1803</v>
      </c>
      <c r="C204" s="173"/>
      <c r="D204" s="173"/>
      <c r="E204" s="141"/>
      <c r="F204" s="115"/>
    </row>
    <row r="205" spans="1:6">
      <c r="A205" s="1297"/>
      <c r="B205" s="1300"/>
      <c r="C205" s="173"/>
      <c r="D205" s="173"/>
      <c r="E205" s="141"/>
      <c r="F205" s="115"/>
    </row>
    <row r="206" spans="1:6" ht="20.5">
      <c r="A206" s="1297"/>
      <c r="B206" s="352" t="s">
        <v>1802</v>
      </c>
      <c r="C206" s="173"/>
      <c r="D206" s="173"/>
      <c r="E206" s="170"/>
      <c r="F206" s="115"/>
    </row>
    <row r="207" spans="1:6">
      <c r="A207" s="1303"/>
      <c r="B207" s="179"/>
      <c r="C207" s="179"/>
      <c r="D207" s="179"/>
      <c r="E207" s="1296"/>
      <c r="F207" s="1336"/>
    </row>
    <row r="208" spans="1:6">
      <c r="A208" s="1297" t="s">
        <v>2034</v>
      </c>
      <c r="B208" s="1323" t="s">
        <v>1662</v>
      </c>
      <c r="C208" s="173" t="s">
        <v>337</v>
      </c>
      <c r="D208" s="173">
        <v>1</v>
      </c>
      <c r="E208" s="170"/>
      <c r="F208" s="115">
        <f t="shared" ref="F208:F232" si="4">D208*E208</f>
        <v>0</v>
      </c>
    </row>
    <row r="209" spans="1:6">
      <c r="A209" s="1303"/>
      <c r="B209" s="179"/>
      <c r="C209" s="179"/>
      <c r="D209" s="179"/>
      <c r="E209" s="1296"/>
      <c r="F209" s="115">
        <f t="shared" si="4"/>
        <v>0</v>
      </c>
    </row>
    <row r="210" spans="1:6">
      <c r="A210" s="1297"/>
      <c r="B210" s="1300" t="s">
        <v>1800</v>
      </c>
      <c r="C210" s="173"/>
      <c r="D210" s="173"/>
      <c r="E210" s="170"/>
      <c r="F210" s="115">
        <f t="shared" si="4"/>
        <v>0</v>
      </c>
    </row>
    <row r="211" spans="1:6">
      <c r="A211" s="1297"/>
      <c r="B211" s="1300"/>
      <c r="C211" s="173"/>
      <c r="D211" s="173"/>
      <c r="E211" s="170"/>
      <c r="F211" s="115">
        <f t="shared" si="4"/>
        <v>0</v>
      </c>
    </row>
    <row r="212" spans="1:6" ht="40.5">
      <c r="A212" s="1297"/>
      <c r="B212" s="352" t="s">
        <v>2033</v>
      </c>
      <c r="C212" s="173"/>
      <c r="D212" s="173"/>
      <c r="E212" s="170"/>
      <c r="F212" s="115">
        <f t="shared" si="4"/>
        <v>0</v>
      </c>
    </row>
    <row r="213" spans="1:6">
      <c r="A213" s="1297"/>
      <c r="B213" s="172"/>
      <c r="C213" s="173"/>
      <c r="D213" s="173"/>
      <c r="E213" s="170"/>
      <c r="F213" s="115">
        <f t="shared" si="4"/>
        <v>0</v>
      </c>
    </row>
    <row r="214" spans="1:6">
      <c r="A214" s="1297" t="s">
        <v>1798</v>
      </c>
      <c r="B214" s="1323" t="s">
        <v>1987</v>
      </c>
      <c r="C214" s="173" t="s">
        <v>337</v>
      </c>
      <c r="D214" s="173">
        <v>1</v>
      </c>
      <c r="E214" s="170"/>
      <c r="F214" s="115">
        <f t="shared" si="4"/>
        <v>0</v>
      </c>
    </row>
    <row r="215" spans="1:6">
      <c r="A215" s="1297" t="s">
        <v>1795</v>
      </c>
      <c r="B215" s="1323" t="s">
        <v>1797</v>
      </c>
      <c r="C215" s="173" t="s">
        <v>337</v>
      </c>
      <c r="D215" s="173">
        <v>1</v>
      </c>
      <c r="E215" s="170"/>
      <c r="F215" s="115">
        <f t="shared" si="4"/>
        <v>0</v>
      </c>
    </row>
    <row r="216" spans="1:6">
      <c r="A216" s="1297" t="s">
        <v>1793</v>
      </c>
      <c r="B216" s="1323" t="s">
        <v>2032</v>
      </c>
      <c r="C216" s="173" t="s">
        <v>337</v>
      </c>
      <c r="D216" s="173">
        <v>1</v>
      </c>
      <c r="E216" s="170"/>
      <c r="F216" s="115">
        <f t="shared" si="4"/>
        <v>0</v>
      </c>
    </row>
    <row r="217" spans="1:6">
      <c r="A217" s="1297"/>
      <c r="B217" s="1340"/>
      <c r="C217" s="173"/>
      <c r="D217" s="173"/>
      <c r="E217" s="170"/>
      <c r="F217" s="115">
        <f t="shared" si="4"/>
        <v>0</v>
      </c>
    </row>
    <row r="218" spans="1:6" ht="40.5">
      <c r="A218" s="1297"/>
      <c r="B218" s="352" t="s">
        <v>2031</v>
      </c>
      <c r="C218" s="173"/>
      <c r="D218" s="173"/>
      <c r="E218" s="170"/>
      <c r="F218" s="115">
        <f t="shared" si="4"/>
        <v>0</v>
      </c>
    </row>
    <row r="219" spans="1:6">
      <c r="A219" s="1297"/>
      <c r="B219" s="1323"/>
      <c r="C219" s="173"/>
      <c r="D219" s="173"/>
      <c r="E219" s="170"/>
      <c r="F219" s="115">
        <f t="shared" si="4"/>
        <v>0</v>
      </c>
    </row>
    <row r="220" spans="1:6">
      <c r="A220" s="1297" t="s">
        <v>1791</v>
      </c>
      <c r="B220" s="1323" t="s">
        <v>1987</v>
      </c>
      <c r="C220" s="173" t="s">
        <v>337</v>
      </c>
      <c r="D220" s="173">
        <v>1</v>
      </c>
      <c r="E220" s="170"/>
      <c r="F220" s="115">
        <f t="shared" si="4"/>
        <v>0</v>
      </c>
    </row>
    <row r="221" spans="1:6">
      <c r="A221" s="1297" t="s">
        <v>1985</v>
      </c>
      <c r="B221" s="1323" t="s">
        <v>2029</v>
      </c>
      <c r="C221" s="173" t="s">
        <v>337</v>
      </c>
      <c r="D221" s="173">
        <v>1</v>
      </c>
      <c r="E221" s="170"/>
      <c r="F221" s="115">
        <f t="shared" si="4"/>
        <v>0</v>
      </c>
    </row>
    <row r="222" spans="1:6">
      <c r="A222" s="1297"/>
      <c r="B222" s="1340"/>
      <c r="C222" s="173"/>
      <c r="D222" s="173"/>
      <c r="E222" s="170"/>
      <c r="F222" s="115">
        <f t="shared" si="4"/>
        <v>0</v>
      </c>
    </row>
    <row r="223" spans="1:6">
      <c r="A223" s="1297"/>
      <c r="B223" s="1301" t="s">
        <v>1673</v>
      </c>
      <c r="C223" s="173"/>
      <c r="D223" s="173"/>
      <c r="E223" s="141"/>
      <c r="F223" s="115">
        <f t="shared" si="4"/>
        <v>0</v>
      </c>
    </row>
    <row r="224" spans="1:6">
      <c r="A224" s="1297"/>
      <c r="B224" s="172"/>
      <c r="C224" s="173"/>
      <c r="D224" s="173"/>
      <c r="E224" s="170"/>
      <c r="F224" s="115">
        <f t="shared" si="4"/>
        <v>0</v>
      </c>
    </row>
    <row r="225" spans="1:6" ht="30.5">
      <c r="A225" s="1297"/>
      <c r="B225" s="352" t="s">
        <v>1790</v>
      </c>
      <c r="C225" s="173"/>
      <c r="D225" s="173"/>
      <c r="E225" s="170"/>
      <c r="F225" s="115">
        <f t="shared" si="4"/>
        <v>0</v>
      </c>
    </row>
    <row r="226" spans="1:6">
      <c r="A226" s="1297"/>
      <c r="B226" s="175"/>
      <c r="C226" s="173"/>
      <c r="D226" s="173"/>
      <c r="E226" s="170"/>
      <c r="F226" s="115">
        <f t="shared" si="4"/>
        <v>0</v>
      </c>
    </row>
    <row r="227" spans="1:6">
      <c r="A227" s="1297" t="s">
        <v>1670</v>
      </c>
      <c r="B227" s="267" t="s">
        <v>1669</v>
      </c>
      <c r="C227" s="181" t="s">
        <v>337</v>
      </c>
      <c r="D227" s="170">
        <v>1</v>
      </c>
      <c r="E227" s="170"/>
      <c r="F227" s="115">
        <f t="shared" si="4"/>
        <v>0</v>
      </c>
    </row>
    <row r="228" spans="1:6">
      <c r="A228" s="1297" t="s">
        <v>1668</v>
      </c>
      <c r="B228" s="175" t="s">
        <v>1662</v>
      </c>
      <c r="C228" s="173" t="s">
        <v>337</v>
      </c>
      <c r="D228" s="173">
        <v>1</v>
      </c>
      <c r="E228" s="170"/>
      <c r="F228" s="115">
        <f t="shared" si="4"/>
        <v>0</v>
      </c>
    </row>
    <row r="229" spans="1:6">
      <c r="A229" s="1297"/>
      <c r="B229" s="352"/>
      <c r="C229" s="173"/>
      <c r="D229" s="173"/>
      <c r="E229" s="170"/>
      <c r="F229" s="115">
        <f t="shared" si="4"/>
        <v>0</v>
      </c>
    </row>
    <row r="230" spans="1:6" ht="20">
      <c r="A230" s="1297"/>
      <c r="B230" s="243" t="s">
        <v>2028</v>
      </c>
      <c r="C230" s="173"/>
      <c r="D230" s="173"/>
      <c r="E230" s="245"/>
      <c r="F230" s="115">
        <f t="shared" si="4"/>
        <v>0</v>
      </c>
    </row>
    <row r="231" spans="1:6">
      <c r="A231" s="1297"/>
      <c r="B231" s="172"/>
      <c r="C231" s="173"/>
      <c r="D231" s="173"/>
      <c r="E231" s="245"/>
      <c r="F231" s="115">
        <f t="shared" si="4"/>
        <v>0</v>
      </c>
    </row>
    <row r="232" spans="1:6">
      <c r="A232" s="1297" t="s">
        <v>2027</v>
      </c>
      <c r="B232" s="175" t="s">
        <v>1669</v>
      </c>
      <c r="C232" s="173" t="s">
        <v>337</v>
      </c>
      <c r="D232" s="173">
        <v>1</v>
      </c>
      <c r="E232" s="170"/>
      <c r="F232" s="115">
        <f t="shared" si="4"/>
        <v>0</v>
      </c>
    </row>
    <row r="233" spans="1:6">
      <c r="A233" s="1297"/>
      <c r="B233" s="1340"/>
      <c r="C233" s="173"/>
      <c r="D233" s="173"/>
      <c r="E233" s="170"/>
      <c r="F233" s="150"/>
    </row>
    <row r="234" spans="1:6">
      <c r="A234" s="1297"/>
      <c r="B234" s="1340"/>
      <c r="C234" s="173"/>
      <c r="D234" s="173"/>
      <c r="E234" s="170"/>
      <c r="F234" s="150"/>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245"/>
      <c r="F240" s="150"/>
    </row>
    <row r="241" spans="1:6" ht="13" thickBot="1">
      <c r="A241" s="1291"/>
      <c r="B241" s="1292"/>
      <c r="C241" s="1293"/>
      <c r="D241" s="1293" t="s">
        <v>1770</v>
      </c>
      <c r="E241" s="144"/>
      <c r="F241" s="143">
        <f>SUM(F203:F240)</f>
        <v>0</v>
      </c>
    </row>
    <row r="242" spans="1:6">
      <c r="A242" s="1294"/>
      <c r="B242" s="212"/>
      <c r="C242" s="213"/>
      <c r="D242" s="213"/>
      <c r="E242" s="148"/>
      <c r="F242" s="148"/>
    </row>
    <row r="243" spans="1:6">
      <c r="A243" s="1294"/>
      <c r="B243" s="212"/>
      <c r="C243" s="213"/>
      <c r="D243" s="213"/>
      <c r="E243" s="148"/>
      <c r="F243" s="148"/>
    </row>
    <row r="244" spans="1:6">
      <c r="A244" s="2028" t="s">
        <v>324</v>
      </c>
      <c r="B244" s="2014"/>
      <c r="C244" s="2014"/>
      <c r="D244" s="2014"/>
      <c r="E244" s="2014"/>
      <c r="F244" s="2014"/>
    </row>
    <row r="245" spans="1:6">
      <c r="A245" s="2028" t="s">
        <v>323</v>
      </c>
      <c r="B245" s="2014"/>
      <c r="C245" s="2014"/>
      <c r="D245" s="2014"/>
      <c r="E245" s="2014"/>
      <c r="F245" s="2014"/>
    </row>
    <row r="246" spans="1:6">
      <c r="A246" s="1287" t="s">
        <v>2539</v>
      </c>
      <c r="B246" s="212"/>
      <c r="C246" s="213"/>
      <c r="D246" s="213"/>
      <c r="E246" s="174"/>
      <c r="F246" s="174"/>
    </row>
    <row r="247" spans="1:6">
      <c r="A247" s="1287"/>
      <c r="B247" s="212"/>
      <c r="C247" s="213"/>
      <c r="D247" s="213"/>
      <c r="E247" s="174"/>
      <c r="F247" s="174"/>
    </row>
    <row r="248" spans="1:6">
      <c r="A248" s="1287" t="s">
        <v>2540</v>
      </c>
      <c r="B248" s="212"/>
      <c r="C248" s="213"/>
      <c r="D248" s="213"/>
      <c r="E248" s="1317"/>
      <c r="F248" s="1317"/>
    </row>
    <row r="249" spans="1:6" ht="13" thickBot="1">
      <c r="A249" s="1318"/>
      <c r="B249" s="212"/>
      <c r="C249" s="213"/>
      <c r="D249" s="213"/>
      <c r="E249" s="1317"/>
      <c r="F249" s="1317"/>
    </row>
    <row r="250" spans="1:6">
      <c r="A250" s="1319" t="s">
        <v>320</v>
      </c>
      <c r="B250" s="259" t="s">
        <v>161</v>
      </c>
      <c r="C250" s="259" t="s">
        <v>319</v>
      </c>
      <c r="D250" s="259" t="s">
        <v>318</v>
      </c>
      <c r="E250" s="1320" t="s">
        <v>317</v>
      </c>
      <c r="F250" s="1321" t="s">
        <v>316</v>
      </c>
    </row>
    <row r="251" spans="1:6">
      <c r="A251" s="1303"/>
      <c r="B251" s="179"/>
      <c r="C251" s="179"/>
      <c r="D251" s="179"/>
      <c r="E251" s="1296"/>
      <c r="F251" s="1336"/>
    </row>
    <row r="252" spans="1:6" ht="21">
      <c r="A252" s="1297"/>
      <c r="B252" s="1300" t="s">
        <v>1643</v>
      </c>
      <c r="C252" s="173"/>
      <c r="D252" s="1341"/>
      <c r="E252" s="170"/>
      <c r="F252" s="1299"/>
    </row>
    <row r="253" spans="1:6">
      <c r="A253" s="1297"/>
      <c r="B253" s="175"/>
      <c r="C253" s="173"/>
      <c r="D253" s="1341"/>
      <c r="E253" s="170"/>
      <c r="F253" s="1299"/>
    </row>
    <row r="254" spans="1:6" ht="30">
      <c r="A254" s="1297"/>
      <c r="B254" s="172" t="s">
        <v>2078</v>
      </c>
      <c r="C254" s="173"/>
      <c r="D254" s="1341"/>
      <c r="E254" s="170"/>
      <c r="F254" s="1299"/>
    </row>
    <row r="255" spans="1:6">
      <c r="A255" s="1297"/>
      <c r="B255" s="175"/>
      <c r="C255" s="173"/>
      <c r="D255" s="1341"/>
      <c r="E255" s="170"/>
      <c r="F255" s="147"/>
    </row>
    <row r="256" spans="1:6">
      <c r="A256" s="1297" t="s">
        <v>2025</v>
      </c>
      <c r="B256" s="175" t="s">
        <v>1639</v>
      </c>
      <c r="C256" s="173" t="s">
        <v>337</v>
      </c>
      <c r="D256" s="1341">
        <v>1</v>
      </c>
      <c r="E256" s="170"/>
      <c r="F256" s="115">
        <f t="shared" ref="F256:F282" si="5">D256*E256</f>
        <v>0</v>
      </c>
    </row>
    <row r="257" spans="1:6">
      <c r="A257" s="1303"/>
      <c r="B257" s="179"/>
      <c r="C257" s="179"/>
      <c r="D257" s="179"/>
      <c r="E257" s="1296"/>
      <c r="F257" s="115">
        <f t="shared" si="5"/>
        <v>0</v>
      </c>
    </row>
    <row r="258" spans="1:6">
      <c r="A258" s="1297"/>
      <c r="B258" s="1301" t="s">
        <v>1788</v>
      </c>
      <c r="C258" s="173"/>
      <c r="D258" s="1341"/>
      <c r="E258" s="170"/>
      <c r="F258" s="115">
        <f t="shared" si="5"/>
        <v>0</v>
      </c>
    </row>
    <row r="259" spans="1:6">
      <c r="A259" s="1297"/>
      <c r="B259" s="175"/>
      <c r="C259" s="173"/>
      <c r="D259" s="1341"/>
      <c r="E259" s="170"/>
      <c r="F259" s="115">
        <f t="shared" si="5"/>
        <v>0</v>
      </c>
    </row>
    <row r="260" spans="1:6" ht="20">
      <c r="A260" s="1297"/>
      <c r="B260" s="172" t="s">
        <v>1787</v>
      </c>
      <c r="C260" s="173"/>
      <c r="D260" s="1341"/>
      <c r="E260" s="170"/>
      <c r="F260" s="115">
        <f t="shared" si="5"/>
        <v>0</v>
      </c>
    </row>
    <row r="261" spans="1:6">
      <c r="A261" s="1297"/>
      <c r="B261" s="175"/>
      <c r="C261" s="173"/>
      <c r="D261" s="173"/>
      <c r="E261" s="170"/>
      <c r="F261" s="115">
        <f t="shared" si="5"/>
        <v>0</v>
      </c>
    </row>
    <row r="262" spans="1:6">
      <c r="A262" s="1297" t="s">
        <v>1786</v>
      </c>
      <c r="B262" s="175" t="s">
        <v>1785</v>
      </c>
      <c r="C262" s="173" t="s">
        <v>337</v>
      </c>
      <c r="D262" s="1341">
        <v>1</v>
      </c>
      <c r="E262" s="170"/>
      <c r="F262" s="115">
        <f t="shared" si="5"/>
        <v>0</v>
      </c>
    </row>
    <row r="263" spans="1:6">
      <c r="A263" s="1303"/>
      <c r="B263" s="179"/>
      <c r="C263" s="179"/>
      <c r="D263" s="179"/>
      <c r="E263" s="1296"/>
      <c r="F263" s="115">
        <f t="shared" si="5"/>
        <v>0</v>
      </c>
    </row>
    <row r="264" spans="1:6" ht="30">
      <c r="A264" s="1297"/>
      <c r="B264" s="172" t="s">
        <v>1784</v>
      </c>
      <c r="C264" s="173"/>
      <c r="D264" s="1341"/>
      <c r="E264" s="170"/>
      <c r="F264" s="115">
        <f t="shared" si="5"/>
        <v>0</v>
      </c>
    </row>
    <row r="265" spans="1:6">
      <c r="A265" s="1297"/>
      <c r="B265" s="179"/>
      <c r="C265" s="173"/>
      <c r="D265" s="1341"/>
      <c r="E265" s="170"/>
      <c r="F265" s="115">
        <f t="shared" si="5"/>
        <v>0</v>
      </c>
    </row>
    <row r="266" spans="1:6">
      <c r="A266" s="1297" t="s">
        <v>1783</v>
      </c>
      <c r="B266" s="175" t="s">
        <v>634</v>
      </c>
      <c r="C266" s="173" t="s">
        <v>337</v>
      </c>
      <c r="D266" s="1341">
        <v>1</v>
      </c>
      <c r="E266" s="170"/>
      <c r="F266" s="115">
        <f t="shared" si="5"/>
        <v>0</v>
      </c>
    </row>
    <row r="267" spans="1:6">
      <c r="A267" s="1297"/>
      <c r="B267" s="175"/>
      <c r="C267" s="173"/>
      <c r="D267" s="1341"/>
      <c r="E267" s="170"/>
      <c r="F267" s="115">
        <f t="shared" si="5"/>
        <v>0</v>
      </c>
    </row>
    <row r="268" spans="1:6">
      <c r="A268" s="1297"/>
      <c r="B268" s="1300" t="s">
        <v>1504</v>
      </c>
      <c r="C268" s="173"/>
      <c r="D268" s="1341"/>
      <c r="E268" s="170"/>
      <c r="F268" s="115">
        <f t="shared" si="5"/>
        <v>0</v>
      </c>
    </row>
    <row r="269" spans="1:6">
      <c r="A269" s="1297"/>
      <c r="B269" s="175"/>
      <c r="C269" s="173"/>
      <c r="D269" s="1341"/>
      <c r="E269" s="170"/>
      <c r="F269" s="115">
        <f t="shared" si="5"/>
        <v>0</v>
      </c>
    </row>
    <row r="270" spans="1:6" ht="20">
      <c r="A270" s="1297" t="s">
        <v>1782</v>
      </c>
      <c r="B270" s="1217" t="s">
        <v>1503</v>
      </c>
      <c r="C270" s="173" t="s">
        <v>513</v>
      </c>
      <c r="D270" s="1341">
        <v>40</v>
      </c>
      <c r="E270" s="170"/>
      <c r="F270" s="115">
        <f t="shared" si="5"/>
        <v>0</v>
      </c>
    </row>
    <row r="271" spans="1:6">
      <c r="A271" s="1297"/>
      <c r="B271" s="175"/>
      <c r="C271" s="173"/>
      <c r="D271" s="173"/>
      <c r="E271" s="170"/>
      <c r="F271" s="115">
        <f t="shared" si="5"/>
        <v>0</v>
      </c>
    </row>
    <row r="272" spans="1:6">
      <c r="A272" s="1297"/>
      <c r="B272" s="1300" t="s">
        <v>1781</v>
      </c>
      <c r="C272" s="175"/>
      <c r="D272" s="1341"/>
      <c r="E272" s="170"/>
      <c r="F272" s="115">
        <f t="shared" si="5"/>
        <v>0</v>
      </c>
    </row>
    <row r="273" spans="1:6">
      <c r="A273" s="1297"/>
      <c r="B273" s="1300"/>
      <c r="C273" s="175"/>
      <c r="D273" s="1341"/>
      <c r="E273" s="170"/>
      <c r="F273" s="115">
        <f t="shared" si="5"/>
        <v>0</v>
      </c>
    </row>
    <row r="274" spans="1:6" ht="20">
      <c r="A274" s="1297"/>
      <c r="B274" s="172" t="s">
        <v>2076</v>
      </c>
      <c r="C274" s="175"/>
      <c r="D274" s="1341"/>
      <c r="E274" s="170"/>
      <c r="F274" s="115">
        <f t="shared" si="5"/>
        <v>0</v>
      </c>
    </row>
    <row r="275" spans="1:6">
      <c r="A275" s="1297"/>
      <c r="B275" s="175"/>
      <c r="C275" s="175"/>
      <c r="D275" s="1341"/>
      <c r="E275" s="170"/>
      <c r="F275" s="115">
        <f t="shared" si="5"/>
        <v>0</v>
      </c>
    </row>
    <row r="276" spans="1:6">
      <c r="A276" s="1297" t="s">
        <v>1779</v>
      </c>
      <c r="B276" s="1323" t="s">
        <v>1778</v>
      </c>
      <c r="C276" s="173" t="s">
        <v>337</v>
      </c>
      <c r="D276" s="173">
        <v>1</v>
      </c>
      <c r="E276" s="170"/>
      <c r="F276" s="115">
        <f t="shared" si="5"/>
        <v>0</v>
      </c>
    </row>
    <row r="277" spans="1:6">
      <c r="A277" s="1297"/>
      <c r="B277" s="1323"/>
      <c r="C277" s="173"/>
      <c r="D277" s="173"/>
      <c r="E277" s="170"/>
      <c r="F277" s="115">
        <f t="shared" si="5"/>
        <v>0</v>
      </c>
    </row>
    <row r="278" spans="1:6">
      <c r="A278" s="1297"/>
      <c r="B278" s="1300" t="s">
        <v>2023</v>
      </c>
      <c r="C278" s="173"/>
      <c r="D278" s="173"/>
      <c r="E278" s="141"/>
      <c r="F278" s="115">
        <f t="shared" si="5"/>
        <v>0</v>
      </c>
    </row>
    <row r="279" spans="1:6">
      <c r="A279" s="1297"/>
      <c r="B279" s="175"/>
      <c r="C279" s="173"/>
      <c r="D279" s="1341"/>
      <c r="E279" s="170"/>
      <c r="F279" s="115">
        <f t="shared" si="5"/>
        <v>0</v>
      </c>
    </row>
    <row r="280" spans="1:6" ht="20">
      <c r="A280" s="1297" t="s">
        <v>2022</v>
      </c>
      <c r="B280" s="175" t="s">
        <v>2021</v>
      </c>
      <c r="C280" s="173" t="s">
        <v>679</v>
      </c>
      <c r="D280" s="1333">
        <v>18.8</v>
      </c>
      <c r="E280" s="170"/>
      <c r="F280" s="115">
        <f t="shared" si="5"/>
        <v>0</v>
      </c>
    </row>
    <row r="281" spans="1:6">
      <c r="A281" s="1297"/>
      <c r="B281" s="175"/>
      <c r="C281" s="173"/>
      <c r="D281" s="173"/>
      <c r="E281" s="170"/>
      <c r="F281" s="115">
        <f t="shared" si="5"/>
        <v>0</v>
      </c>
    </row>
    <row r="282" spans="1:6" ht="30">
      <c r="A282" s="1297" t="s">
        <v>2020</v>
      </c>
      <c r="B282" s="175" t="s">
        <v>2019</v>
      </c>
      <c r="C282" s="173" t="s">
        <v>337</v>
      </c>
      <c r="D282" s="173">
        <v>1</v>
      </c>
      <c r="E282" s="170"/>
      <c r="F282" s="115">
        <f t="shared" si="5"/>
        <v>0</v>
      </c>
    </row>
    <row r="283" spans="1:6">
      <c r="A283" s="1303"/>
      <c r="B283" s="179"/>
      <c r="C283" s="179"/>
      <c r="D283" s="179"/>
      <c r="E283" s="1296"/>
      <c r="F283" s="1336"/>
    </row>
    <row r="284" spans="1:6">
      <c r="A284" s="1297"/>
      <c r="B284" s="175"/>
      <c r="C284" s="173"/>
      <c r="D284" s="1341"/>
      <c r="E284" s="170"/>
      <c r="F284" s="115"/>
    </row>
    <row r="285" spans="1:6" ht="13" thickBot="1">
      <c r="A285" s="1291"/>
      <c r="B285" s="1292"/>
      <c r="C285" s="1293"/>
      <c r="D285" s="1293" t="s">
        <v>1770</v>
      </c>
      <c r="E285" s="144"/>
      <c r="F285" s="143">
        <f>SUM(F251:F284)</f>
        <v>0</v>
      </c>
    </row>
    <row r="286" spans="1:6">
      <c r="A286" s="1294"/>
      <c r="B286" s="212"/>
      <c r="C286" s="213"/>
      <c r="D286" s="213"/>
      <c r="E286" s="148"/>
      <c r="F286" s="148"/>
    </row>
    <row r="287" spans="1:6">
      <c r="A287" s="1294"/>
      <c r="B287" s="212"/>
      <c r="C287" s="213"/>
      <c r="D287" s="213"/>
      <c r="E287" s="148"/>
      <c r="F287" s="148"/>
    </row>
    <row r="288" spans="1:6">
      <c r="A288" s="2028" t="s">
        <v>324</v>
      </c>
      <c r="B288" s="2014"/>
      <c r="C288" s="2014"/>
      <c r="D288" s="2014"/>
      <c r="E288" s="2014"/>
      <c r="F288" s="2014"/>
    </row>
    <row r="289" spans="1:6">
      <c r="A289" s="2028" t="s">
        <v>323</v>
      </c>
      <c r="B289" s="2014"/>
      <c r="C289" s="2014"/>
      <c r="D289" s="2014"/>
      <c r="E289" s="2014"/>
      <c r="F289" s="2014"/>
    </row>
    <row r="290" spans="1:6">
      <c r="A290" s="1287" t="s">
        <v>2539</v>
      </c>
      <c r="B290" s="212"/>
      <c r="C290" s="213"/>
      <c r="D290" s="213"/>
      <c r="E290" s="174"/>
      <c r="F290" s="174"/>
    </row>
    <row r="291" spans="1:6">
      <c r="A291" s="1287"/>
      <c r="B291" s="212"/>
      <c r="C291" s="213"/>
      <c r="D291" s="213"/>
      <c r="E291" s="174"/>
      <c r="F291" s="174"/>
    </row>
    <row r="292" spans="1:6">
      <c r="A292" s="1287" t="s">
        <v>2540</v>
      </c>
      <c r="B292" s="212"/>
      <c r="C292" s="213"/>
      <c r="D292" s="213"/>
      <c r="E292" s="1317"/>
      <c r="F292" s="1317"/>
    </row>
    <row r="293" spans="1:6" ht="13" thickBot="1">
      <c r="A293" s="1318"/>
      <c r="B293" s="212"/>
      <c r="C293" s="213"/>
      <c r="D293" s="213"/>
      <c r="E293" s="1317"/>
      <c r="F293" s="1317"/>
    </row>
    <row r="294" spans="1:6">
      <c r="A294" s="1319" t="s">
        <v>320</v>
      </c>
      <c r="B294" s="259" t="s">
        <v>161</v>
      </c>
      <c r="C294" s="259" t="s">
        <v>319</v>
      </c>
      <c r="D294" s="259" t="s">
        <v>318</v>
      </c>
      <c r="E294" s="1320" t="s">
        <v>317</v>
      </c>
      <c r="F294" s="1321" t="s">
        <v>316</v>
      </c>
    </row>
    <row r="295" spans="1:6">
      <c r="A295" s="1303"/>
      <c r="B295" s="179"/>
      <c r="C295" s="179"/>
      <c r="D295" s="179"/>
      <c r="E295" s="1296"/>
      <c r="F295" s="1336"/>
    </row>
    <row r="296" spans="1:6" ht="30">
      <c r="A296" s="1297" t="s">
        <v>2018</v>
      </c>
      <c r="B296" s="175" t="s">
        <v>2017</v>
      </c>
      <c r="C296" s="173" t="s">
        <v>337</v>
      </c>
      <c r="D296" s="173">
        <v>1</v>
      </c>
      <c r="E296" s="170"/>
      <c r="F296" s="115">
        <f t="shared" ref="F296:F306" si="6">D296*E296</f>
        <v>0</v>
      </c>
    </row>
    <row r="297" spans="1:6">
      <c r="A297" s="1297"/>
      <c r="B297" s="172"/>
      <c r="C297" s="173"/>
      <c r="D297" s="173"/>
      <c r="E297" s="170"/>
      <c r="F297" s="115">
        <f t="shared" si="6"/>
        <v>0</v>
      </c>
    </row>
    <row r="298" spans="1:6" ht="20">
      <c r="A298" s="1297" t="s">
        <v>2016</v>
      </c>
      <c r="B298" s="175" t="s">
        <v>2015</v>
      </c>
      <c r="C298" s="173" t="s">
        <v>341</v>
      </c>
      <c r="D298" s="173">
        <v>1</v>
      </c>
      <c r="E298" s="170"/>
      <c r="F298" s="115">
        <f t="shared" si="6"/>
        <v>0</v>
      </c>
    </row>
    <row r="299" spans="1:6">
      <c r="A299" s="1303"/>
      <c r="B299" s="1342"/>
      <c r="C299" s="179"/>
      <c r="D299" s="179"/>
      <c r="E299" s="1296"/>
      <c r="F299" s="115">
        <f t="shared" si="6"/>
        <v>0</v>
      </c>
    </row>
    <row r="300" spans="1:6" ht="30">
      <c r="A300" s="1297" t="s">
        <v>2014</v>
      </c>
      <c r="B300" s="1331" t="s">
        <v>2013</v>
      </c>
      <c r="C300" s="173" t="s">
        <v>341</v>
      </c>
      <c r="D300" s="173">
        <v>1</v>
      </c>
      <c r="E300" s="170"/>
      <c r="F300" s="115">
        <f t="shared" si="6"/>
        <v>0</v>
      </c>
    </row>
    <row r="301" spans="1:6">
      <c r="A301" s="1297"/>
      <c r="B301" s="175"/>
      <c r="C301" s="173"/>
      <c r="D301" s="173"/>
      <c r="E301" s="170"/>
      <c r="F301" s="115">
        <f t="shared" si="6"/>
        <v>0</v>
      </c>
    </row>
    <row r="302" spans="1:6" ht="50">
      <c r="A302" s="1297" t="s">
        <v>2012</v>
      </c>
      <c r="B302" s="175" t="s">
        <v>2011</v>
      </c>
      <c r="C302" s="173" t="s">
        <v>337</v>
      </c>
      <c r="D302" s="173">
        <v>1</v>
      </c>
      <c r="E302" s="170"/>
      <c r="F302" s="115">
        <f t="shared" si="6"/>
        <v>0</v>
      </c>
    </row>
    <row r="303" spans="1:6">
      <c r="A303" s="1297"/>
      <c r="B303" s="179"/>
      <c r="C303" s="179"/>
      <c r="D303" s="179"/>
      <c r="E303" s="1296"/>
      <c r="F303" s="115">
        <f t="shared" si="6"/>
        <v>0</v>
      </c>
    </row>
    <row r="304" spans="1:6" ht="50">
      <c r="A304" s="1297" t="s">
        <v>2010</v>
      </c>
      <c r="B304" s="1323" t="s">
        <v>2009</v>
      </c>
      <c r="C304" s="173" t="s">
        <v>679</v>
      </c>
      <c r="D304" s="170">
        <v>26.58</v>
      </c>
      <c r="E304" s="170"/>
      <c r="F304" s="115">
        <f t="shared" si="6"/>
        <v>0</v>
      </c>
    </row>
    <row r="305" spans="1:6">
      <c r="A305" s="1297"/>
      <c r="B305" s="1323"/>
      <c r="C305" s="173"/>
      <c r="D305" s="170"/>
      <c r="E305" s="170"/>
      <c r="F305" s="115">
        <f t="shared" si="6"/>
        <v>0</v>
      </c>
    </row>
    <row r="306" spans="1:6" ht="30">
      <c r="A306" s="1297" t="s">
        <v>2008</v>
      </c>
      <c r="B306" s="1323" t="s">
        <v>2007</v>
      </c>
      <c r="C306" s="173" t="s">
        <v>679</v>
      </c>
      <c r="D306" s="170">
        <v>9.4</v>
      </c>
      <c r="E306" s="170"/>
      <c r="F306" s="115">
        <f t="shared" si="6"/>
        <v>0</v>
      </c>
    </row>
    <row r="307" spans="1:6">
      <c r="A307" s="1297"/>
      <c r="B307" s="179"/>
      <c r="C307" s="179"/>
      <c r="D307" s="179"/>
      <c r="E307" s="1296"/>
      <c r="F307" s="1336"/>
    </row>
    <row r="308" spans="1:6">
      <c r="A308" s="1297"/>
      <c r="B308" s="179"/>
      <c r="C308" s="179"/>
      <c r="D308" s="179"/>
      <c r="E308" s="1296"/>
      <c r="F308" s="1336"/>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323"/>
      <c r="C322" s="173"/>
      <c r="D322" s="170"/>
      <c r="E322" s="170"/>
      <c r="F322" s="115"/>
    </row>
    <row r="323" spans="1:6">
      <c r="A323" s="1297"/>
      <c r="B323" s="1323"/>
      <c r="C323" s="173"/>
      <c r="D323" s="170"/>
      <c r="E323" s="170"/>
      <c r="F323" s="115"/>
    </row>
    <row r="324" spans="1:6">
      <c r="A324" s="1297"/>
      <c r="B324" s="175"/>
      <c r="C324" s="173"/>
      <c r="D324" s="173"/>
      <c r="E324" s="170"/>
      <c r="F324" s="147"/>
    </row>
    <row r="325" spans="1:6">
      <c r="A325" s="1297"/>
      <c r="B325" s="172"/>
      <c r="C325" s="173"/>
      <c r="D325" s="173"/>
      <c r="E325" s="245"/>
      <c r="F325" s="115"/>
    </row>
    <row r="326" spans="1:6" ht="13" thickBot="1">
      <c r="A326" s="1291"/>
      <c r="B326" s="1292"/>
      <c r="C326" s="1293"/>
      <c r="D326" s="1293" t="s">
        <v>1770</v>
      </c>
      <c r="E326" s="144"/>
      <c r="F326" s="143">
        <f>SUM(F295:F325)</f>
        <v>0</v>
      </c>
    </row>
    <row r="327" spans="1:6">
      <c r="A327" s="1294"/>
      <c r="B327" s="212"/>
      <c r="C327" s="213"/>
      <c r="D327" s="213"/>
      <c r="E327" s="148"/>
      <c r="F327" s="148"/>
    </row>
    <row r="328" spans="1:6">
      <c r="A328" s="1294"/>
      <c r="B328" s="212"/>
      <c r="C328" s="213"/>
      <c r="D328" s="213"/>
      <c r="E328" s="148"/>
      <c r="F328" s="148"/>
    </row>
    <row r="329" spans="1:6">
      <c r="A329" s="2028" t="s">
        <v>324</v>
      </c>
      <c r="B329" s="2014"/>
      <c r="C329" s="2014"/>
      <c r="D329" s="2014"/>
      <c r="E329" s="2014"/>
      <c r="F329" s="2014"/>
    </row>
    <row r="330" spans="1:6">
      <c r="A330" s="2028" t="s">
        <v>323</v>
      </c>
      <c r="B330" s="2014"/>
      <c r="C330" s="2014"/>
      <c r="D330" s="2014"/>
      <c r="E330" s="2014"/>
      <c r="F330" s="2014"/>
    </row>
    <row r="331" spans="1:6">
      <c r="A331" s="1287" t="s">
        <v>2539</v>
      </c>
      <c r="B331" s="212"/>
      <c r="C331" s="213"/>
      <c r="D331" s="213"/>
      <c r="E331" s="174"/>
      <c r="F331" s="174"/>
    </row>
    <row r="332" spans="1:6">
      <c r="A332" s="1287"/>
      <c r="B332" s="212"/>
      <c r="C332" s="213"/>
      <c r="D332" s="213"/>
      <c r="E332" s="174"/>
      <c r="F332" s="174"/>
    </row>
    <row r="333" spans="1:6">
      <c r="A333" s="1287" t="s">
        <v>2540</v>
      </c>
      <c r="B333" s="212"/>
      <c r="C333" s="213"/>
      <c r="D333" s="213"/>
      <c r="E333" s="1317"/>
      <c r="F333" s="1317"/>
    </row>
    <row r="334" spans="1:6" ht="13" thickBot="1">
      <c r="A334" s="1337"/>
      <c r="B334" s="212"/>
      <c r="C334" s="213"/>
      <c r="D334" s="213"/>
      <c r="E334" s="1317"/>
      <c r="F334" s="1317"/>
    </row>
    <row r="335" spans="1:6">
      <c r="A335" s="1319" t="s">
        <v>320</v>
      </c>
      <c r="B335" s="259" t="s">
        <v>161</v>
      </c>
      <c r="C335" s="259" t="s">
        <v>319</v>
      </c>
      <c r="D335" s="259" t="s">
        <v>318</v>
      </c>
      <c r="E335" s="1320" t="s">
        <v>317</v>
      </c>
      <c r="F335" s="1321" t="s">
        <v>316</v>
      </c>
    </row>
    <row r="336" spans="1:6">
      <c r="A336" s="1297"/>
      <c r="B336" s="175"/>
      <c r="C336" s="175"/>
      <c r="D336" s="175"/>
      <c r="E336" s="1309"/>
      <c r="F336" s="1322"/>
    </row>
    <row r="337" spans="1:6">
      <c r="A337" s="1297"/>
      <c r="B337" s="1301" t="s">
        <v>315</v>
      </c>
      <c r="C337" s="173"/>
      <c r="D337" s="173"/>
      <c r="E337" s="141"/>
      <c r="F337" s="115"/>
    </row>
    <row r="338" spans="1:6">
      <c r="A338" s="1297"/>
      <c r="B338" s="175"/>
      <c r="C338" s="173"/>
      <c r="D338" s="173"/>
      <c r="E338" s="141"/>
      <c r="F338" s="115"/>
    </row>
    <row r="339" spans="1:6">
      <c r="A339" s="1297"/>
      <c r="B339" s="175" t="s">
        <v>2004</v>
      </c>
      <c r="C339" s="173"/>
      <c r="D339" s="173"/>
      <c r="E339" s="141"/>
      <c r="F339" s="115">
        <f>F46</f>
        <v>0</v>
      </c>
    </row>
    <row r="340" spans="1:6">
      <c r="A340" s="1297"/>
      <c r="B340" s="175"/>
      <c r="C340" s="173"/>
      <c r="D340" s="173"/>
      <c r="E340" s="141"/>
      <c r="F340" s="115"/>
    </row>
    <row r="341" spans="1:6">
      <c r="A341" s="1297"/>
      <c r="B341" s="175" t="s">
        <v>2003</v>
      </c>
      <c r="C341" s="173"/>
      <c r="D341" s="173"/>
      <c r="E341" s="141"/>
      <c r="F341" s="115">
        <f>F93</f>
        <v>0</v>
      </c>
    </row>
    <row r="342" spans="1:6">
      <c r="A342" s="1297"/>
      <c r="B342" s="1301"/>
      <c r="C342" s="173"/>
      <c r="D342" s="173"/>
      <c r="E342" s="141"/>
      <c r="F342" s="115"/>
    </row>
    <row r="343" spans="1:6">
      <c r="A343" s="1297"/>
      <c r="B343" s="175" t="s">
        <v>2002</v>
      </c>
      <c r="C343" s="173"/>
      <c r="D343" s="173"/>
      <c r="E343" s="141"/>
      <c r="F343" s="115">
        <f>F144</f>
        <v>0</v>
      </c>
    </row>
    <row r="344" spans="1:6">
      <c r="A344" s="1297"/>
      <c r="B344" s="172"/>
      <c r="C344" s="173"/>
      <c r="D344" s="173"/>
      <c r="E344" s="141"/>
      <c r="F344" s="115"/>
    </row>
    <row r="345" spans="1:6">
      <c r="A345" s="1297"/>
      <c r="B345" s="175" t="s">
        <v>2001</v>
      </c>
      <c r="C345" s="173"/>
      <c r="D345" s="173"/>
      <c r="E345" s="141"/>
      <c r="F345" s="115">
        <f>F193</f>
        <v>0</v>
      </c>
    </row>
    <row r="346" spans="1:6">
      <c r="A346" s="1297"/>
      <c r="B346" s="175"/>
      <c r="C346" s="173"/>
      <c r="D346" s="173"/>
      <c r="E346" s="141"/>
      <c r="F346" s="115"/>
    </row>
    <row r="347" spans="1:6">
      <c r="A347" s="1297"/>
      <c r="B347" s="175" t="s">
        <v>2000</v>
      </c>
      <c r="C347" s="173"/>
      <c r="D347" s="173"/>
      <c r="E347" s="141"/>
      <c r="F347" s="115">
        <f>F241</f>
        <v>0</v>
      </c>
    </row>
    <row r="348" spans="1:6">
      <c r="A348" s="1297"/>
      <c r="B348" s="175"/>
      <c r="C348" s="173"/>
      <c r="D348" s="173"/>
      <c r="E348" s="141"/>
      <c r="F348" s="115"/>
    </row>
    <row r="349" spans="1:6">
      <c r="A349" s="1297"/>
      <c r="B349" s="175" t="s">
        <v>1999</v>
      </c>
      <c r="C349" s="173"/>
      <c r="D349" s="173"/>
      <c r="E349" s="141"/>
      <c r="F349" s="115">
        <f>F285</f>
        <v>0</v>
      </c>
    </row>
    <row r="350" spans="1:6">
      <c r="A350" s="1297"/>
      <c r="B350" s="175"/>
      <c r="C350" s="173"/>
      <c r="D350" s="173"/>
      <c r="E350" s="141"/>
      <c r="F350" s="115"/>
    </row>
    <row r="351" spans="1:6">
      <c r="A351" s="1297"/>
      <c r="B351" s="175" t="s">
        <v>1998</v>
      </c>
      <c r="C351" s="173"/>
      <c r="D351" s="173"/>
      <c r="E351" s="141"/>
      <c r="F351" s="115">
        <f>F326</f>
        <v>0</v>
      </c>
    </row>
    <row r="352" spans="1:6">
      <c r="A352" s="1297"/>
      <c r="B352" s="175"/>
      <c r="C352" s="173"/>
      <c r="D352" s="173"/>
      <c r="E352" s="141"/>
      <c r="F352" s="115"/>
    </row>
    <row r="353" spans="1:6">
      <c r="A353" s="1297"/>
      <c r="B353" s="175"/>
      <c r="C353" s="173"/>
      <c r="D353" s="173"/>
      <c r="E353" s="141"/>
      <c r="F353" s="115"/>
    </row>
    <row r="354" spans="1:6">
      <c r="A354" s="1297"/>
      <c r="B354" s="175"/>
      <c r="C354" s="173"/>
      <c r="D354" s="173"/>
      <c r="E354" s="141"/>
      <c r="F354" s="115"/>
    </row>
    <row r="355" spans="1:6">
      <c r="A355" s="1297"/>
      <c r="B355" s="172"/>
      <c r="C355" s="173"/>
      <c r="D355" s="173"/>
      <c r="E355" s="141"/>
      <c r="F355" s="115"/>
    </row>
    <row r="356" spans="1:6">
      <c r="A356" s="1297"/>
      <c r="B356" s="175"/>
      <c r="C356" s="173"/>
      <c r="D356" s="173"/>
      <c r="E356" s="141"/>
      <c r="F356" s="115"/>
    </row>
    <row r="357" spans="1:6">
      <c r="A357" s="1297"/>
      <c r="B357" s="175"/>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324"/>
      <c r="B360" s="1325"/>
      <c r="C360" s="173"/>
      <c r="D360" s="173"/>
      <c r="E360" s="141"/>
      <c r="F360" s="115"/>
    </row>
    <row r="361" spans="1:6">
      <c r="A361" s="1297"/>
      <c r="B361" s="175"/>
      <c r="C361" s="173"/>
      <c r="D361" s="173"/>
      <c r="E361" s="141"/>
      <c r="F361" s="115"/>
    </row>
    <row r="362" spans="1:6">
      <c r="A362" s="1329"/>
      <c r="B362" s="1331"/>
      <c r="C362" s="173"/>
      <c r="D362" s="173"/>
      <c r="E362" s="141"/>
      <c r="F362" s="115"/>
    </row>
    <row r="363" spans="1:6">
      <c r="A363" s="1329"/>
      <c r="B363" s="1331"/>
      <c r="C363" s="173"/>
      <c r="D363" s="173"/>
      <c r="E363" s="141"/>
      <c r="F363" s="115"/>
    </row>
    <row r="364" spans="1:6">
      <c r="A364" s="1329"/>
      <c r="B364" s="1301"/>
      <c r="C364" s="173"/>
      <c r="D364" s="173"/>
      <c r="E364" s="141"/>
      <c r="F364" s="115"/>
    </row>
    <row r="365" spans="1:6">
      <c r="A365" s="1297"/>
      <c r="B365" s="1300"/>
      <c r="C365" s="173"/>
      <c r="D365" s="173"/>
      <c r="E365" s="141"/>
      <c r="F365" s="115"/>
    </row>
    <row r="366" spans="1:6">
      <c r="A366" s="1297"/>
      <c r="B366" s="175"/>
      <c r="C366" s="173"/>
      <c r="D366" s="173"/>
      <c r="E366" s="141"/>
      <c r="F366" s="115"/>
    </row>
    <row r="367" spans="1:6">
      <c r="A367" s="1297"/>
      <c r="B367" s="175"/>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323"/>
      <c r="C373" s="173"/>
      <c r="D373" s="173"/>
      <c r="E373" s="141"/>
      <c r="F373" s="115"/>
    </row>
    <row r="374" spans="1:6">
      <c r="A374" s="1297"/>
      <c r="B374" s="1331"/>
      <c r="C374" s="175"/>
      <c r="D374" s="173"/>
      <c r="E374" s="141"/>
      <c r="F374" s="115"/>
    </row>
    <row r="375" spans="1:6">
      <c r="A375" s="1297"/>
      <c r="B375" s="1323"/>
      <c r="C375" s="173"/>
      <c r="D375" s="173"/>
      <c r="E375" s="141"/>
      <c r="F375" s="115"/>
    </row>
    <row r="376" spans="1:6">
      <c r="A376" s="1297"/>
      <c r="B376" s="1323"/>
      <c r="C376" s="173"/>
      <c r="D376" s="173"/>
      <c r="E376" s="141"/>
      <c r="F376" s="115"/>
    </row>
    <row r="377" spans="1:6">
      <c r="A377" s="1297"/>
      <c r="B377" s="1300"/>
      <c r="C377" s="173"/>
      <c r="D377" s="173"/>
      <c r="E377" s="141"/>
      <c r="F377" s="115"/>
    </row>
    <row r="378" spans="1:6">
      <c r="A378" s="1297"/>
      <c r="B378" s="175"/>
      <c r="C378" s="173"/>
      <c r="D378" s="173"/>
      <c r="E378" s="141"/>
      <c r="F378" s="115"/>
    </row>
    <row r="379" spans="1:6">
      <c r="A379" s="1297"/>
      <c r="B379" s="172"/>
      <c r="C379" s="173"/>
      <c r="D379" s="173"/>
      <c r="E379" s="141"/>
      <c r="F379" s="115"/>
    </row>
    <row r="380" spans="1:6">
      <c r="A380" s="1297"/>
      <c r="B380" s="1323"/>
      <c r="C380" s="173"/>
      <c r="D380" s="173"/>
      <c r="E380" s="141"/>
      <c r="F380" s="115"/>
    </row>
    <row r="381" spans="1:6">
      <c r="A381" s="171"/>
      <c r="B381" s="267"/>
      <c r="C381" s="181"/>
      <c r="D381" s="181"/>
      <c r="E381" s="142"/>
      <c r="F381" s="1304"/>
    </row>
    <row r="382" spans="1:6" ht="13" thickBot="1">
      <c r="A382" s="1291"/>
      <c r="B382" s="1292"/>
      <c r="C382" s="1293"/>
      <c r="D382" s="1293" t="s">
        <v>973</v>
      </c>
      <c r="E382" s="144"/>
      <c r="F382" s="143">
        <f>SUM(F339:F381)</f>
        <v>0</v>
      </c>
    </row>
    <row r="383" spans="1:6" ht="13">
      <c r="A383" s="221"/>
      <c r="C383" s="347"/>
      <c r="D383" s="347"/>
      <c r="E383" s="1373"/>
      <c r="F383" s="1374"/>
    </row>
  </sheetData>
  <mergeCells count="16">
    <mergeCell ref="A288:F288"/>
    <mergeCell ref="A289:F289"/>
    <mergeCell ref="A329:F329"/>
    <mergeCell ref="A330:F330"/>
    <mergeCell ref="A147:F147"/>
    <mergeCell ref="A148:F148"/>
    <mergeCell ref="A196:F196"/>
    <mergeCell ref="A197:F197"/>
    <mergeCell ref="A244:F244"/>
    <mergeCell ref="A245:F245"/>
    <mergeCell ref="A97:F97"/>
    <mergeCell ref="A1:F1"/>
    <mergeCell ref="A2:F2"/>
    <mergeCell ref="A49:F49"/>
    <mergeCell ref="A50:F50"/>
    <mergeCell ref="A96:F96"/>
  </mergeCells>
  <pageMargins left="0.7" right="0.7" top="0.75" bottom="0.75" header="0.3" footer="0.3"/>
  <pageSetup scale="98" orientation="portrait" r:id="rId1"/>
  <rowBreaks count="1" manualBreakCount="1">
    <brk id="4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view="pageBreakPreview" topLeftCell="A40" zoomScaleNormal="100" zoomScaleSheetLayoutView="100" workbookViewId="0">
      <selection activeCell="B43" sqref="B43"/>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2541</v>
      </c>
      <c r="B3" s="212"/>
      <c r="C3" s="213"/>
      <c r="D3" s="213"/>
      <c r="E3" s="174"/>
      <c r="F3" s="174"/>
    </row>
    <row r="4" spans="1:6">
      <c r="A4" s="1287"/>
      <c r="B4" s="212"/>
      <c r="C4" s="213"/>
      <c r="D4" s="213"/>
      <c r="E4" s="174"/>
      <c r="F4" s="174"/>
    </row>
    <row r="5" spans="1:6">
      <c r="A5" s="1287" t="s">
        <v>2542</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3"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5.18</v>
      </c>
      <c r="E40" s="170"/>
      <c r="F40" s="115">
        <f t="shared" si="0"/>
        <v>0</v>
      </c>
    </row>
    <row r="41" spans="1:6">
      <c r="A41" s="1297"/>
      <c r="B41" s="1300"/>
      <c r="C41" s="173"/>
      <c r="D41" s="173"/>
      <c r="E41" s="170"/>
      <c r="F41" s="115">
        <f t="shared" si="0"/>
        <v>0</v>
      </c>
    </row>
    <row r="42" spans="1:6">
      <c r="A42" s="1297"/>
      <c r="B42" s="175"/>
      <c r="C42" s="173"/>
      <c r="D42" s="173"/>
      <c r="E42" s="170"/>
      <c r="F42" s="115">
        <f t="shared" si="0"/>
        <v>0</v>
      </c>
    </row>
    <row r="43" spans="1:6" ht="20">
      <c r="A43" s="1297" t="s">
        <v>579</v>
      </c>
      <c r="B43" s="172" t="s">
        <v>1836</v>
      </c>
      <c r="C43" s="173" t="s">
        <v>438</v>
      </c>
      <c r="D43" s="173">
        <v>7.77</v>
      </c>
      <c r="E43" s="170"/>
      <c r="F43" s="115">
        <f t="shared" si="0"/>
        <v>0</v>
      </c>
    </row>
    <row r="44" spans="1:6">
      <c r="A44" s="1297"/>
      <c r="B44" s="1300"/>
      <c r="C44" s="173"/>
      <c r="D44" s="173"/>
      <c r="E44" s="170"/>
      <c r="F44" s="115"/>
    </row>
    <row r="45" spans="1:6">
      <c r="A45" s="1297"/>
      <c r="B45" s="1323"/>
      <c r="C45" s="173"/>
      <c r="D45" s="1326"/>
      <c r="E45" s="170"/>
      <c r="F45" s="115"/>
    </row>
    <row r="46" spans="1:6" ht="13" thickBot="1">
      <c r="A46" s="1291"/>
      <c r="B46" s="1292"/>
      <c r="C46" s="1293"/>
      <c r="D46" s="1293" t="s">
        <v>1770</v>
      </c>
      <c r="E46" s="144"/>
      <c r="F46" s="143">
        <f>SUM(F8:F45)</f>
        <v>0</v>
      </c>
    </row>
    <row r="47" spans="1:6">
      <c r="A47" s="1294"/>
      <c r="B47" s="212"/>
      <c r="C47" s="213"/>
      <c r="D47" s="213"/>
      <c r="E47" s="148"/>
      <c r="F47" s="148"/>
    </row>
    <row r="48" spans="1:6">
      <c r="A48" s="1294"/>
      <c r="B48" s="212"/>
      <c r="C48" s="213"/>
      <c r="D48" s="213"/>
      <c r="E48" s="148"/>
      <c r="F48" s="148"/>
    </row>
    <row r="49" spans="1:6">
      <c r="A49" s="2028" t="s">
        <v>324</v>
      </c>
      <c r="B49" s="2014"/>
      <c r="C49" s="2014"/>
      <c r="D49" s="2014"/>
      <c r="E49" s="2014"/>
      <c r="F49" s="2014"/>
    </row>
    <row r="50" spans="1:6">
      <c r="A50" s="2028" t="s">
        <v>323</v>
      </c>
      <c r="B50" s="2014"/>
      <c r="C50" s="2014"/>
      <c r="D50" s="2014"/>
      <c r="E50" s="2014"/>
      <c r="F50" s="2014"/>
    </row>
    <row r="51" spans="1:6">
      <c r="A51" s="1287" t="s">
        <v>2541</v>
      </c>
      <c r="B51" s="212"/>
      <c r="C51" s="213"/>
      <c r="D51" s="213"/>
      <c r="E51" s="174"/>
      <c r="F51" s="174"/>
    </row>
    <row r="52" spans="1:6">
      <c r="A52" s="1287"/>
      <c r="B52" s="212"/>
      <c r="C52" s="213"/>
      <c r="D52" s="213"/>
      <c r="E52" s="174"/>
      <c r="F52" s="174"/>
    </row>
    <row r="53" spans="1:6">
      <c r="A53" s="1287" t="s">
        <v>2542</v>
      </c>
      <c r="B53" s="212"/>
      <c r="C53" s="213"/>
      <c r="D53" s="213"/>
      <c r="E53" s="1317"/>
      <c r="F53" s="1317"/>
    </row>
    <row r="54" spans="1:6" ht="13" thickBot="1">
      <c r="A54" s="1318"/>
      <c r="B54" s="212"/>
      <c r="C54" s="213"/>
      <c r="D54" s="213"/>
      <c r="E54" s="1317"/>
      <c r="F54" s="1317"/>
    </row>
    <row r="55" spans="1:6">
      <c r="A55" s="1319" t="s">
        <v>320</v>
      </c>
      <c r="B55" s="259" t="s">
        <v>161</v>
      </c>
      <c r="C55" s="259" t="s">
        <v>319</v>
      </c>
      <c r="D55" s="259" t="s">
        <v>318</v>
      </c>
      <c r="E55" s="1320" t="s">
        <v>317</v>
      </c>
      <c r="F55" s="1321" t="s">
        <v>316</v>
      </c>
    </row>
    <row r="56" spans="1:6">
      <c r="A56" s="1297"/>
      <c r="B56" s="175"/>
      <c r="C56" s="175"/>
      <c r="D56" s="175"/>
      <c r="E56" s="1309"/>
      <c r="F56" s="1322"/>
    </row>
    <row r="57" spans="1:6">
      <c r="A57" s="1297"/>
      <c r="B57" s="1301" t="s">
        <v>1835</v>
      </c>
      <c r="C57" s="173"/>
      <c r="D57" s="173"/>
      <c r="E57" s="170"/>
      <c r="F57" s="115"/>
    </row>
    <row r="58" spans="1:6">
      <c r="A58" s="1297"/>
      <c r="B58" s="175"/>
      <c r="C58" s="173"/>
      <c r="D58" s="173"/>
      <c r="E58" s="170"/>
      <c r="F58" s="115"/>
    </row>
    <row r="59" spans="1:6" ht="20">
      <c r="A59" s="1297"/>
      <c r="B59" s="172" t="s">
        <v>1834</v>
      </c>
      <c r="C59" s="173"/>
      <c r="D59" s="173"/>
      <c r="E59" s="170"/>
      <c r="F59" s="115"/>
    </row>
    <row r="60" spans="1:6">
      <c r="A60" s="1297"/>
      <c r="B60" s="175"/>
      <c r="C60" s="173"/>
      <c r="D60" s="173"/>
      <c r="E60" s="170"/>
      <c r="F60" s="115"/>
    </row>
    <row r="61" spans="1:6">
      <c r="A61" s="1297" t="s">
        <v>1833</v>
      </c>
      <c r="B61" s="175"/>
      <c r="C61" s="173" t="s">
        <v>438</v>
      </c>
      <c r="D61" s="173">
        <v>10.36</v>
      </c>
      <c r="E61" s="170"/>
      <c r="F61" s="115">
        <f t="shared" ref="F61:F89" si="1">D61*E61</f>
        <v>0</v>
      </c>
    </row>
    <row r="62" spans="1:6">
      <c r="A62" s="1297"/>
      <c r="B62" s="175"/>
      <c r="C62" s="173"/>
      <c r="D62" s="173"/>
      <c r="E62" s="170"/>
      <c r="F62" s="115">
        <f t="shared" si="1"/>
        <v>0</v>
      </c>
    </row>
    <row r="63" spans="1:6">
      <c r="A63" s="1297"/>
      <c r="B63" s="1301" t="s">
        <v>1832</v>
      </c>
      <c r="C63" s="173"/>
      <c r="D63" s="170"/>
      <c r="E63" s="1327"/>
      <c r="F63" s="115">
        <f t="shared" si="1"/>
        <v>0</v>
      </c>
    </row>
    <row r="64" spans="1:6">
      <c r="A64" s="1297"/>
      <c r="B64" s="175"/>
      <c r="C64" s="173"/>
      <c r="D64" s="170"/>
      <c r="E64" s="170"/>
      <c r="F64" s="115">
        <f t="shared" si="1"/>
        <v>0</v>
      </c>
    </row>
    <row r="65" spans="1:6" ht="20">
      <c r="A65" s="1297" t="s">
        <v>1831</v>
      </c>
      <c r="B65" s="1323" t="s">
        <v>1830</v>
      </c>
      <c r="C65" s="173" t="s">
        <v>679</v>
      </c>
      <c r="D65" s="170">
        <v>40</v>
      </c>
      <c r="E65" s="170"/>
      <c r="F65" s="115">
        <f t="shared" si="1"/>
        <v>0</v>
      </c>
    </row>
    <row r="66" spans="1:6">
      <c r="A66" s="1297"/>
      <c r="B66" s="1328"/>
      <c r="C66" s="173"/>
      <c r="D66" s="173"/>
      <c r="E66" s="170"/>
      <c r="F66" s="115">
        <f t="shared" si="1"/>
        <v>0</v>
      </c>
    </row>
    <row r="67" spans="1:6">
      <c r="A67" s="1324"/>
      <c r="B67" s="1325" t="s">
        <v>1159</v>
      </c>
      <c r="C67" s="173"/>
      <c r="D67" s="173"/>
      <c r="E67" s="170"/>
      <c r="F67" s="115">
        <f t="shared" si="1"/>
        <v>0</v>
      </c>
    </row>
    <row r="68" spans="1:6">
      <c r="A68" s="1324"/>
      <c r="B68" s="1325"/>
      <c r="C68" s="173"/>
      <c r="D68" s="173"/>
      <c r="E68" s="170"/>
      <c r="F68" s="115">
        <f t="shared" si="1"/>
        <v>0</v>
      </c>
    </row>
    <row r="69" spans="1:6">
      <c r="A69" s="1329"/>
      <c r="B69" s="1330" t="s">
        <v>1829</v>
      </c>
      <c r="C69" s="173"/>
      <c r="D69" s="173"/>
      <c r="E69" s="170"/>
      <c r="F69" s="115">
        <f t="shared" si="1"/>
        <v>0</v>
      </c>
    </row>
    <row r="70" spans="1:6">
      <c r="A70" s="1329"/>
      <c r="B70" s="1331"/>
      <c r="C70" s="173"/>
      <c r="D70" s="173"/>
      <c r="E70" s="170"/>
      <c r="F70" s="115">
        <f t="shared" si="1"/>
        <v>0</v>
      </c>
    </row>
    <row r="71" spans="1:6">
      <c r="A71" s="1329"/>
      <c r="B71" s="1332" t="s">
        <v>1828</v>
      </c>
      <c r="C71" s="173"/>
      <c r="D71" s="173"/>
      <c r="E71" s="170"/>
      <c r="F71" s="115">
        <f t="shared" si="1"/>
        <v>0</v>
      </c>
    </row>
    <row r="72" spans="1:6">
      <c r="A72" s="1297"/>
      <c r="B72" s="1300"/>
      <c r="C72" s="173"/>
      <c r="D72" s="173"/>
      <c r="E72" s="170"/>
      <c r="F72" s="115">
        <f t="shared" si="1"/>
        <v>0</v>
      </c>
    </row>
    <row r="73" spans="1:6">
      <c r="A73" s="1297"/>
      <c r="B73" s="1300" t="s">
        <v>1827</v>
      </c>
      <c r="C73" s="173"/>
      <c r="D73" s="173"/>
      <c r="E73" s="170"/>
      <c r="F73" s="115">
        <f t="shared" si="1"/>
        <v>0</v>
      </c>
    </row>
    <row r="74" spans="1:6">
      <c r="A74" s="1297"/>
      <c r="B74" s="1300"/>
      <c r="C74" s="173"/>
      <c r="D74" s="173"/>
      <c r="E74" s="170"/>
      <c r="F74" s="115">
        <f t="shared" si="1"/>
        <v>0</v>
      </c>
    </row>
    <row r="75" spans="1:6" ht="40">
      <c r="A75" s="1297"/>
      <c r="B75" s="172" t="s">
        <v>1826</v>
      </c>
      <c r="C75" s="173"/>
      <c r="D75" s="173"/>
      <c r="E75" s="170"/>
      <c r="F75" s="115">
        <f t="shared" si="1"/>
        <v>0</v>
      </c>
    </row>
    <row r="76" spans="1:6">
      <c r="A76" s="1297"/>
      <c r="B76" s="1300"/>
      <c r="C76" s="173"/>
      <c r="D76" s="173"/>
      <c r="E76" s="170"/>
      <c r="F76" s="115">
        <f t="shared" si="1"/>
        <v>0</v>
      </c>
    </row>
    <row r="77" spans="1:6">
      <c r="A77" s="1297" t="s">
        <v>1825</v>
      </c>
      <c r="B77" s="1323" t="s">
        <v>1824</v>
      </c>
      <c r="C77" s="173" t="s">
        <v>691</v>
      </c>
      <c r="D77" s="1326">
        <v>0.65</v>
      </c>
      <c r="E77" s="170"/>
      <c r="F77" s="115">
        <f t="shared" si="1"/>
        <v>0</v>
      </c>
    </row>
    <row r="78" spans="1:6">
      <c r="A78" s="1297"/>
      <c r="B78" s="1323"/>
      <c r="C78" s="173"/>
      <c r="D78" s="1326"/>
      <c r="E78" s="1296"/>
      <c r="F78" s="115">
        <f t="shared" si="1"/>
        <v>0</v>
      </c>
    </row>
    <row r="79" spans="1:6">
      <c r="A79" s="1297"/>
      <c r="B79" s="1300" t="s">
        <v>1823</v>
      </c>
      <c r="C79" s="173"/>
      <c r="D79" s="1326"/>
      <c r="E79" s="170"/>
      <c r="F79" s="115">
        <f t="shared" si="1"/>
        <v>0</v>
      </c>
    </row>
    <row r="80" spans="1:6">
      <c r="A80" s="1297"/>
      <c r="B80" s="1300"/>
      <c r="C80" s="173"/>
      <c r="D80" s="1326"/>
      <c r="E80" s="170"/>
      <c r="F80" s="115">
        <f t="shared" si="1"/>
        <v>0</v>
      </c>
    </row>
    <row r="81" spans="1:6" ht="40">
      <c r="A81" s="1297"/>
      <c r="B81" s="172" t="s">
        <v>1822</v>
      </c>
      <c r="C81" s="173"/>
      <c r="D81" s="1326"/>
      <c r="E81" s="170"/>
      <c r="F81" s="115">
        <f t="shared" si="1"/>
        <v>0</v>
      </c>
    </row>
    <row r="82" spans="1:6">
      <c r="A82" s="1297"/>
      <c r="B82" s="1323"/>
      <c r="C82" s="173"/>
      <c r="D82" s="1326"/>
      <c r="E82" s="170"/>
      <c r="F82" s="115">
        <f t="shared" si="1"/>
        <v>0</v>
      </c>
    </row>
    <row r="83" spans="1:6">
      <c r="A83" s="1297" t="s">
        <v>1821</v>
      </c>
      <c r="B83" s="1323" t="s">
        <v>1820</v>
      </c>
      <c r="C83" s="173" t="s">
        <v>691</v>
      </c>
      <c r="D83" s="1326">
        <v>1.95</v>
      </c>
      <c r="E83" s="170"/>
      <c r="F83" s="115">
        <f t="shared" si="1"/>
        <v>0</v>
      </c>
    </row>
    <row r="84" spans="1:6">
      <c r="A84" s="1297"/>
      <c r="B84" s="175"/>
      <c r="C84" s="175"/>
      <c r="D84" s="175"/>
      <c r="E84" s="1309"/>
      <c r="F84" s="115">
        <f t="shared" si="1"/>
        <v>0</v>
      </c>
    </row>
    <row r="85" spans="1:6">
      <c r="A85" s="1297"/>
      <c r="B85" s="1300" t="s">
        <v>1994</v>
      </c>
      <c r="C85" s="173"/>
      <c r="D85" s="173"/>
      <c r="E85" s="141"/>
      <c r="F85" s="115">
        <f t="shared" si="1"/>
        <v>0</v>
      </c>
    </row>
    <row r="86" spans="1:6">
      <c r="A86" s="1297"/>
      <c r="B86" s="175"/>
      <c r="C86" s="173"/>
      <c r="D86" s="173"/>
      <c r="E86" s="141"/>
      <c r="F86" s="115">
        <f t="shared" si="1"/>
        <v>0</v>
      </c>
    </row>
    <row r="87" spans="1:6" ht="40">
      <c r="A87" s="1297"/>
      <c r="B87" s="172" t="s">
        <v>1993</v>
      </c>
      <c r="C87" s="173"/>
      <c r="D87" s="173"/>
      <c r="E87" s="141"/>
      <c r="F87" s="115">
        <f t="shared" si="1"/>
        <v>0</v>
      </c>
    </row>
    <row r="88" spans="1:6">
      <c r="A88" s="1297"/>
      <c r="B88" s="175"/>
      <c r="C88" s="173"/>
      <c r="D88" s="173"/>
      <c r="E88" s="141"/>
      <c r="F88" s="115">
        <f t="shared" si="1"/>
        <v>0</v>
      </c>
    </row>
    <row r="89" spans="1:6">
      <c r="A89" s="1297" t="s">
        <v>2048</v>
      </c>
      <c r="B89" s="175" t="s">
        <v>1820</v>
      </c>
      <c r="C89" s="173" t="s">
        <v>691</v>
      </c>
      <c r="D89" s="1326">
        <v>6.82</v>
      </c>
      <c r="E89" s="170"/>
      <c r="F89" s="115">
        <f t="shared" si="1"/>
        <v>0</v>
      </c>
    </row>
    <row r="90" spans="1:6">
      <c r="A90" s="1297"/>
      <c r="B90" s="1323"/>
      <c r="C90" s="173"/>
      <c r="D90" s="1326"/>
      <c r="E90" s="170"/>
      <c r="F90" s="115"/>
    </row>
    <row r="91" spans="1:6">
      <c r="A91" s="1297"/>
      <c r="B91" s="1300"/>
      <c r="C91" s="173"/>
      <c r="D91" s="173"/>
      <c r="E91" s="245"/>
      <c r="F91" s="115"/>
    </row>
    <row r="92" spans="1:6">
      <c r="A92" s="1297"/>
      <c r="B92" s="172"/>
      <c r="C92" s="173"/>
      <c r="D92" s="173"/>
      <c r="E92" s="245"/>
      <c r="F92" s="115"/>
    </row>
    <row r="93" spans="1:6" ht="13" thickBot="1">
      <c r="A93" s="1291"/>
      <c r="B93" s="1292"/>
      <c r="C93" s="1293"/>
      <c r="D93" s="1293" t="s">
        <v>1770</v>
      </c>
      <c r="E93" s="144"/>
      <c r="F93" s="143">
        <f>SUM(F56:F92)</f>
        <v>0</v>
      </c>
    </row>
    <row r="94" spans="1:6">
      <c r="A94" s="1294"/>
      <c r="B94" s="212"/>
      <c r="C94" s="213"/>
      <c r="D94" s="213"/>
      <c r="E94" s="148"/>
      <c r="F94" s="148"/>
    </row>
    <row r="95" spans="1:6">
      <c r="A95" s="1294"/>
      <c r="B95" s="212"/>
      <c r="C95" s="213"/>
      <c r="D95" s="213"/>
      <c r="E95" s="148"/>
      <c r="F95" s="148"/>
    </row>
    <row r="96" spans="1:6">
      <c r="A96" s="2028" t="s">
        <v>324</v>
      </c>
      <c r="B96" s="2014"/>
      <c r="C96" s="2014"/>
      <c r="D96" s="2014"/>
      <c r="E96" s="2014"/>
      <c r="F96" s="2014"/>
    </row>
    <row r="97" spans="1:6">
      <c r="A97" s="2028" t="s">
        <v>323</v>
      </c>
      <c r="B97" s="2014"/>
      <c r="C97" s="2014"/>
      <c r="D97" s="2014"/>
      <c r="E97" s="2014"/>
      <c r="F97" s="2014"/>
    </row>
    <row r="98" spans="1:6">
      <c r="A98" s="1287" t="s">
        <v>2541</v>
      </c>
      <c r="B98" s="212"/>
      <c r="C98" s="213"/>
      <c r="D98" s="213"/>
      <c r="E98" s="174"/>
      <c r="F98" s="174"/>
    </row>
    <row r="99" spans="1:6">
      <c r="A99" s="1287"/>
      <c r="B99" s="212"/>
      <c r="C99" s="213"/>
      <c r="D99" s="213"/>
      <c r="E99" s="174"/>
      <c r="F99" s="174"/>
    </row>
    <row r="100" spans="1:6">
      <c r="A100" s="1287" t="s">
        <v>2542</v>
      </c>
      <c r="B100" s="212"/>
      <c r="C100" s="213"/>
      <c r="D100" s="213"/>
      <c r="E100" s="1317"/>
      <c r="F100" s="1317"/>
    </row>
    <row r="101" spans="1:6" ht="13" thickBot="1">
      <c r="A101" s="1318"/>
      <c r="B101" s="212"/>
      <c r="C101" s="213"/>
      <c r="D101" s="213"/>
      <c r="E101" s="1317"/>
      <c r="F101" s="1317"/>
    </row>
    <row r="102" spans="1:6">
      <c r="A102" s="1319" t="s">
        <v>320</v>
      </c>
      <c r="B102" s="259" t="s">
        <v>161</v>
      </c>
      <c r="C102" s="259" t="s">
        <v>319</v>
      </c>
      <c r="D102" s="259" t="s">
        <v>318</v>
      </c>
      <c r="E102" s="1320" t="s">
        <v>317</v>
      </c>
      <c r="F102" s="1321" t="s">
        <v>316</v>
      </c>
    </row>
    <row r="103" spans="1:6">
      <c r="A103" s="1297"/>
      <c r="B103" s="175"/>
      <c r="C103" s="175"/>
      <c r="D103" s="175"/>
      <c r="E103" s="1309"/>
      <c r="F103" s="1322"/>
    </row>
    <row r="104" spans="1:6">
      <c r="A104" s="1297"/>
      <c r="B104" s="1300" t="s">
        <v>1819</v>
      </c>
      <c r="C104" s="173"/>
      <c r="D104" s="173"/>
      <c r="E104" s="245"/>
      <c r="F104" s="115"/>
    </row>
    <row r="105" spans="1:6">
      <c r="A105" s="1297"/>
      <c r="B105" s="172"/>
      <c r="C105" s="173"/>
      <c r="D105" s="173"/>
      <c r="E105" s="245"/>
      <c r="F105" s="115"/>
    </row>
    <row r="106" spans="1:6">
      <c r="A106" s="1297"/>
      <c r="B106" s="1300" t="s">
        <v>1818</v>
      </c>
      <c r="C106" s="173"/>
      <c r="D106" s="173"/>
      <c r="E106" s="170"/>
      <c r="F106" s="115"/>
    </row>
    <row r="107" spans="1:6">
      <c r="A107" s="1297"/>
      <c r="B107" s="175"/>
      <c r="C107" s="173"/>
      <c r="D107" s="173"/>
      <c r="E107" s="170"/>
      <c r="F107" s="115"/>
    </row>
    <row r="108" spans="1:6" ht="20">
      <c r="A108" s="1297"/>
      <c r="B108" s="172" t="s">
        <v>1817</v>
      </c>
      <c r="C108" s="173"/>
      <c r="D108" s="173"/>
      <c r="E108" s="170"/>
      <c r="F108" s="115"/>
    </row>
    <row r="109" spans="1:6">
      <c r="A109" s="1297"/>
      <c r="B109" s="175"/>
      <c r="C109" s="175"/>
      <c r="D109" s="175"/>
      <c r="E109" s="1309"/>
      <c r="F109" s="1322"/>
    </row>
    <row r="110" spans="1:6">
      <c r="A110" s="1297" t="s">
        <v>1356</v>
      </c>
      <c r="B110" s="175" t="s">
        <v>1816</v>
      </c>
      <c r="C110" s="173" t="s">
        <v>691</v>
      </c>
      <c r="D110" s="1326">
        <v>0.65</v>
      </c>
      <c r="E110" s="170"/>
      <c r="F110" s="115">
        <f t="shared" ref="F110:F137" si="2">D110*E110</f>
        <v>0</v>
      </c>
    </row>
    <row r="111" spans="1:6">
      <c r="A111" s="1297"/>
      <c r="B111" s="175"/>
      <c r="C111" s="173"/>
      <c r="D111" s="1326"/>
      <c r="E111" s="170"/>
      <c r="F111" s="115">
        <f t="shared" si="2"/>
        <v>0</v>
      </c>
    </row>
    <row r="112" spans="1:6">
      <c r="A112" s="1297"/>
      <c r="B112" s="1300" t="s">
        <v>1815</v>
      </c>
      <c r="C112" s="173"/>
      <c r="D112" s="1326"/>
      <c r="E112" s="170"/>
      <c r="F112" s="115">
        <f t="shared" si="2"/>
        <v>0</v>
      </c>
    </row>
    <row r="113" spans="1:6">
      <c r="A113" s="1297"/>
      <c r="B113" s="1301"/>
      <c r="C113" s="173"/>
      <c r="D113" s="1326"/>
      <c r="E113" s="170"/>
      <c r="F113" s="115">
        <f t="shared" si="2"/>
        <v>0</v>
      </c>
    </row>
    <row r="114" spans="1:6" ht="20">
      <c r="A114" s="1297"/>
      <c r="B114" s="172" t="s">
        <v>2047</v>
      </c>
      <c r="C114" s="173"/>
      <c r="D114" s="1326"/>
      <c r="E114" s="170"/>
      <c r="F114" s="115">
        <f t="shared" si="2"/>
        <v>0</v>
      </c>
    </row>
    <row r="115" spans="1:6">
      <c r="A115" s="1297"/>
      <c r="B115" s="175"/>
      <c r="C115" s="173"/>
      <c r="D115" s="1326"/>
      <c r="E115" s="170"/>
      <c r="F115" s="115">
        <f t="shared" si="2"/>
        <v>0</v>
      </c>
    </row>
    <row r="116" spans="1:6">
      <c r="A116" s="1297" t="s">
        <v>701</v>
      </c>
      <c r="B116" s="175" t="s">
        <v>1813</v>
      </c>
      <c r="C116" s="173" t="s">
        <v>691</v>
      </c>
      <c r="D116" s="1326">
        <v>1.95</v>
      </c>
      <c r="E116" s="170"/>
      <c r="F116" s="115">
        <f t="shared" si="2"/>
        <v>0</v>
      </c>
    </row>
    <row r="117" spans="1:6">
      <c r="A117" s="1297"/>
      <c r="B117" s="1328"/>
      <c r="C117" s="173"/>
      <c r="D117" s="1326"/>
      <c r="E117" s="170"/>
      <c r="F117" s="115">
        <f t="shared" si="2"/>
        <v>0</v>
      </c>
    </row>
    <row r="118" spans="1:6" ht="20">
      <c r="A118" s="1324"/>
      <c r="B118" s="172" t="s">
        <v>2046</v>
      </c>
      <c r="C118" s="173"/>
      <c r="D118" s="173"/>
      <c r="E118" s="170"/>
      <c r="F118" s="115">
        <f t="shared" si="2"/>
        <v>0</v>
      </c>
    </row>
    <row r="119" spans="1:6">
      <c r="A119" s="1329"/>
      <c r="B119" s="1331"/>
      <c r="C119" s="173"/>
      <c r="D119" s="173"/>
      <c r="E119" s="170"/>
      <c r="F119" s="115">
        <f t="shared" si="2"/>
        <v>0</v>
      </c>
    </row>
    <row r="120" spans="1:6">
      <c r="A120" s="1329" t="s">
        <v>2045</v>
      </c>
      <c r="B120" s="1331" t="s">
        <v>2044</v>
      </c>
      <c r="C120" s="173" t="s">
        <v>691</v>
      </c>
      <c r="D120" s="173">
        <v>1.76</v>
      </c>
      <c r="E120" s="170"/>
      <c r="F120" s="115">
        <f t="shared" si="2"/>
        <v>0</v>
      </c>
    </row>
    <row r="121" spans="1:6">
      <c r="A121" s="1297"/>
      <c r="B121" s="1328"/>
      <c r="C121" s="173"/>
      <c r="D121" s="1326"/>
      <c r="E121" s="170"/>
      <c r="F121" s="115">
        <f t="shared" si="2"/>
        <v>0</v>
      </c>
    </row>
    <row r="122" spans="1:6" ht="20">
      <c r="A122" s="1324"/>
      <c r="B122" s="172" t="s">
        <v>2043</v>
      </c>
      <c r="C122" s="173"/>
      <c r="D122" s="173"/>
      <c r="E122" s="170"/>
      <c r="F122" s="115">
        <f t="shared" si="2"/>
        <v>0</v>
      </c>
    </row>
    <row r="123" spans="1:6">
      <c r="A123" s="1329"/>
      <c r="B123" s="1331"/>
      <c r="C123" s="173"/>
      <c r="D123" s="173"/>
      <c r="E123" s="170"/>
      <c r="F123" s="115">
        <f t="shared" si="2"/>
        <v>0</v>
      </c>
    </row>
    <row r="124" spans="1:6">
      <c r="A124" s="1329" t="s">
        <v>697</v>
      </c>
      <c r="B124" s="175" t="s">
        <v>1813</v>
      </c>
      <c r="C124" s="173" t="s">
        <v>691</v>
      </c>
      <c r="D124" s="173">
        <v>5.0599999999999996</v>
      </c>
      <c r="E124" s="170"/>
      <c r="F124" s="115">
        <f t="shared" si="2"/>
        <v>0</v>
      </c>
    </row>
    <row r="125" spans="1:6">
      <c r="A125" s="1329"/>
      <c r="B125" s="1328"/>
      <c r="C125" s="173"/>
      <c r="D125" s="173"/>
      <c r="E125" s="170"/>
      <c r="F125" s="115">
        <f t="shared" si="2"/>
        <v>0</v>
      </c>
    </row>
    <row r="126" spans="1:6">
      <c r="A126" s="1297"/>
      <c r="B126" s="1300" t="s">
        <v>1144</v>
      </c>
      <c r="C126" s="173"/>
      <c r="D126" s="173"/>
      <c r="E126" s="141"/>
      <c r="F126" s="115">
        <f t="shared" si="2"/>
        <v>0</v>
      </c>
    </row>
    <row r="127" spans="1:6">
      <c r="A127" s="1297"/>
      <c r="B127" s="1300"/>
      <c r="C127" s="173"/>
      <c r="D127" s="173"/>
      <c r="E127" s="141"/>
      <c r="F127" s="115">
        <f t="shared" si="2"/>
        <v>0</v>
      </c>
    </row>
    <row r="128" spans="1:6">
      <c r="A128" s="1297"/>
      <c r="B128" s="1300" t="s">
        <v>689</v>
      </c>
      <c r="C128" s="173"/>
      <c r="D128" s="173"/>
      <c r="E128" s="141"/>
      <c r="F128" s="115">
        <f t="shared" si="2"/>
        <v>0</v>
      </c>
    </row>
    <row r="129" spans="1:6">
      <c r="A129" s="1297"/>
      <c r="B129" s="1300"/>
      <c r="C129" s="173"/>
      <c r="D129" s="173"/>
      <c r="E129" s="141"/>
      <c r="F129" s="115">
        <f t="shared" si="2"/>
        <v>0</v>
      </c>
    </row>
    <row r="130" spans="1:6" ht="20">
      <c r="A130" s="1297"/>
      <c r="B130" s="172" t="s">
        <v>2042</v>
      </c>
      <c r="C130" s="173"/>
      <c r="D130" s="173"/>
      <c r="E130" s="141"/>
      <c r="F130" s="115">
        <f t="shared" si="2"/>
        <v>0</v>
      </c>
    </row>
    <row r="131" spans="1:6">
      <c r="A131" s="1297"/>
      <c r="B131" s="1300"/>
      <c r="C131" s="173"/>
      <c r="D131" s="173"/>
      <c r="E131" s="170"/>
      <c r="F131" s="115">
        <f t="shared" si="2"/>
        <v>0</v>
      </c>
    </row>
    <row r="132" spans="1:6">
      <c r="A132" s="1297" t="s">
        <v>759</v>
      </c>
      <c r="B132" s="1331" t="s">
        <v>1811</v>
      </c>
      <c r="C132" s="173" t="s">
        <v>443</v>
      </c>
      <c r="D132" s="1333">
        <v>9.4</v>
      </c>
      <c r="E132" s="170"/>
      <c r="F132" s="115">
        <f t="shared" si="2"/>
        <v>0</v>
      </c>
    </row>
    <row r="133" spans="1:6">
      <c r="A133" s="1329"/>
      <c r="B133" s="1328"/>
      <c r="C133" s="173"/>
      <c r="D133" s="173"/>
      <c r="E133" s="170"/>
      <c r="F133" s="115">
        <f t="shared" si="2"/>
        <v>0</v>
      </c>
    </row>
    <row r="134" spans="1:6" ht="20">
      <c r="A134" s="1297"/>
      <c r="B134" s="172" t="s">
        <v>1812</v>
      </c>
      <c r="C134" s="173"/>
      <c r="D134" s="173"/>
      <c r="E134" s="245"/>
      <c r="F134" s="115">
        <f t="shared" si="2"/>
        <v>0</v>
      </c>
    </row>
    <row r="135" spans="1:6">
      <c r="A135" s="1297"/>
      <c r="B135" s="1323"/>
      <c r="C135" s="173"/>
      <c r="D135" s="173"/>
      <c r="E135" s="245"/>
      <c r="F135" s="115">
        <f t="shared" si="2"/>
        <v>0</v>
      </c>
    </row>
    <row r="136" spans="1:6">
      <c r="A136" s="1297" t="s">
        <v>766</v>
      </c>
      <c r="B136" s="1323" t="s">
        <v>2041</v>
      </c>
      <c r="C136" s="173" t="s">
        <v>513</v>
      </c>
      <c r="D136" s="173">
        <v>14</v>
      </c>
      <c r="E136" s="245"/>
      <c r="F136" s="115">
        <f t="shared" si="2"/>
        <v>0</v>
      </c>
    </row>
    <row r="137" spans="1:6">
      <c r="A137" s="1297" t="s">
        <v>683</v>
      </c>
      <c r="B137" s="1323" t="s">
        <v>1811</v>
      </c>
      <c r="C137" s="173" t="s">
        <v>443</v>
      </c>
      <c r="D137" s="173">
        <v>50.6</v>
      </c>
      <c r="E137" s="245"/>
      <c r="F137" s="115">
        <f t="shared" si="2"/>
        <v>0</v>
      </c>
    </row>
    <row r="138" spans="1:6">
      <c r="A138" s="1297"/>
      <c r="B138" s="1323"/>
      <c r="C138" s="173"/>
      <c r="D138" s="173"/>
      <c r="E138" s="245"/>
      <c r="F138" s="115"/>
    </row>
    <row r="139" spans="1:6">
      <c r="A139" s="1297"/>
      <c r="B139" s="1300"/>
      <c r="C139" s="173"/>
      <c r="D139" s="173"/>
      <c r="E139" s="170"/>
      <c r="F139" s="115"/>
    </row>
    <row r="140" spans="1:6">
      <c r="A140" s="1297"/>
      <c r="B140" s="175"/>
      <c r="C140" s="173"/>
      <c r="D140" s="173"/>
      <c r="E140" s="170"/>
      <c r="F140" s="115"/>
    </row>
    <row r="141" spans="1:6">
      <c r="A141" s="1297"/>
      <c r="B141" s="1300"/>
      <c r="C141" s="173"/>
      <c r="D141" s="173"/>
      <c r="E141" s="170"/>
      <c r="F141" s="115"/>
    </row>
    <row r="142" spans="1:6">
      <c r="A142" s="1297"/>
      <c r="B142" s="175"/>
      <c r="C142" s="173"/>
      <c r="D142" s="173"/>
      <c r="E142" s="170"/>
      <c r="F142" s="115"/>
    </row>
    <row r="143" spans="1:6">
      <c r="A143" s="1297"/>
      <c r="B143" s="172"/>
      <c r="C143" s="173"/>
      <c r="D143" s="173"/>
      <c r="E143" s="170"/>
      <c r="F143" s="115"/>
    </row>
    <row r="144" spans="1:6" ht="13" thickBot="1">
      <c r="A144" s="1291"/>
      <c r="B144" s="1292"/>
      <c r="C144" s="1293"/>
      <c r="D144" s="1293" t="s">
        <v>1770</v>
      </c>
      <c r="E144" s="144"/>
      <c r="F144" s="143">
        <f>SUM(F103:F143)</f>
        <v>0</v>
      </c>
    </row>
    <row r="145" spans="1:6">
      <c r="A145" s="1294"/>
      <c r="B145" s="212"/>
      <c r="C145" s="213"/>
      <c r="D145" s="213"/>
      <c r="E145" s="148"/>
      <c r="F145" s="148"/>
    </row>
    <row r="146" spans="1:6">
      <c r="A146" s="1334"/>
      <c r="B146" s="1334"/>
      <c r="C146" s="1334"/>
      <c r="D146" s="213"/>
      <c r="E146" s="1317"/>
      <c r="F146" s="1317"/>
    </row>
    <row r="147" spans="1:6">
      <c r="A147" s="2028" t="s">
        <v>324</v>
      </c>
      <c r="B147" s="2014"/>
      <c r="C147" s="2014"/>
      <c r="D147" s="2014"/>
      <c r="E147" s="2014"/>
      <c r="F147" s="2014"/>
    </row>
    <row r="148" spans="1:6">
      <c r="A148" s="2028" t="s">
        <v>323</v>
      </c>
      <c r="B148" s="2014"/>
      <c r="C148" s="2014"/>
      <c r="D148" s="2014"/>
      <c r="E148" s="2014"/>
      <c r="F148" s="2014"/>
    </row>
    <row r="149" spans="1:6">
      <c r="A149" s="1287" t="s">
        <v>2541</v>
      </c>
      <c r="B149" s="212"/>
      <c r="C149" s="213"/>
      <c r="D149" s="213"/>
      <c r="E149" s="174"/>
      <c r="F149" s="174"/>
    </row>
    <row r="150" spans="1:6">
      <c r="A150" s="1287"/>
      <c r="B150" s="212"/>
      <c r="C150" s="213"/>
      <c r="D150" s="213"/>
      <c r="E150" s="174"/>
      <c r="F150" s="174"/>
    </row>
    <row r="151" spans="1:6">
      <c r="A151" s="1287" t="s">
        <v>2542</v>
      </c>
      <c r="B151" s="212"/>
      <c r="C151" s="213"/>
      <c r="D151" s="213"/>
      <c r="E151" s="1317"/>
      <c r="F151" s="1317"/>
    </row>
    <row r="152" spans="1:6" ht="13" thickBot="1">
      <c r="A152" s="1334"/>
      <c r="B152" s="1334"/>
      <c r="C152" s="1334"/>
      <c r="D152" s="1334"/>
      <c r="E152" s="1335"/>
      <c r="F152" s="1335"/>
    </row>
    <row r="153" spans="1:6">
      <c r="A153" s="1319" t="s">
        <v>320</v>
      </c>
      <c r="B153" s="259" t="s">
        <v>161</v>
      </c>
      <c r="C153" s="259" t="s">
        <v>319</v>
      </c>
      <c r="D153" s="259" t="s">
        <v>318</v>
      </c>
      <c r="E153" s="1320" t="s">
        <v>317</v>
      </c>
      <c r="F153" s="1321" t="s">
        <v>316</v>
      </c>
    </row>
    <row r="154" spans="1:6">
      <c r="A154" s="1303"/>
      <c r="B154" s="179"/>
      <c r="C154" s="179"/>
      <c r="D154" s="179"/>
      <c r="E154" s="1296"/>
      <c r="F154" s="1336"/>
    </row>
    <row r="155" spans="1:6">
      <c r="A155" s="1297"/>
      <c r="B155" s="1300" t="s">
        <v>550</v>
      </c>
      <c r="C155" s="173"/>
      <c r="D155" s="173"/>
      <c r="E155" s="170"/>
      <c r="F155" s="115"/>
    </row>
    <row r="156" spans="1:6">
      <c r="A156" s="1297"/>
      <c r="B156" s="175"/>
      <c r="C156" s="173"/>
      <c r="D156" s="173"/>
      <c r="E156" s="170"/>
      <c r="F156" s="115"/>
    </row>
    <row r="157" spans="1:6">
      <c r="A157" s="1297"/>
      <c r="B157" s="1300" t="s">
        <v>1810</v>
      </c>
      <c r="C157" s="173"/>
      <c r="D157" s="173"/>
      <c r="E157" s="170"/>
      <c r="F157" s="115"/>
    </row>
    <row r="158" spans="1:6">
      <c r="A158" s="1297"/>
      <c r="B158" s="175"/>
      <c r="C158" s="173"/>
      <c r="D158" s="173"/>
      <c r="E158" s="170"/>
      <c r="F158" s="115"/>
    </row>
    <row r="159" spans="1:6" ht="20">
      <c r="A159" s="1297"/>
      <c r="B159" s="172" t="s">
        <v>1809</v>
      </c>
      <c r="C159" s="173"/>
      <c r="D159" s="173"/>
      <c r="E159" s="170"/>
      <c r="F159" s="115"/>
    </row>
    <row r="160" spans="1:6">
      <c r="A160" s="1303"/>
      <c r="B160" s="179"/>
      <c r="C160" s="179"/>
      <c r="D160" s="179"/>
      <c r="E160" s="1296"/>
      <c r="F160" s="1336"/>
    </row>
    <row r="161" spans="1:6">
      <c r="A161" s="1297" t="s">
        <v>675</v>
      </c>
      <c r="B161" s="175" t="s">
        <v>1808</v>
      </c>
      <c r="C161" s="173" t="s">
        <v>482</v>
      </c>
      <c r="D161" s="1326">
        <v>0.62</v>
      </c>
      <c r="E161" s="170"/>
      <c r="F161" s="115">
        <f t="shared" ref="F161:F192" si="3">D161*E161</f>
        <v>0</v>
      </c>
    </row>
    <row r="162" spans="1:6">
      <c r="A162" s="1303"/>
      <c r="B162" s="179"/>
      <c r="C162" s="179"/>
      <c r="D162" s="179"/>
      <c r="E162" s="1296"/>
      <c r="F162" s="115">
        <f t="shared" si="3"/>
        <v>0</v>
      </c>
    </row>
    <row r="163" spans="1:6">
      <c r="A163" s="1297"/>
      <c r="B163" s="1300" t="s">
        <v>2040</v>
      </c>
      <c r="C163" s="173"/>
      <c r="D163" s="173"/>
      <c r="E163" s="170"/>
      <c r="F163" s="115">
        <f t="shared" si="3"/>
        <v>0</v>
      </c>
    </row>
    <row r="164" spans="1:6">
      <c r="A164" s="1297"/>
      <c r="B164" s="175"/>
      <c r="C164" s="173"/>
      <c r="D164" s="173"/>
      <c r="E164" s="170"/>
      <c r="F164" s="115">
        <f t="shared" si="3"/>
        <v>0</v>
      </c>
    </row>
    <row r="165" spans="1:6" ht="20">
      <c r="A165" s="1297"/>
      <c r="B165" s="172" t="s">
        <v>2039</v>
      </c>
      <c r="C165" s="173"/>
      <c r="D165" s="173"/>
      <c r="E165" s="170"/>
      <c r="F165" s="115">
        <f t="shared" si="3"/>
        <v>0</v>
      </c>
    </row>
    <row r="166" spans="1:6">
      <c r="A166" s="1297"/>
      <c r="B166" s="172"/>
      <c r="C166" s="173"/>
      <c r="D166" s="173"/>
      <c r="E166" s="170"/>
      <c r="F166" s="115">
        <f t="shared" si="3"/>
        <v>0</v>
      </c>
    </row>
    <row r="167" spans="1:6">
      <c r="A167" s="1297" t="s">
        <v>751</v>
      </c>
      <c r="B167" s="175" t="s">
        <v>2038</v>
      </c>
      <c r="C167" s="173" t="s">
        <v>513</v>
      </c>
      <c r="D167" s="1326">
        <v>11</v>
      </c>
      <c r="E167" s="170"/>
      <c r="F167" s="115">
        <f t="shared" si="3"/>
        <v>0</v>
      </c>
    </row>
    <row r="168" spans="1:6">
      <c r="A168" s="1297"/>
      <c r="B168" s="175"/>
      <c r="C168" s="173"/>
      <c r="D168" s="1326"/>
      <c r="E168" s="170"/>
      <c r="F168" s="115">
        <f t="shared" si="3"/>
        <v>0</v>
      </c>
    </row>
    <row r="169" spans="1:6">
      <c r="A169" s="1297"/>
      <c r="B169" s="1301" t="s">
        <v>633</v>
      </c>
      <c r="C169" s="173"/>
      <c r="D169" s="173"/>
      <c r="E169" s="245"/>
      <c r="F169" s="115">
        <f t="shared" si="3"/>
        <v>0</v>
      </c>
    </row>
    <row r="170" spans="1:6">
      <c r="A170" s="1297"/>
      <c r="B170" s="1301"/>
      <c r="C170" s="173"/>
      <c r="D170" s="173"/>
      <c r="E170" s="245"/>
      <c r="F170" s="115">
        <f t="shared" si="3"/>
        <v>0</v>
      </c>
    </row>
    <row r="171" spans="1:6">
      <c r="A171" s="1297"/>
      <c r="B171" s="1301" t="s">
        <v>1736</v>
      </c>
      <c r="C171" s="173"/>
      <c r="D171" s="173"/>
      <c r="E171" s="245"/>
      <c r="F171" s="115">
        <f t="shared" si="3"/>
        <v>0</v>
      </c>
    </row>
    <row r="172" spans="1:6">
      <c r="A172" s="1297"/>
      <c r="B172" s="172"/>
      <c r="C172" s="173"/>
      <c r="D172" s="173"/>
      <c r="E172" s="245"/>
      <c r="F172" s="115">
        <f t="shared" si="3"/>
        <v>0</v>
      </c>
    </row>
    <row r="173" spans="1:6">
      <c r="A173" s="1297"/>
      <c r="B173" s="1301" t="s">
        <v>631</v>
      </c>
      <c r="C173" s="173"/>
      <c r="D173" s="173"/>
      <c r="E173" s="170"/>
      <c r="F173" s="115">
        <f t="shared" si="3"/>
        <v>0</v>
      </c>
    </row>
    <row r="174" spans="1:6">
      <c r="A174" s="1297"/>
      <c r="B174" s="175"/>
      <c r="C174" s="173"/>
      <c r="D174" s="173"/>
      <c r="E174" s="170"/>
      <c r="F174" s="115">
        <f t="shared" si="3"/>
        <v>0</v>
      </c>
    </row>
    <row r="175" spans="1:6" ht="30">
      <c r="A175" s="1297"/>
      <c r="B175" s="172" t="s">
        <v>1807</v>
      </c>
      <c r="C175" s="173"/>
      <c r="D175" s="173"/>
      <c r="E175" s="170"/>
      <c r="F175" s="115">
        <f t="shared" si="3"/>
        <v>0</v>
      </c>
    </row>
    <row r="176" spans="1:6">
      <c r="A176" s="1324"/>
      <c r="B176" s="1325"/>
      <c r="C176" s="173"/>
      <c r="D176" s="173"/>
      <c r="E176" s="170"/>
      <c r="F176" s="115">
        <f t="shared" si="3"/>
        <v>0</v>
      </c>
    </row>
    <row r="177" spans="1:6">
      <c r="A177" s="1329" t="s">
        <v>1734</v>
      </c>
      <c r="B177" s="1331" t="s">
        <v>1662</v>
      </c>
      <c r="C177" s="173" t="s">
        <v>337</v>
      </c>
      <c r="D177" s="173">
        <v>1</v>
      </c>
      <c r="E177" s="170"/>
      <c r="F177" s="115">
        <f t="shared" si="3"/>
        <v>0</v>
      </c>
    </row>
    <row r="178" spans="1:6">
      <c r="A178" s="1329" t="s">
        <v>1733</v>
      </c>
      <c r="B178" s="1331" t="s">
        <v>1660</v>
      </c>
      <c r="C178" s="173" t="s">
        <v>337</v>
      </c>
      <c r="D178" s="173">
        <v>6</v>
      </c>
      <c r="E178" s="170"/>
      <c r="F178" s="115">
        <f t="shared" si="3"/>
        <v>0</v>
      </c>
    </row>
    <row r="179" spans="1:6">
      <c r="A179" s="1297"/>
      <c r="B179" s="1331"/>
      <c r="C179" s="173"/>
      <c r="D179" s="173"/>
      <c r="E179" s="170"/>
      <c r="F179" s="115">
        <f t="shared" si="3"/>
        <v>0</v>
      </c>
    </row>
    <row r="180" spans="1:6">
      <c r="A180" s="1329"/>
      <c r="B180" s="1301" t="s">
        <v>1703</v>
      </c>
      <c r="C180" s="173"/>
      <c r="D180" s="173"/>
      <c r="E180" s="170"/>
      <c r="F180" s="115">
        <f t="shared" si="3"/>
        <v>0</v>
      </c>
    </row>
    <row r="181" spans="1:6">
      <c r="A181" s="1297"/>
      <c r="B181" s="1300"/>
      <c r="C181" s="173"/>
      <c r="D181" s="173"/>
      <c r="E181" s="170"/>
      <c r="F181" s="115">
        <f t="shared" si="3"/>
        <v>0</v>
      </c>
    </row>
    <row r="182" spans="1:6" ht="20">
      <c r="A182" s="1297"/>
      <c r="B182" s="172" t="s">
        <v>1806</v>
      </c>
      <c r="C182" s="173"/>
      <c r="D182" s="173"/>
      <c r="E182" s="170"/>
      <c r="F182" s="115">
        <f t="shared" si="3"/>
        <v>0</v>
      </c>
    </row>
    <row r="183" spans="1:6">
      <c r="A183" s="1297"/>
      <c r="B183" s="1323"/>
      <c r="C183" s="173"/>
      <c r="D183" s="173"/>
      <c r="E183" s="170"/>
      <c r="F183" s="115">
        <f t="shared" si="3"/>
        <v>0</v>
      </c>
    </row>
    <row r="184" spans="1:6">
      <c r="A184" s="1297" t="s">
        <v>1701</v>
      </c>
      <c r="B184" s="1331" t="s">
        <v>1805</v>
      </c>
      <c r="C184" s="173" t="s">
        <v>337</v>
      </c>
      <c r="D184" s="173">
        <v>1</v>
      </c>
      <c r="E184" s="170"/>
      <c r="F184" s="115">
        <f t="shared" si="3"/>
        <v>0</v>
      </c>
    </row>
    <row r="185" spans="1:6">
      <c r="A185" s="1297" t="s">
        <v>1699</v>
      </c>
      <c r="B185" s="267" t="s">
        <v>1690</v>
      </c>
      <c r="C185" s="181" t="s">
        <v>337</v>
      </c>
      <c r="D185" s="170">
        <v>2</v>
      </c>
      <c r="E185" s="170"/>
      <c r="F185" s="115">
        <f t="shared" si="3"/>
        <v>0</v>
      </c>
    </row>
    <row r="186" spans="1:6">
      <c r="A186" s="1297"/>
      <c r="B186" s="1331"/>
      <c r="C186" s="173"/>
      <c r="D186" s="173"/>
      <c r="E186" s="170"/>
      <c r="F186" s="115">
        <f t="shared" si="3"/>
        <v>0</v>
      </c>
    </row>
    <row r="187" spans="1:6">
      <c r="A187" s="1297"/>
      <c r="B187" s="279" t="s">
        <v>626</v>
      </c>
      <c r="C187" s="181"/>
      <c r="D187" s="181"/>
      <c r="E187" s="170"/>
      <c r="F187" s="115">
        <f t="shared" si="3"/>
        <v>0</v>
      </c>
    </row>
    <row r="188" spans="1:6">
      <c r="A188" s="1297"/>
      <c r="B188" s="279"/>
      <c r="C188" s="181"/>
      <c r="D188" s="181"/>
      <c r="E188" s="170"/>
      <c r="F188" s="115">
        <f t="shared" si="3"/>
        <v>0</v>
      </c>
    </row>
    <row r="189" spans="1:6" ht="30.5">
      <c r="A189" s="1297"/>
      <c r="B189" s="352" t="s">
        <v>1804</v>
      </c>
      <c r="C189" s="181"/>
      <c r="D189" s="181"/>
      <c r="E189" s="170"/>
      <c r="F189" s="115">
        <f t="shared" si="3"/>
        <v>0</v>
      </c>
    </row>
    <row r="190" spans="1:6">
      <c r="A190" s="1297"/>
      <c r="B190" s="352"/>
      <c r="C190" s="181"/>
      <c r="D190" s="181"/>
      <c r="E190" s="170"/>
      <c r="F190" s="115">
        <f t="shared" si="3"/>
        <v>0</v>
      </c>
    </row>
    <row r="191" spans="1:6">
      <c r="A191" s="171" t="s">
        <v>1319</v>
      </c>
      <c r="B191" s="175" t="s">
        <v>2035</v>
      </c>
      <c r="C191" s="173" t="s">
        <v>337</v>
      </c>
      <c r="D191" s="173">
        <v>1</v>
      </c>
      <c r="E191" s="170"/>
      <c r="F191" s="115">
        <f t="shared" si="3"/>
        <v>0</v>
      </c>
    </row>
    <row r="192" spans="1:6">
      <c r="A192" s="171" t="s">
        <v>1680</v>
      </c>
      <c r="B192" s="175" t="s">
        <v>1660</v>
      </c>
      <c r="C192" s="173" t="s">
        <v>337</v>
      </c>
      <c r="D192" s="173">
        <v>1</v>
      </c>
      <c r="E192" s="170"/>
      <c r="F192" s="115">
        <f t="shared" si="3"/>
        <v>0</v>
      </c>
    </row>
    <row r="193" spans="1:6" ht="13" thickBot="1">
      <c r="A193" s="1291"/>
      <c r="B193" s="1292"/>
      <c r="C193" s="1293"/>
      <c r="D193" s="1293" t="s">
        <v>1770</v>
      </c>
      <c r="E193" s="144"/>
      <c r="F193" s="143">
        <f>SUM(F154:F192)</f>
        <v>0</v>
      </c>
    </row>
    <row r="194" spans="1:6">
      <c r="A194" s="1294"/>
      <c r="B194" s="212"/>
      <c r="C194" s="213"/>
      <c r="D194" s="213"/>
      <c r="E194" s="148"/>
      <c r="F194" s="148"/>
    </row>
    <row r="195" spans="1:6">
      <c r="A195" s="1337"/>
      <c r="B195" s="1338"/>
      <c r="C195" s="1338"/>
      <c r="D195" s="1338"/>
      <c r="E195" s="1339"/>
      <c r="F195" s="1339"/>
    </row>
    <row r="196" spans="1:6">
      <c r="A196" s="2028" t="s">
        <v>324</v>
      </c>
      <c r="B196" s="2014"/>
      <c r="C196" s="2014"/>
      <c r="D196" s="2014"/>
      <c r="E196" s="2014"/>
      <c r="F196" s="2014"/>
    </row>
    <row r="197" spans="1:6">
      <c r="A197" s="2028" t="s">
        <v>323</v>
      </c>
      <c r="B197" s="2014"/>
      <c r="C197" s="2014"/>
      <c r="D197" s="2014"/>
      <c r="E197" s="2014"/>
      <c r="F197" s="2014"/>
    </row>
    <row r="198" spans="1:6">
      <c r="A198" s="1287" t="s">
        <v>2541</v>
      </c>
      <c r="B198" s="212"/>
      <c r="C198" s="213"/>
      <c r="D198" s="213"/>
      <c r="E198" s="174"/>
      <c r="F198" s="174"/>
    </row>
    <row r="199" spans="1:6">
      <c r="A199" s="1287"/>
      <c r="B199" s="212"/>
      <c r="C199" s="213"/>
      <c r="D199" s="213"/>
      <c r="E199" s="174"/>
      <c r="F199" s="174"/>
    </row>
    <row r="200" spans="1:6">
      <c r="A200" s="1287" t="s">
        <v>2542</v>
      </c>
      <c r="B200" s="212"/>
      <c r="C200" s="213"/>
      <c r="D200" s="213"/>
      <c r="E200" s="1317"/>
      <c r="F200" s="1317"/>
    </row>
    <row r="201" spans="1:6" ht="13" thickBot="1">
      <c r="A201" s="1318"/>
      <c r="B201" s="212"/>
      <c r="C201" s="213"/>
      <c r="D201" s="213"/>
      <c r="E201" s="1317"/>
      <c r="F201" s="1317"/>
    </row>
    <row r="202" spans="1:6">
      <c r="A202" s="1319" t="s">
        <v>320</v>
      </c>
      <c r="B202" s="259" t="s">
        <v>161</v>
      </c>
      <c r="C202" s="259" t="s">
        <v>319</v>
      </c>
      <c r="D202" s="259" t="s">
        <v>318</v>
      </c>
      <c r="E202" s="1320" t="s">
        <v>317</v>
      </c>
      <c r="F202" s="1321" t="s">
        <v>316</v>
      </c>
    </row>
    <row r="203" spans="1:6">
      <c r="A203" s="1303"/>
      <c r="B203" s="179"/>
      <c r="C203" s="179"/>
      <c r="D203" s="179"/>
      <c r="E203" s="1296"/>
      <c r="F203" s="1336"/>
    </row>
    <row r="204" spans="1:6">
      <c r="A204" s="1297"/>
      <c r="B204" s="1300" t="s">
        <v>1803</v>
      </c>
      <c r="C204" s="173"/>
      <c r="D204" s="173"/>
      <c r="E204" s="141"/>
      <c r="F204" s="115"/>
    </row>
    <row r="205" spans="1:6">
      <c r="A205" s="1297"/>
      <c r="B205" s="1300"/>
      <c r="C205" s="173"/>
      <c r="D205" s="173"/>
      <c r="E205" s="141"/>
      <c r="F205" s="115"/>
    </row>
    <row r="206" spans="1:6" ht="20.5">
      <c r="A206" s="1297"/>
      <c r="B206" s="352" t="s">
        <v>1802</v>
      </c>
      <c r="C206" s="173"/>
      <c r="D206" s="173"/>
      <c r="E206" s="170"/>
      <c r="F206" s="115"/>
    </row>
    <row r="207" spans="1:6">
      <c r="A207" s="1303"/>
      <c r="B207" s="179"/>
      <c r="C207" s="179"/>
      <c r="D207" s="179"/>
      <c r="E207" s="1296"/>
      <c r="F207" s="1336"/>
    </row>
    <row r="208" spans="1:6">
      <c r="A208" s="1297" t="s">
        <v>2034</v>
      </c>
      <c r="B208" s="1323" t="s">
        <v>1662</v>
      </c>
      <c r="C208" s="173" t="s">
        <v>337</v>
      </c>
      <c r="D208" s="173">
        <v>1</v>
      </c>
      <c r="E208" s="170"/>
      <c r="F208" s="115">
        <f t="shared" ref="F208:F232" si="4">D208*E208</f>
        <v>0</v>
      </c>
    </row>
    <row r="209" spans="1:6">
      <c r="A209" s="1303"/>
      <c r="B209" s="179"/>
      <c r="C209" s="179"/>
      <c r="D209" s="179"/>
      <c r="E209" s="1296"/>
      <c r="F209" s="115">
        <f t="shared" si="4"/>
        <v>0</v>
      </c>
    </row>
    <row r="210" spans="1:6">
      <c r="A210" s="1297"/>
      <c r="B210" s="1300" t="s">
        <v>1800</v>
      </c>
      <c r="C210" s="173"/>
      <c r="D210" s="173"/>
      <c r="E210" s="170"/>
      <c r="F210" s="115">
        <f t="shared" si="4"/>
        <v>0</v>
      </c>
    </row>
    <row r="211" spans="1:6">
      <c r="A211" s="1297"/>
      <c r="B211" s="1300"/>
      <c r="C211" s="173"/>
      <c r="D211" s="173"/>
      <c r="E211" s="170"/>
      <c r="F211" s="115">
        <f t="shared" si="4"/>
        <v>0</v>
      </c>
    </row>
    <row r="212" spans="1:6" ht="40.5">
      <c r="A212" s="1297"/>
      <c r="B212" s="352" t="s">
        <v>2033</v>
      </c>
      <c r="C212" s="173"/>
      <c r="D212" s="173"/>
      <c r="E212" s="170"/>
      <c r="F212" s="115">
        <f t="shared" si="4"/>
        <v>0</v>
      </c>
    </row>
    <row r="213" spans="1:6">
      <c r="A213" s="1297"/>
      <c r="B213" s="172"/>
      <c r="C213" s="173"/>
      <c r="D213" s="173"/>
      <c r="E213" s="170"/>
      <c r="F213" s="115">
        <f t="shared" si="4"/>
        <v>0</v>
      </c>
    </row>
    <row r="214" spans="1:6">
      <c r="A214" s="1297" t="s">
        <v>1798</v>
      </c>
      <c r="B214" s="1323" t="s">
        <v>1797</v>
      </c>
      <c r="C214" s="173" t="s">
        <v>337</v>
      </c>
      <c r="D214" s="173">
        <v>1</v>
      </c>
      <c r="E214" s="170"/>
      <c r="F214" s="115">
        <f t="shared" si="4"/>
        <v>0</v>
      </c>
    </row>
    <row r="215" spans="1:6">
      <c r="A215" s="1297" t="s">
        <v>1795</v>
      </c>
      <c r="B215" s="1323" t="s">
        <v>2032</v>
      </c>
      <c r="C215" s="173" t="s">
        <v>337</v>
      </c>
      <c r="D215" s="173">
        <v>1</v>
      </c>
      <c r="E215" s="170"/>
      <c r="F215" s="115">
        <f t="shared" si="4"/>
        <v>0</v>
      </c>
    </row>
    <row r="216" spans="1:6">
      <c r="A216" s="1297" t="s">
        <v>1793</v>
      </c>
      <c r="B216" s="1323" t="s">
        <v>1792</v>
      </c>
      <c r="C216" s="173" t="s">
        <v>337</v>
      </c>
      <c r="D216" s="173">
        <v>1</v>
      </c>
      <c r="E216" s="170"/>
      <c r="F216" s="115">
        <f t="shared" si="4"/>
        <v>0</v>
      </c>
    </row>
    <row r="217" spans="1:6">
      <c r="A217" s="1297"/>
      <c r="B217" s="1323"/>
      <c r="C217" s="173"/>
      <c r="D217" s="173"/>
      <c r="E217" s="170"/>
      <c r="F217" s="115">
        <f t="shared" si="4"/>
        <v>0</v>
      </c>
    </row>
    <row r="218" spans="1:6" ht="40.5">
      <c r="A218" s="1297"/>
      <c r="B218" s="352" t="s">
        <v>2031</v>
      </c>
      <c r="C218" s="173"/>
      <c r="D218" s="173"/>
      <c r="E218" s="170"/>
      <c r="F218" s="115">
        <f t="shared" si="4"/>
        <v>0</v>
      </c>
    </row>
    <row r="219" spans="1:6">
      <c r="A219" s="1297"/>
      <c r="B219" s="1323"/>
      <c r="C219" s="173"/>
      <c r="D219" s="173"/>
      <c r="E219" s="170"/>
      <c r="F219" s="115">
        <f t="shared" si="4"/>
        <v>0</v>
      </c>
    </row>
    <row r="220" spans="1:6">
      <c r="A220" s="1297" t="s">
        <v>1791</v>
      </c>
      <c r="B220" s="1323" t="s">
        <v>2029</v>
      </c>
      <c r="C220" s="173" t="s">
        <v>337</v>
      </c>
      <c r="D220" s="173">
        <v>1</v>
      </c>
      <c r="E220" s="170"/>
      <c r="F220" s="115">
        <f t="shared" si="4"/>
        <v>0</v>
      </c>
    </row>
    <row r="221" spans="1:6">
      <c r="A221" s="1297" t="s">
        <v>1985</v>
      </c>
      <c r="B221" s="1323" t="s">
        <v>1792</v>
      </c>
      <c r="C221" s="173" t="s">
        <v>337</v>
      </c>
      <c r="D221" s="173">
        <v>1</v>
      </c>
      <c r="E221" s="170"/>
      <c r="F221" s="115">
        <f t="shared" si="4"/>
        <v>0</v>
      </c>
    </row>
    <row r="222" spans="1:6">
      <c r="A222" s="1297"/>
      <c r="B222" s="1323"/>
      <c r="C222" s="173"/>
      <c r="D222" s="173"/>
      <c r="E222" s="170"/>
      <c r="F222" s="115">
        <f t="shared" si="4"/>
        <v>0</v>
      </c>
    </row>
    <row r="223" spans="1:6">
      <c r="A223" s="1297"/>
      <c r="B223" s="1301" t="s">
        <v>1673</v>
      </c>
      <c r="C223" s="173"/>
      <c r="D223" s="173"/>
      <c r="E223" s="141"/>
      <c r="F223" s="115">
        <f t="shared" si="4"/>
        <v>0</v>
      </c>
    </row>
    <row r="224" spans="1:6">
      <c r="A224" s="1297"/>
      <c r="B224" s="172"/>
      <c r="C224" s="173"/>
      <c r="D224" s="173"/>
      <c r="E224" s="170"/>
      <c r="F224" s="115">
        <f t="shared" si="4"/>
        <v>0</v>
      </c>
    </row>
    <row r="225" spans="1:6" ht="30.5">
      <c r="A225" s="1297"/>
      <c r="B225" s="352" t="s">
        <v>1790</v>
      </c>
      <c r="C225" s="173"/>
      <c r="D225" s="173"/>
      <c r="E225" s="170"/>
      <c r="F225" s="115">
        <f t="shared" si="4"/>
        <v>0</v>
      </c>
    </row>
    <row r="226" spans="1:6">
      <c r="A226" s="1297"/>
      <c r="B226" s="175"/>
      <c r="C226" s="173"/>
      <c r="D226" s="173"/>
      <c r="E226" s="170"/>
      <c r="F226" s="115">
        <f t="shared" si="4"/>
        <v>0</v>
      </c>
    </row>
    <row r="227" spans="1:6">
      <c r="A227" s="1297" t="s">
        <v>1670</v>
      </c>
      <c r="B227" s="175" t="s">
        <v>1662</v>
      </c>
      <c r="C227" s="173" t="s">
        <v>337</v>
      </c>
      <c r="D227" s="173">
        <v>1</v>
      </c>
      <c r="E227" s="170"/>
      <c r="F227" s="115">
        <f t="shared" si="4"/>
        <v>0</v>
      </c>
    </row>
    <row r="228" spans="1:6">
      <c r="A228" s="1297" t="s">
        <v>1668</v>
      </c>
      <c r="B228" s="175" t="s">
        <v>1660</v>
      </c>
      <c r="C228" s="173" t="s">
        <v>337</v>
      </c>
      <c r="D228" s="173">
        <v>1</v>
      </c>
      <c r="E228" s="170"/>
      <c r="F228" s="115">
        <f t="shared" si="4"/>
        <v>0</v>
      </c>
    </row>
    <row r="229" spans="1:6">
      <c r="A229" s="1297"/>
      <c r="B229" s="267"/>
      <c r="C229" s="181"/>
      <c r="D229" s="170"/>
      <c r="E229" s="170"/>
      <c r="F229" s="115">
        <f t="shared" si="4"/>
        <v>0</v>
      </c>
    </row>
    <row r="230" spans="1:6" ht="20">
      <c r="A230" s="1297"/>
      <c r="B230" s="243" t="s">
        <v>2028</v>
      </c>
      <c r="C230" s="173"/>
      <c r="D230" s="173"/>
      <c r="E230" s="245"/>
      <c r="F230" s="115">
        <f t="shared" si="4"/>
        <v>0</v>
      </c>
    </row>
    <row r="231" spans="1:6">
      <c r="A231" s="1297"/>
      <c r="B231" s="172"/>
      <c r="C231" s="173"/>
      <c r="D231" s="173"/>
      <c r="E231" s="245"/>
      <c r="F231" s="115">
        <f t="shared" si="4"/>
        <v>0</v>
      </c>
    </row>
    <row r="232" spans="1:6">
      <c r="A232" s="1297" t="s">
        <v>2027</v>
      </c>
      <c r="B232" s="175" t="s">
        <v>1660</v>
      </c>
      <c r="C232" s="173" t="s">
        <v>337</v>
      </c>
      <c r="D232" s="173">
        <v>1</v>
      </c>
      <c r="E232" s="170"/>
      <c r="F232" s="115">
        <f t="shared" si="4"/>
        <v>0</v>
      </c>
    </row>
    <row r="233" spans="1:6">
      <c r="A233" s="1297"/>
      <c r="B233" s="1340"/>
      <c r="C233" s="173"/>
      <c r="D233" s="173"/>
      <c r="E233" s="170"/>
      <c r="F233" s="150"/>
    </row>
    <row r="234" spans="1:6">
      <c r="A234" s="1297"/>
      <c r="B234" s="1340"/>
      <c r="C234" s="173"/>
      <c r="D234" s="173"/>
      <c r="E234" s="170"/>
      <c r="F234" s="150"/>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245"/>
      <c r="F240" s="150"/>
    </row>
    <row r="241" spans="1:6" ht="13" thickBot="1">
      <c r="A241" s="1291"/>
      <c r="B241" s="1292"/>
      <c r="C241" s="1293"/>
      <c r="D241" s="1293" t="s">
        <v>1770</v>
      </c>
      <c r="E241" s="144"/>
      <c r="F241" s="143">
        <f>SUM(F203:F240)</f>
        <v>0</v>
      </c>
    </row>
    <row r="242" spans="1:6">
      <c r="A242" s="1294"/>
      <c r="B242" s="212"/>
      <c r="C242" s="213"/>
      <c r="D242" s="213"/>
      <c r="E242" s="148"/>
      <c r="F242" s="148"/>
    </row>
    <row r="243" spans="1:6">
      <c r="A243" s="1294"/>
      <c r="B243" s="212"/>
      <c r="C243" s="213"/>
      <c r="D243" s="213"/>
      <c r="E243" s="148"/>
      <c r="F243" s="148"/>
    </row>
    <row r="244" spans="1:6">
      <c r="A244" s="2028" t="s">
        <v>324</v>
      </c>
      <c r="B244" s="2014"/>
      <c r="C244" s="2014"/>
      <c r="D244" s="2014"/>
      <c r="E244" s="2014"/>
      <c r="F244" s="2014"/>
    </row>
    <row r="245" spans="1:6">
      <c r="A245" s="2028" t="s">
        <v>323</v>
      </c>
      <c r="B245" s="2014"/>
      <c r="C245" s="2014"/>
      <c r="D245" s="2014"/>
      <c r="E245" s="2014"/>
      <c r="F245" s="2014"/>
    </row>
    <row r="246" spans="1:6">
      <c r="A246" s="1287" t="s">
        <v>2541</v>
      </c>
      <c r="B246" s="212"/>
      <c r="C246" s="213"/>
      <c r="D246" s="213"/>
      <c r="E246" s="174"/>
      <c r="F246" s="174"/>
    </row>
    <row r="247" spans="1:6">
      <c r="A247" s="1287"/>
      <c r="B247" s="212"/>
      <c r="C247" s="213"/>
      <c r="D247" s="213"/>
      <c r="E247" s="174"/>
      <c r="F247" s="174"/>
    </row>
    <row r="248" spans="1:6">
      <c r="A248" s="1287" t="s">
        <v>2542</v>
      </c>
      <c r="B248" s="212"/>
      <c r="C248" s="213"/>
      <c r="D248" s="213"/>
      <c r="E248" s="1317"/>
      <c r="F248" s="1317"/>
    </row>
    <row r="249" spans="1:6" ht="13" thickBot="1">
      <c r="A249" s="1318"/>
      <c r="B249" s="212"/>
      <c r="C249" s="213"/>
      <c r="D249" s="213"/>
      <c r="E249" s="1317"/>
      <c r="F249" s="1317"/>
    </row>
    <row r="250" spans="1:6">
      <c r="A250" s="1319" t="s">
        <v>320</v>
      </c>
      <c r="B250" s="259" t="s">
        <v>161</v>
      </c>
      <c r="C250" s="259" t="s">
        <v>319</v>
      </c>
      <c r="D250" s="259" t="s">
        <v>318</v>
      </c>
      <c r="E250" s="1320" t="s">
        <v>317</v>
      </c>
      <c r="F250" s="1321" t="s">
        <v>316</v>
      </c>
    </row>
    <row r="251" spans="1:6">
      <c r="A251" s="1303"/>
      <c r="B251" s="179"/>
      <c r="C251" s="179"/>
      <c r="D251" s="179"/>
      <c r="E251" s="1296"/>
      <c r="F251" s="1336"/>
    </row>
    <row r="252" spans="1:6" ht="21">
      <c r="A252" s="1297"/>
      <c r="B252" s="1300" t="s">
        <v>1643</v>
      </c>
      <c r="C252" s="173"/>
      <c r="D252" s="1341"/>
      <c r="E252" s="170"/>
      <c r="F252" s="1299"/>
    </row>
    <row r="253" spans="1:6">
      <c r="A253" s="1297"/>
      <c r="B253" s="175"/>
      <c r="C253" s="173"/>
      <c r="D253" s="1341"/>
      <c r="E253" s="170"/>
      <c r="F253" s="1299"/>
    </row>
    <row r="254" spans="1:6" ht="30">
      <c r="A254" s="1297"/>
      <c r="B254" s="172" t="s">
        <v>2078</v>
      </c>
      <c r="C254" s="173"/>
      <c r="D254" s="1341"/>
      <c r="E254" s="170"/>
      <c r="F254" s="1299"/>
    </row>
    <row r="255" spans="1:6">
      <c r="A255" s="1297"/>
      <c r="B255" s="175"/>
      <c r="C255" s="173"/>
      <c r="D255" s="1341"/>
      <c r="E255" s="170"/>
      <c r="F255" s="147"/>
    </row>
    <row r="256" spans="1:6">
      <c r="A256" s="1297" t="s">
        <v>2025</v>
      </c>
      <c r="B256" s="175" t="s">
        <v>1639</v>
      </c>
      <c r="C256" s="173" t="s">
        <v>337</v>
      </c>
      <c r="D256" s="1341">
        <v>1</v>
      </c>
      <c r="E256" s="170"/>
      <c r="F256" s="115">
        <f t="shared" ref="F256:F282" si="5">D256*E256</f>
        <v>0</v>
      </c>
    </row>
    <row r="257" spans="1:6">
      <c r="A257" s="1303"/>
      <c r="B257" s="179"/>
      <c r="C257" s="179"/>
      <c r="D257" s="179"/>
      <c r="E257" s="1296"/>
      <c r="F257" s="115">
        <f t="shared" si="5"/>
        <v>0</v>
      </c>
    </row>
    <row r="258" spans="1:6">
      <c r="A258" s="1297"/>
      <c r="B258" s="1301" t="s">
        <v>1788</v>
      </c>
      <c r="C258" s="173"/>
      <c r="D258" s="1341"/>
      <c r="E258" s="170"/>
      <c r="F258" s="115">
        <f t="shared" si="5"/>
        <v>0</v>
      </c>
    </row>
    <row r="259" spans="1:6">
      <c r="A259" s="1297"/>
      <c r="B259" s="175"/>
      <c r="C259" s="173"/>
      <c r="D259" s="1341"/>
      <c r="E259" s="170"/>
      <c r="F259" s="115">
        <f t="shared" si="5"/>
        <v>0</v>
      </c>
    </row>
    <row r="260" spans="1:6" ht="20">
      <c r="A260" s="1297"/>
      <c r="B260" s="172" t="s">
        <v>1787</v>
      </c>
      <c r="C260" s="173"/>
      <c r="D260" s="1341"/>
      <c r="E260" s="170"/>
      <c r="F260" s="115">
        <f t="shared" si="5"/>
        <v>0</v>
      </c>
    </row>
    <row r="261" spans="1:6">
      <c r="A261" s="1297"/>
      <c r="B261" s="175"/>
      <c r="C261" s="173"/>
      <c r="D261" s="173"/>
      <c r="E261" s="170"/>
      <c r="F261" s="115">
        <f t="shared" si="5"/>
        <v>0</v>
      </c>
    </row>
    <row r="262" spans="1:6">
      <c r="A262" s="1297" t="s">
        <v>1786</v>
      </c>
      <c r="B262" s="175" t="s">
        <v>1785</v>
      </c>
      <c r="C262" s="173" t="s">
        <v>337</v>
      </c>
      <c r="D262" s="1341">
        <v>1</v>
      </c>
      <c r="E262" s="170"/>
      <c r="F262" s="115">
        <f t="shared" si="5"/>
        <v>0</v>
      </c>
    </row>
    <row r="263" spans="1:6">
      <c r="A263" s="1303"/>
      <c r="B263" s="179"/>
      <c r="C263" s="179"/>
      <c r="D263" s="179"/>
      <c r="E263" s="1296"/>
      <c r="F263" s="115">
        <f t="shared" si="5"/>
        <v>0</v>
      </c>
    </row>
    <row r="264" spans="1:6" ht="30">
      <c r="A264" s="1297"/>
      <c r="B264" s="172" t="s">
        <v>2543</v>
      </c>
      <c r="C264" s="173"/>
      <c r="D264" s="1341"/>
      <c r="E264" s="170"/>
      <c r="F264" s="115">
        <f t="shared" si="5"/>
        <v>0</v>
      </c>
    </row>
    <row r="265" spans="1:6">
      <c r="A265" s="1297"/>
      <c r="B265" s="179"/>
      <c r="C265" s="173"/>
      <c r="D265" s="1341"/>
      <c r="E265" s="170"/>
      <c r="F265" s="115">
        <f t="shared" si="5"/>
        <v>0</v>
      </c>
    </row>
    <row r="266" spans="1:6">
      <c r="A266" s="1297" t="s">
        <v>1783</v>
      </c>
      <c r="B266" s="175" t="s">
        <v>634</v>
      </c>
      <c r="C266" s="173" t="s">
        <v>337</v>
      </c>
      <c r="D266" s="1341">
        <v>1</v>
      </c>
      <c r="E266" s="170"/>
      <c r="F266" s="115">
        <f t="shared" si="5"/>
        <v>0</v>
      </c>
    </row>
    <row r="267" spans="1:6">
      <c r="A267" s="1297"/>
      <c r="B267" s="175"/>
      <c r="C267" s="173"/>
      <c r="D267" s="1341"/>
      <c r="E267" s="170"/>
      <c r="F267" s="115">
        <f t="shared" si="5"/>
        <v>0</v>
      </c>
    </row>
    <row r="268" spans="1:6">
      <c r="A268" s="1297"/>
      <c r="B268" s="1300" t="s">
        <v>1504</v>
      </c>
      <c r="C268" s="173"/>
      <c r="D268" s="1341"/>
      <c r="E268" s="170"/>
      <c r="F268" s="115">
        <f t="shared" si="5"/>
        <v>0</v>
      </c>
    </row>
    <row r="269" spans="1:6">
      <c r="A269" s="1297"/>
      <c r="B269" s="175"/>
      <c r="C269" s="173"/>
      <c r="D269" s="1341"/>
      <c r="E269" s="170"/>
      <c r="F269" s="115">
        <f t="shared" si="5"/>
        <v>0</v>
      </c>
    </row>
    <row r="270" spans="1:6" ht="20">
      <c r="A270" s="1297" t="s">
        <v>1782</v>
      </c>
      <c r="B270" s="1217" t="s">
        <v>1503</v>
      </c>
      <c r="C270" s="173" t="s">
        <v>513</v>
      </c>
      <c r="D270" s="1341">
        <v>40</v>
      </c>
      <c r="E270" s="170"/>
      <c r="F270" s="115">
        <f t="shared" si="5"/>
        <v>0</v>
      </c>
    </row>
    <row r="271" spans="1:6">
      <c r="A271" s="1297"/>
      <c r="B271" s="175"/>
      <c r="C271" s="173"/>
      <c r="D271" s="173"/>
      <c r="E271" s="170"/>
      <c r="F271" s="115">
        <f t="shared" si="5"/>
        <v>0</v>
      </c>
    </row>
    <row r="272" spans="1:6">
      <c r="A272" s="1297"/>
      <c r="B272" s="1300" t="s">
        <v>1781</v>
      </c>
      <c r="C272" s="175"/>
      <c r="D272" s="1341"/>
      <c r="E272" s="170"/>
      <c r="F272" s="115">
        <f t="shared" si="5"/>
        <v>0</v>
      </c>
    </row>
    <row r="273" spans="1:6">
      <c r="A273" s="1297"/>
      <c r="B273" s="1300"/>
      <c r="C273" s="175"/>
      <c r="D273" s="1341"/>
      <c r="E273" s="170"/>
      <c r="F273" s="115">
        <f t="shared" si="5"/>
        <v>0</v>
      </c>
    </row>
    <row r="274" spans="1:6" ht="20">
      <c r="A274" s="1297"/>
      <c r="B274" s="172" t="s">
        <v>2544</v>
      </c>
      <c r="C274" s="175"/>
      <c r="D274" s="1341"/>
      <c r="E274" s="170"/>
      <c r="F274" s="115">
        <f t="shared" si="5"/>
        <v>0</v>
      </c>
    </row>
    <row r="275" spans="1:6">
      <c r="A275" s="1297"/>
      <c r="B275" s="175"/>
      <c r="C275" s="175"/>
      <c r="D275" s="1341"/>
      <c r="E275" s="170"/>
      <c r="F275" s="115">
        <f t="shared" si="5"/>
        <v>0</v>
      </c>
    </row>
    <row r="276" spans="1:6">
      <c r="A276" s="1297" t="s">
        <v>1779</v>
      </c>
      <c r="B276" s="1323" t="s">
        <v>1778</v>
      </c>
      <c r="C276" s="173" t="s">
        <v>337</v>
      </c>
      <c r="D276" s="173">
        <v>1</v>
      </c>
      <c r="E276" s="170"/>
      <c r="F276" s="115">
        <f t="shared" si="5"/>
        <v>0</v>
      </c>
    </row>
    <row r="277" spans="1:6">
      <c r="A277" s="1297"/>
      <c r="B277" s="1323"/>
      <c r="C277" s="173"/>
      <c r="D277" s="173"/>
      <c r="E277" s="170"/>
      <c r="F277" s="115">
        <f t="shared" si="5"/>
        <v>0</v>
      </c>
    </row>
    <row r="278" spans="1:6">
      <c r="A278" s="1297"/>
      <c r="B278" s="1300" t="s">
        <v>2023</v>
      </c>
      <c r="C278" s="173"/>
      <c r="D278" s="173"/>
      <c r="E278" s="141"/>
      <c r="F278" s="115">
        <f t="shared" si="5"/>
        <v>0</v>
      </c>
    </row>
    <row r="279" spans="1:6">
      <c r="A279" s="1297"/>
      <c r="B279" s="175"/>
      <c r="C279" s="173"/>
      <c r="D279" s="1341"/>
      <c r="E279" s="170"/>
      <c r="F279" s="115">
        <f t="shared" si="5"/>
        <v>0</v>
      </c>
    </row>
    <row r="280" spans="1:6" ht="20">
      <c r="A280" s="1297" t="s">
        <v>2022</v>
      </c>
      <c r="B280" s="175" t="s">
        <v>2021</v>
      </c>
      <c r="C280" s="173" t="s">
        <v>679</v>
      </c>
      <c r="D280" s="1333">
        <v>18.8</v>
      </c>
      <c r="E280" s="170"/>
      <c r="F280" s="115">
        <f t="shared" si="5"/>
        <v>0</v>
      </c>
    </row>
    <row r="281" spans="1:6">
      <c r="A281" s="1297"/>
      <c r="B281" s="175"/>
      <c r="C281" s="173"/>
      <c r="D281" s="173"/>
      <c r="E281" s="170"/>
      <c r="F281" s="115">
        <f t="shared" si="5"/>
        <v>0</v>
      </c>
    </row>
    <row r="282" spans="1:6" ht="30">
      <c r="A282" s="1297" t="s">
        <v>2020</v>
      </c>
      <c r="B282" s="175" t="s">
        <v>2019</v>
      </c>
      <c r="C282" s="173" t="s">
        <v>337</v>
      </c>
      <c r="D282" s="173">
        <v>1</v>
      </c>
      <c r="E282" s="170"/>
      <c r="F282" s="115">
        <f t="shared" si="5"/>
        <v>0</v>
      </c>
    </row>
    <row r="283" spans="1:6">
      <c r="A283" s="1303"/>
      <c r="B283" s="179"/>
      <c r="C283" s="179"/>
      <c r="D283" s="179"/>
      <c r="E283" s="1296"/>
      <c r="F283" s="1336"/>
    </row>
    <row r="284" spans="1:6">
      <c r="A284" s="1297"/>
      <c r="B284" s="175"/>
      <c r="C284" s="173"/>
      <c r="D284" s="1341"/>
      <c r="E284" s="170"/>
      <c r="F284" s="115"/>
    </row>
    <row r="285" spans="1:6" ht="13" thickBot="1">
      <c r="A285" s="1291"/>
      <c r="B285" s="1292"/>
      <c r="C285" s="1293"/>
      <c r="D285" s="1293" t="s">
        <v>1770</v>
      </c>
      <c r="E285" s="144"/>
      <c r="F285" s="143">
        <f>SUM(F251:F284)</f>
        <v>0</v>
      </c>
    </row>
    <row r="286" spans="1:6">
      <c r="A286" s="1294"/>
      <c r="B286" s="212"/>
      <c r="C286" s="213"/>
      <c r="D286" s="213"/>
      <c r="E286" s="148"/>
      <c r="F286" s="148"/>
    </row>
    <row r="287" spans="1:6">
      <c r="A287" s="1294"/>
      <c r="B287" s="212"/>
      <c r="C287" s="213"/>
      <c r="D287" s="213"/>
      <c r="E287" s="148"/>
      <c r="F287" s="148"/>
    </row>
    <row r="288" spans="1:6">
      <c r="A288" s="2028" t="s">
        <v>324</v>
      </c>
      <c r="B288" s="2014"/>
      <c r="C288" s="2014"/>
      <c r="D288" s="2014"/>
      <c r="E288" s="2014"/>
      <c r="F288" s="2014"/>
    </row>
    <row r="289" spans="1:6">
      <c r="A289" s="2028" t="s">
        <v>323</v>
      </c>
      <c r="B289" s="2014"/>
      <c r="C289" s="2014"/>
      <c r="D289" s="2014"/>
      <c r="E289" s="2014"/>
      <c r="F289" s="2014"/>
    </row>
    <row r="290" spans="1:6">
      <c r="A290" s="1287" t="s">
        <v>2541</v>
      </c>
      <c r="B290" s="212"/>
      <c r="C290" s="213"/>
      <c r="D290" s="213"/>
      <c r="E290" s="174"/>
      <c r="F290" s="174"/>
    </row>
    <row r="291" spans="1:6">
      <c r="A291" s="1287"/>
      <c r="B291" s="212"/>
      <c r="C291" s="213"/>
      <c r="D291" s="213"/>
      <c r="E291" s="174"/>
      <c r="F291" s="174"/>
    </row>
    <row r="292" spans="1:6">
      <c r="A292" s="1287" t="s">
        <v>2542</v>
      </c>
      <c r="B292" s="212"/>
      <c r="C292" s="213"/>
      <c r="D292" s="213"/>
      <c r="E292" s="1317"/>
      <c r="F292" s="1317"/>
    </row>
    <row r="293" spans="1:6" ht="13" thickBot="1">
      <c r="A293" s="1318"/>
      <c r="B293" s="212"/>
      <c r="C293" s="213"/>
      <c r="D293" s="213"/>
      <c r="E293" s="1317"/>
      <c r="F293" s="1317"/>
    </row>
    <row r="294" spans="1:6">
      <c r="A294" s="1319" t="s">
        <v>320</v>
      </c>
      <c r="B294" s="259" t="s">
        <v>161</v>
      </c>
      <c r="C294" s="259" t="s">
        <v>319</v>
      </c>
      <c r="D294" s="259" t="s">
        <v>318</v>
      </c>
      <c r="E294" s="1320" t="s">
        <v>317</v>
      </c>
      <c r="F294" s="1321" t="s">
        <v>316</v>
      </c>
    </row>
    <row r="295" spans="1:6">
      <c r="A295" s="1303"/>
      <c r="B295" s="179"/>
      <c r="C295" s="179"/>
      <c r="D295" s="179"/>
      <c r="E295" s="1296"/>
      <c r="F295" s="1336"/>
    </row>
    <row r="296" spans="1:6" ht="30">
      <c r="A296" s="1297" t="s">
        <v>2018</v>
      </c>
      <c r="B296" s="175" t="s">
        <v>2017</v>
      </c>
      <c r="C296" s="173" t="s">
        <v>337</v>
      </c>
      <c r="D296" s="173">
        <v>1</v>
      </c>
      <c r="E296" s="170"/>
      <c r="F296" s="115">
        <f t="shared" ref="F296:F306" si="6">D296*E296</f>
        <v>0</v>
      </c>
    </row>
    <row r="297" spans="1:6">
      <c r="A297" s="1297"/>
      <c r="B297" s="172"/>
      <c r="C297" s="173"/>
      <c r="D297" s="173"/>
      <c r="E297" s="170"/>
      <c r="F297" s="115">
        <f t="shared" si="6"/>
        <v>0</v>
      </c>
    </row>
    <row r="298" spans="1:6" ht="20">
      <c r="A298" s="1297" t="s">
        <v>2016</v>
      </c>
      <c r="B298" s="175" t="s">
        <v>2015</v>
      </c>
      <c r="C298" s="173" t="s">
        <v>341</v>
      </c>
      <c r="D298" s="173">
        <v>1</v>
      </c>
      <c r="E298" s="170"/>
      <c r="F298" s="115">
        <f t="shared" si="6"/>
        <v>0</v>
      </c>
    </row>
    <row r="299" spans="1:6">
      <c r="A299" s="1303"/>
      <c r="B299" s="1342"/>
      <c r="C299" s="179"/>
      <c r="D299" s="179"/>
      <c r="E299" s="1296"/>
      <c r="F299" s="115">
        <f t="shared" si="6"/>
        <v>0</v>
      </c>
    </row>
    <row r="300" spans="1:6" ht="30">
      <c r="A300" s="1297" t="s">
        <v>2014</v>
      </c>
      <c r="B300" s="1331" t="s">
        <v>2013</v>
      </c>
      <c r="C300" s="173" t="s">
        <v>341</v>
      </c>
      <c r="D300" s="173">
        <v>1</v>
      </c>
      <c r="E300" s="170"/>
      <c r="F300" s="115">
        <f t="shared" si="6"/>
        <v>0</v>
      </c>
    </row>
    <row r="301" spans="1:6">
      <c r="A301" s="1297"/>
      <c r="B301" s="175"/>
      <c r="C301" s="173"/>
      <c r="D301" s="173"/>
      <c r="E301" s="170"/>
      <c r="F301" s="115">
        <f t="shared" si="6"/>
        <v>0</v>
      </c>
    </row>
    <row r="302" spans="1:6" ht="50">
      <c r="A302" s="1297" t="s">
        <v>2012</v>
      </c>
      <c r="B302" s="175" t="s">
        <v>2011</v>
      </c>
      <c r="C302" s="173" t="s">
        <v>337</v>
      </c>
      <c r="D302" s="173">
        <v>1</v>
      </c>
      <c r="E302" s="170"/>
      <c r="F302" s="115">
        <f t="shared" si="6"/>
        <v>0</v>
      </c>
    </row>
    <row r="303" spans="1:6">
      <c r="A303" s="1297"/>
      <c r="B303" s="179"/>
      <c r="C303" s="179"/>
      <c r="D303" s="179"/>
      <c r="E303" s="1296"/>
      <c r="F303" s="115">
        <f t="shared" si="6"/>
        <v>0</v>
      </c>
    </row>
    <row r="304" spans="1:6" ht="50">
      <c r="A304" s="1297" t="s">
        <v>2010</v>
      </c>
      <c r="B304" s="1323" t="s">
        <v>2009</v>
      </c>
      <c r="C304" s="173" t="s">
        <v>679</v>
      </c>
      <c r="D304" s="170">
        <v>26.58</v>
      </c>
      <c r="E304" s="170"/>
      <c r="F304" s="115">
        <f t="shared" si="6"/>
        <v>0</v>
      </c>
    </row>
    <row r="305" spans="1:6">
      <c r="A305" s="1297"/>
      <c r="B305" s="1323"/>
      <c r="C305" s="173"/>
      <c r="D305" s="170"/>
      <c r="E305" s="170"/>
      <c r="F305" s="115">
        <f t="shared" si="6"/>
        <v>0</v>
      </c>
    </row>
    <row r="306" spans="1:6" ht="30">
      <c r="A306" s="1297" t="s">
        <v>2008</v>
      </c>
      <c r="B306" s="1323" t="s">
        <v>2007</v>
      </c>
      <c r="C306" s="173" t="s">
        <v>679</v>
      </c>
      <c r="D306" s="170">
        <v>9.4</v>
      </c>
      <c r="E306" s="170"/>
      <c r="F306" s="115">
        <f t="shared" si="6"/>
        <v>0</v>
      </c>
    </row>
    <row r="307" spans="1:6">
      <c r="A307" s="1297"/>
      <c r="B307" s="179"/>
      <c r="C307" s="179"/>
      <c r="D307" s="179"/>
      <c r="E307" s="1296"/>
      <c r="F307" s="1336"/>
    </row>
    <row r="308" spans="1:6">
      <c r="A308" s="1297"/>
      <c r="B308" s="179"/>
      <c r="C308" s="179"/>
      <c r="D308" s="179"/>
      <c r="E308" s="1296"/>
      <c r="F308" s="1336"/>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323"/>
      <c r="C322" s="173"/>
      <c r="D322" s="170"/>
      <c r="E322" s="170"/>
      <c r="F322" s="115"/>
    </row>
    <row r="323" spans="1:6">
      <c r="A323" s="1297"/>
      <c r="B323" s="1323"/>
      <c r="C323" s="173"/>
      <c r="D323" s="170"/>
      <c r="E323" s="170"/>
      <c r="F323" s="115"/>
    </row>
    <row r="324" spans="1:6">
      <c r="A324" s="1297"/>
      <c r="B324" s="175"/>
      <c r="C324" s="173"/>
      <c r="D324" s="173"/>
      <c r="E324" s="170"/>
      <c r="F324" s="147"/>
    </row>
    <row r="325" spans="1:6">
      <c r="A325" s="1297"/>
      <c r="B325" s="172"/>
      <c r="C325" s="173"/>
      <c r="D325" s="173"/>
      <c r="E325" s="245"/>
      <c r="F325" s="115"/>
    </row>
    <row r="326" spans="1:6" ht="13" thickBot="1">
      <c r="A326" s="1291"/>
      <c r="B326" s="1292"/>
      <c r="C326" s="1293"/>
      <c r="D326" s="1293" t="s">
        <v>1770</v>
      </c>
      <c r="E326" s="144"/>
      <c r="F326" s="143">
        <f>SUM(F295:F325)</f>
        <v>0</v>
      </c>
    </row>
    <row r="327" spans="1:6">
      <c r="A327" s="1294"/>
      <c r="B327" s="212"/>
      <c r="C327" s="213"/>
      <c r="D327" s="213"/>
      <c r="E327" s="148"/>
      <c r="F327" s="148"/>
    </row>
    <row r="328" spans="1:6">
      <c r="A328" s="1294"/>
      <c r="B328" s="212"/>
      <c r="C328" s="213"/>
      <c r="D328" s="213"/>
      <c r="E328" s="148"/>
      <c r="F328" s="148"/>
    </row>
    <row r="329" spans="1:6">
      <c r="A329" s="2028" t="s">
        <v>324</v>
      </c>
      <c r="B329" s="2014"/>
      <c r="C329" s="2014"/>
      <c r="D329" s="2014"/>
      <c r="E329" s="2014"/>
      <c r="F329" s="2014"/>
    </row>
    <row r="330" spans="1:6">
      <c r="A330" s="2028" t="s">
        <v>323</v>
      </c>
      <c r="B330" s="2014"/>
      <c r="C330" s="2014"/>
      <c r="D330" s="2014"/>
      <c r="E330" s="2014"/>
      <c r="F330" s="2014"/>
    </row>
    <row r="331" spans="1:6">
      <c r="A331" s="1287" t="s">
        <v>2541</v>
      </c>
      <c r="B331" s="212"/>
      <c r="C331" s="213"/>
      <c r="D331" s="213"/>
      <c r="E331" s="174"/>
      <c r="F331" s="174"/>
    </row>
    <row r="332" spans="1:6">
      <c r="A332" s="1287"/>
      <c r="B332" s="212"/>
      <c r="C332" s="213"/>
      <c r="D332" s="213"/>
      <c r="E332" s="174"/>
      <c r="F332" s="174"/>
    </row>
    <row r="333" spans="1:6">
      <c r="A333" s="1287" t="s">
        <v>2542</v>
      </c>
      <c r="B333" s="212"/>
      <c r="C333" s="213"/>
      <c r="D333" s="213"/>
      <c r="E333" s="1317"/>
      <c r="F333" s="1317"/>
    </row>
    <row r="334" spans="1:6" ht="13" thickBot="1">
      <c r="A334" s="1337"/>
      <c r="B334" s="212"/>
      <c r="C334" s="213"/>
      <c r="D334" s="213"/>
      <c r="E334" s="1317"/>
      <c r="F334" s="1317"/>
    </row>
    <row r="335" spans="1:6">
      <c r="A335" s="1319" t="s">
        <v>320</v>
      </c>
      <c r="B335" s="259" t="s">
        <v>161</v>
      </c>
      <c r="C335" s="259" t="s">
        <v>319</v>
      </c>
      <c r="D335" s="259" t="s">
        <v>318</v>
      </c>
      <c r="E335" s="1320" t="s">
        <v>317</v>
      </c>
      <c r="F335" s="1321" t="s">
        <v>316</v>
      </c>
    </row>
    <row r="336" spans="1:6">
      <c r="A336" s="1297"/>
      <c r="B336" s="175"/>
      <c r="C336" s="175"/>
      <c r="D336" s="175"/>
      <c r="E336" s="1309"/>
      <c r="F336" s="1322"/>
    </row>
    <row r="337" spans="1:6">
      <c r="A337" s="1297"/>
      <c r="B337" s="1301" t="s">
        <v>315</v>
      </c>
      <c r="C337" s="173"/>
      <c r="D337" s="173"/>
      <c r="E337" s="141"/>
      <c r="F337" s="115"/>
    </row>
    <row r="338" spans="1:6">
      <c r="A338" s="1297"/>
      <c r="B338" s="175"/>
      <c r="C338" s="173"/>
      <c r="D338" s="173"/>
      <c r="E338" s="141"/>
      <c r="F338" s="115"/>
    </row>
    <row r="339" spans="1:6">
      <c r="A339" s="1297"/>
      <c r="B339" s="175" t="s">
        <v>2004</v>
      </c>
      <c r="C339" s="173"/>
      <c r="D339" s="173"/>
      <c r="E339" s="141"/>
      <c r="F339" s="115">
        <f>F46</f>
        <v>0</v>
      </c>
    </row>
    <row r="340" spans="1:6">
      <c r="A340" s="1297"/>
      <c r="B340" s="175"/>
      <c r="C340" s="173"/>
      <c r="D340" s="173"/>
      <c r="E340" s="141"/>
      <c r="F340" s="115"/>
    </row>
    <row r="341" spans="1:6">
      <c r="A341" s="1297"/>
      <c r="B341" s="175" t="s">
        <v>2003</v>
      </c>
      <c r="C341" s="173"/>
      <c r="D341" s="173"/>
      <c r="E341" s="141"/>
      <c r="F341" s="115">
        <f>F93</f>
        <v>0</v>
      </c>
    </row>
    <row r="342" spans="1:6">
      <c r="A342" s="1297"/>
      <c r="B342" s="1301"/>
      <c r="C342" s="173"/>
      <c r="D342" s="173"/>
      <c r="E342" s="141"/>
      <c r="F342" s="115"/>
    </row>
    <row r="343" spans="1:6">
      <c r="A343" s="1297"/>
      <c r="B343" s="175" t="s">
        <v>2002</v>
      </c>
      <c r="C343" s="173"/>
      <c r="D343" s="173"/>
      <c r="E343" s="141"/>
      <c r="F343" s="115">
        <f>F144</f>
        <v>0</v>
      </c>
    </row>
    <row r="344" spans="1:6">
      <c r="A344" s="1297"/>
      <c r="B344" s="172"/>
      <c r="C344" s="173"/>
      <c r="D344" s="173"/>
      <c r="E344" s="141"/>
      <c r="F344" s="115"/>
    </row>
    <row r="345" spans="1:6">
      <c r="A345" s="1297"/>
      <c r="B345" s="175" t="s">
        <v>2001</v>
      </c>
      <c r="C345" s="173"/>
      <c r="D345" s="173"/>
      <c r="E345" s="141"/>
      <c r="F345" s="115">
        <f>F193</f>
        <v>0</v>
      </c>
    </row>
    <row r="346" spans="1:6">
      <c r="A346" s="1297"/>
      <c r="B346" s="175"/>
      <c r="C346" s="173"/>
      <c r="D346" s="173"/>
      <c r="E346" s="141"/>
      <c r="F346" s="115"/>
    </row>
    <row r="347" spans="1:6">
      <c r="A347" s="1297"/>
      <c r="B347" s="175" t="s">
        <v>2000</v>
      </c>
      <c r="C347" s="173"/>
      <c r="D347" s="173"/>
      <c r="E347" s="141"/>
      <c r="F347" s="115">
        <f>F241</f>
        <v>0</v>
      </c>
    </row>
    <row r="348" spans="1:6">
      <c r="A348" s="1297"/>
      <c r="B348" s="175"/>
      <c r="C348" s="173"/>
      <c r="D348" s="173"/>
      <c r="E348" s="141"/>
      <c r="F348" s="115"/>
    </row>
    <row r="349" spans="1:6">
      <c r="A349" s="1297"/>
      <c r="B349" s="175" t="s">
        <v>1999</v>
      </c>
      <c r="C349" s="173"/>
      <c r="D349" s="173"/>
      <c r="E349" s="141"/>
      <c r="F349" s="115">
        <f>F285</f>
        <v>0</v>
      </c>
    </row>
    <row r="350" spans="1:6">
      <c r="A350" s="1297"/>
      <c r="B350" s="175"/>
      <c r="C350" s="173"/>
      <c r="D350" s="173"/>
      <c r="E350" s="141"/>
      <c r="F350" s="115"/>
    </row>
    <row r="351" spans="1:6">
      <c r="A351" s="1297"/>
      <c r="B351" s="175" t="s">
        <v>1998</v>
      </c>
      <c r="C351" s="173"/>
      <c r="D351" s="173"/>
      <c r="E351" s="141"/>
      <c r="F351" s="115">
        <f>F326</f>
        <v>0</v>
      </c>
    </row>
    <row r="352" spans="1:6">
      <c r="A352" s="1297"/>
      <c r="B352" s="175"/>
      <c r="C352" s="173"/>
      <c r="D352" s="173"/>
      <c r="E352" s="141"/>
      <c r="F352" s="115"/>
    </row>
    <row r="353" spans="1:6">
      <c r="A353" s="1297"/>
      <c r="B353" s="175"/>
      <c r="C353" s="173"/>
      <c r="D353" s="173"/>
      <c r="E353" s="141"/>
      <c r="F353" s="115"/>
    </row>
    <row r="354" spans="1:6">
      <c r="A354" s="1297"/>
      <c r="B354" s="175"/>
      <c r="C354" s="173"/>
      <c r="D354" s="173"/>
      <c r="E354" s="141"/>
      <c r="F354" s="115"/>
    </row>
    <row r="355" spans="1:6">
      <c r="A355" s="1297"/>
      <c r="B355" s="172"/>
      <c r="C355" s="173"/>
      <c r="D355" s="173"/>
      <c r="E355" s="141"/>
      <c r="F355" s="115"/>
    </row>
    <row r="356" spans="1:6">
      <c r="A356" s="1297"/>
      <c r="B356" s="175"/>
      <c r="C356" s="173"/>
      <c r="D356" s="173"/>
      <c r="E356" s="141"/>
      <c r="F356" s="115"/>
    </row>
    <row r="357" spans="1:6">
      <c r="A357" s="1297"/>
      <c r="B357" s="175"/>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324"/>
      <c r="B360" s="1325"/>
      <c r="C360" s="173"/>
      <c r="D360" s="173"/>
      <c r="E360" s="141"/>
      <c r="F360" s="115"/>
    </row>
    <row r="361" spans="1:6">
      <c r="A361" s="1297"/>
      <c r="B361" s="175"/>
      <c r="C361" s="173"/>
      <c r="D361" s="173"/>
      <c r="E361" s="141"/>
      <c r="F361" s="115"/>
    </row>
    <row r="362" spans="1:6">
      <c r="A362" s="1329"/>
      <c r="B362" s="1331"/>
      <c r="C362" s="173"/>
      <c r="D362" s="173"/>
      <c r="E362" s="141"/>
      <c r="F362" s="115"/>
    </row>
    <row r="363" spans="1:6">
      <c r="A363" s="1329"/>
      <c r="B363" s="1331"/>
      <c r="C363" s="173"/>
      <c r="D363" s="173"/>
      <c r="E363" s="141"/>
      <c r="F363" s="115"/>
    </row>
    <row r="364" spans="1:6">
      <c r="A364" s="1329"/>
      <c r="B364" s="1301"/>
      <c r="C364" s="173"/>
      <c r="D364" s="173"/>
      <c r="E364" s="141"/>
      <c r="F364" s="115"/>
    </row>
    <row r="365" spans="1:6">
      <c r="A365" s="1297"/>
      <c r="B365" s="1300"/>
      <c r="C365" s="173"/>
      <c r="D365" s="173"/>
      <c r="E365" s="141"/>
      <c r="F365" s="115"/>
    </row>
    <row r="366" spans="1:6">
      <c r="A366" s="1297"/>
      <c r="B366" s="175"/>
      <c r="C366" s="173"/>
      <c r="D366" s="173"/>
      <c r="E366" s="141"/>
      <c r="F366" s="115"/>
    </row>
    <row r="367" spans="1:6">
      <c r="A367" s="1297"/>
      <c r="B367" s="175"/>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323"/>
      <c r="C373" s="173"/>
      <c r="D373" s="173"/>
      <c r="E373" s="141"/>
      <c r="F373" s="115"/>
    </row>
    <row r="374" spans="1:6">
      <c r="A374" s="1297"/>
      <c r="B374" s="1331"/>
      <c r="C374" s="175"/>
      <c r="D374" s="173"/>
      <c r="E374" s="141"/>
      <c r="F374" s="115"/>
    </row>
    <row r="375" spans="1:6">
      <c r="A375" s="1297"/>
      <c r="B375" s="1323"/>
      <c r="C375" s="173"/>
      <c r="D375" s="173"/>
      <c r="E375" s="141"/>
      <c r="F375" s="115"/>
    </row>
    <row r="376" spans="1:6">
      <c r="A376" s="1297"/>
      <c r="B376" s="1323"/>
      <c r="C376" s="173"/>
      <c r="D376" s="173"/>
      <c r="E376" s="141"/>
      <c r="F376" s="115"/>
    </row>
    <row r="377" spans="1:6">
      <c r="A377" s="1297"/>
      <c r="B377" s="1300"/>
      <c r="C377" s="173"/>
      <c r="D377" s="173"/>
      <c r="E377" s="141"/>
      <c r="F377" s="115"/>
    </row>
    <row r="378" spans="1:6">
      <c r="A378" s="1297"/>
      <c r="B378" s="175"/>
      <c r="C378" s="173"/>
      <c r="D378" s="173"/>
      <c r="E378" s="141"/>
      <c r="F378" s="115"/>
    </row>
    <row r="379" spans="1:6">
      <c r="A379" s="1297"/>
      <c r="B379" s="172"/>
      <c r="C379" s="173"/>
      <c r="D379" s="173"/>
      <c r="E379" s="141"/>
      <c r="F379" s="115"/>
    </row>
    <row r="380" spans="1:6">
      <c r="A380" s="1297"/>
      <c r="B380" s="1323"/>
      <c r="C380" s="173"/>
      <c r="D380" s="173"/>
      <c r="E380" s="141"/>
      <c r="F380" s="115"/>
    </row>
    <row r="381" spans="1:6">
      <c r="A381" s="171"/>
      <c r="B381" s="267"/>
      <c r="C381" s="181"/>
      <c r="D381" s="181"/>
      <c r="E381" s="142"/>
      <c r="F381" s="1304"/>
    </row>
    <row r="382" spans="1:6" ht="13" thickBot="1">
      <c r="A382" s="1291"/>
      <c r="B382" s="1292"/>
      <c r="C382" s="1293"/>
      <c r="D382" s="1293" t="s">
        <v>973</v>
      </c>
      <c r="E382" s="144"/>
      <c r="F382" s="143">
        <f>SUM(F339:F381)</f>
        <v>0</v>
      </c>
    </row>
    <row r="383" spans="1:6" ht="13">
      <c r="A383" s="221"/>
      <c r="C383" s="347"/>
      <c r="D383" s="347"/>
      <c r="E383" s="1373"/>
      <c r="F383" s="1374"/>
    </row>
  </sheetData>
  <mergeCells count="16">
    <mergeCell ref="A288:F288"/>
    <mergeCell ref="A289:F289"/>
    <mergeCell ref="A329:F329"/>
    <mergeCell ref="A330:F330"/>
    <mergeCell ref="A147:F147"/>
    <mergeCell ref="A148:F148"/>
    <mergeCell ref="A196:F196"/>
    <mergeCell ref="A197:F197"/>
    <mergeCell ref="A244:F244"/>
    <mergeCell ref="A245:F245"/>
    <mergeCell ref="A97:F97"/>
    <mergeCell ref="A1:F1"/>
    <mergeCell ref="A2:F2"/>
    <mergeCell ref="A49:F49"/>
    <mergeCell ref="A50:F50"/>
    <mergeCell ref="A96:F96"/>
  </mergeCells>
  <pageMargins left="0.7" right="0.7" top="0.75" bottom="0.75" header="0.3" footer="0.3"/>
  <pageSetup scale="96" orientation="portrait" r:id="rId1"/>
  <rowBreaks count="1" manualBreakCount="1">
    <brk id="4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view="pageBreakPreview" topLeftCell="A35" zoomScale="90" zoomScaleNormal="100" zoomScaleSheetLayoutView="90" workbookViewId="0">
      <selection activeCell="B40" sqref="B40"/>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2545</v>
      </c>
      <c r="B3" s="212"/>
      <c r="C3" s="213"/>
      <c r="D3" s="213"/>
      <c r="E3" s="174"/>
      <c r="F3" s="174"/>
    </row>
    <row r="4" spans="1:6">
      <c r="A4" s="1287"/>
      <c r="B4" s="212"/>
      <c r="C4" s="213"/>
      <c r="D4" s="213"/>
      <c r="E4" s="174"/>
      <c r="F4" s="174"/>
    </row>
    <row r="5" spans="1:6">
      <c r="A5" s="1287" t="s">
        <v>2546</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5.18</v>
      </c>
      <c r="E40" s="170"/>
      <c r="F40" s="115">
        <f t="shared" si="0"/>
        <v>0</v>
      </c>
    </row>
    <row r="41" spans="1:6">
      <c r="A41" s="1297"/>
      <c r="B41" s="1300"/>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7.77</v>
      </c>
      <c r="E44" s="170"/>
      <c r="F44" s="115">
        <f t="shared" si="0"/>
        <v>0</v>
      </c>
    </row>
    <row r="45" spans="1:6">
      <c r="A45" s="1297"/>
      <c r="B45" s="1300"/>
      <c r="C45" s="173"/>
      <c r="D45" s="173"/>
      <c r="E45" s="170"/>
      <c r="F45" s="115"/>
    </row>
    <row r="46" spans="1:6">
      <c r="A46" s="1297"/>
      <c r="B46" s="1300"/>
      <c r="C46" s="173"/>
      <c r="D46" s="1326"/>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294"/>
      <c r="B50" s="212"/>
      <c r="C50" s="213"/>
      <c r="D50" s="213"/>
      <c r="E50" s="148"/>
      <c r="F50" s="148"/>
    </row>
    <row r="51" spans="1:6">
      <c r="A51" s="2028" t="s">
        <v>324</v>
      </c>
      <c r="B51" s="2014"/>
      <c r="C51" s="2014"/>
      <c r="D51" s="2014"/>
      <c r="E51" s="2014"/>
      <c r="F51" s="2014"/>
    </row>
    <row r="52" spans="1:6">
      <c r="A52" s="2028" t="s">
        <v>323</v>
      </c>
      <c r="B52" s="2014"/>
      <c r="C52" s="2014"/>
      <c r="D52" s="2014"/>
      <c r="E52" s="2014"/>
      <c r="F52" s="2014"/>
    </row>
    <row r="53" spans="1:6">
      <c r="A53" s="1287" t="s">
        <v>2545</v>
      </c>
      <c r="B53" s="212"/>
      <c r="C53" s="213"/>
      <c r="D53" s="213"/>
      <c r="E53" s="174"/>
      <c r="F53" s="174"/>
    </row>
    <row r="54" spans="1:6">
      <c r="A54" s="1287"/>
      <c r="B54" s="212"/>
      <c r="C54" s="213"/>
      <c r="D54" s="213"/>
      <c r="E54" s="174"/>
      <c r="F54" s="174"/>
    </row>
    <row r="55" spans="1:6">
      <c r="A55" s="1287" t="s">
        <v>2546</v>
      </c>
      <c r="B55" s="212"/>
      <c r="C55" s="213"/>
      <c r="D55" s="213"/>
      <c r="E55" s="1317"/>
      <c r="F55" s="1317"/>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297"/>
      <c r="B58" s="175"/>
      <c r="C58" s="175"/>
      <c r="D58" s="175"/>
      <c r="E58" s="1309"/>
      <c r="F58" s="1322"/>
    </row>
    <row r="59" spans="1:6">
      <c r="A59" s="1297"/>
      <c r="B59" s="1301" t="s">
        <v>1835</v>
      </c>
      <c r="C59" s="173"/>
      <c r="D59" s="173"/>
      <c r="E59" s="170"/>
      <c r="F59" s="115"/>
    </row>
    <row r="60" spans="1:6">
      <c r="A60" s="1297"/>
      <c r="B60" s="175"/>
      <c r="C60" s="173"/>
      <c r="D60" s="173"/>
      <c r="E60" s="170"/>
      <c r="F60" s="115"/>
    </row>
    <row r="61" spans="1:6" ht="20">
      <c r="A61" s="1297"/>
      <c r="B61" s="172" t="s">
        <v>1834</v>
      </c>
      <c r="C61" s="173"/>
      <c r="D61" s="173"/>
      <c r="E61" s="170"/>
      <c r="F61" s="115"/>
    </row>
    <row r="62" spans="1:6">
      <c r="A62" s="1297"/>
      <c r="B62" s="175"/>
      <c r="C62" s="173"/>
      <c r="D62" s="173"/>
      <c r="E62" s="170"/>
      <c r="F62" s="115"/>
    </row>
    <row r="63" spans="1:6">
      <c r="A63" s="1297" t="s">
        <v>1833</v>
      </c>
      <c r="B63" s="175"/>
      <c r="C63" s="173" t="s">
        <v>438</v>
      </c>
      <c r="D63" s="173">
        <v>10.36</v>
      </c>
      <c r="E63" s="170"/>
      <c r="F63" s="115">
        <f t="shared" ref="F63:F91" si="1">D63*E63</f>
        <v>0</v>
      </c>
    </row>
    <row r="64" spans="1:6">
      <c r="A64" s="1297"/>
      <c r="B64" s="175"/>
      <c r="C64" s="173"/>
      <c r="D64" s="173"/>
      <c r="E64" s="170"/>
      <c r="F64" s="115">
        <f t="shared" si="1"/>
        <v>0</v>
      </c>
    </row>
    <row r="65" spans="1:6">
      <c r="A65" s="1297"/>
      <c r="B65" s="1301" t="s">
        <v>1832</v>
      </c>
      <c r="C65" s="173"/>
      <c r="D65" s="170"/>
      <c r="E65" s="1327"/>
      <c r="F65" s="115">
        <f t="shared" si="1"/>
        <v>0</v>
      </c>
    </row>
    <row r="66" spans="1:6">
      <c r="A66" s="1297"/>
      <c r="B66" s="175"/>
      <c r="C66" s="173"/>
      <c r="D66" s="170"/>
      <c r="E66" s="170"/>
      <c r="F66" s="115">
        <f t="shared" si="1"/>
        <v>0</v>
      </c>
    </row>
    <row r="67" spans="1:6" ht="20">
      <c r="A67" s="1297" t="s">
        <v>1831</v>
      </c>
      <c r="B67" s="1323" t="s">
        <v>1830</v>
      </c>
      <c r="C67" s="173" t="s">
        <v>679</v>
      </c>
      <c r="D67" s="170">
        <v>40</v>
      </c>
      <c r="E67" s="170"/>
      <c r="F67" s="115">
        <f t="shared" si="1"/>
        <v>0</v>
      </c>
    </row>
    <row r="68" spans="1:6">
      <c r="A68" s="1297"/>
      <c r="B68" s="1328"/>
      <c r="C68" s="173"/>
      <c r="D68" s="173"/>
      <c r="E68" s="170"/>
      <c r="F68" s="115">
        <f t="shared" si="1"/>
        <v>0</v>
      </c>
    </row>
    <row r="69" spans="1:6">
      <c r="A69" s="1324"/>
      <c r="B69" s="1325" t="s">
        <v>1159</v>
      </c>
      <c r="C69" s="173"/>
      <c r="D69" s="173"/>
      <c r="E69" s="170"/>
      <c r="F69" s="115">
        <f t="shared" si="1"/>
        <v>0</v>
      </c>
    </row>
    <row r="70" spans="1:6">
      <c r="A70" s="1324"/>
      <c r="B70" s="1325"/>
      <c r="C70" s="173"/>
      <c r="D70" s="173"/>
      <c r="E70" s="170"/>
      <c r="F70" s="115">
        <f t="shared" si="1"/>
        <v>0</v>
      </c>
    </row>
    <row r="71" spans="1:6">
      <c r="A71" s="1329"/>
      <c r="B71" s="1330" t="s">
        <v>1829</v>
      </c>
      <c r="C71" s="173"/>
      <c r="D71" s="173"/>
      <c r="E71" s="170"/>
      <c r="F71" s="115">
        <f t="shared" si="1"/>
        <v>0</v>
      </c>
    </row>
    <row r="72" spans="1:6">
      <c r="A72" s="1329"/>
      <c r="B72" s="1331"/>
      <c r="C72" s="173"/>
      <c r="D72" s="173"/>
      <c r="E72" s="170"/>
      <c r="F72" s="115">
        <f t="shared" si="1"/>
        <v>0</v>
      </c>
    </row>
    <row r="73" spans="1:6">
      <c r="A73" s="1329"/>
      <c r="B73" s="1332" t="s">
        <v>1828</v>
      </c>
      <c r="C73" s="173"/>
      <c r="D73" s="173"/>
      <c r="E73" s="170"/>
      <c r="F73" s="115">
        <f t="shared" si="1"/>
        <v>0</v>
      </c>
    </row>
    <row r="74" spans="1:6">
      <c r="A74" s="1297"/>
      <c r="B74" s="1300"/>
      <c r="C74" s="173"/>
      <c r="D74" s="173"/>
      <c r="E74" s="170"/>
      <c r="F74" s="115">
        <f t="shared" si="1"/>
        <v>0</v>
      </c>
    </row>
    <row r="75" spans="1:6">
      <c r="A75" s="1297"/>
      <c r="B75" s="1300" t="s">
        <v>1827</v>
      </c>
      <c r="C75" s="173"/>
      <c r="D75" s="173"/>
      <c r="E75" s="170"/>
      <c r="F75" s="115">
        <f t="shared" si="1"/>
        <v>0</v>
      </c>
    </row>
    <row r="76" spans="1:6">
      <c r="A76" s="1297"/>
      <c r="B76" s="1300"/>
      <c r="C76" s="173"/>
      <c r="D76" s="173"/>
      <c r="E76" s="170"/>
      <c r="F76" s="115">
        <f t="shared" si="1"/>
        <v>0</v>
      </c>
    </row>
    <row r="77" spans="1:6" ht="40">
      <c r="A77" s="1297"/>
      <c r="B77" s="172" t="s">
        <v>1826</v>
      </c>
      <c r="C77" s="173"/>
      <c r="D77" s="173"/>
      <c r="E77" s="170"/>
      <c r="F77" s="115">
        <f t="shared" si="1"/>
        <v>0</v>
      </c>
    </row>
    <row r="78" spans="1:6">
      <c r="A78" s="1297"/>
      <c r="B78" s="1300"/>
      <c r="C78" s="173"/>
      <c r="D78" s="173"/>
      <c r="E78" s="170"/>
      <c r="F78" s="115">
        <f t="shared" si="1"/>
        <v>0</v>
      </c>
    </row>
    <row r="79" spans="1:6">
      <c r="A79" s="1297" t="s">
        <v>1825</v>
      </c>
      <c r="B79" s="1323" t="s">
        <v>1824</v>
      </c>
      <c r="C79" s="173" t="s">
        <v>691</v>
      </c>
      <c r="D79" s="1326">
        <v>0.65</v>
      </c>
      <c r="E79" s="170"/>
      <c r="F79" s="115">
        <f t="shared" si="1"/>
        <v>0</v>
      </c>
    </row>
    <row r="80" spans="1:6">
      <c r="A80" s="1297"/>
      <c r="B80" s="1323"/>
      <c r="C80" s="173"/>
      <c r="D80" s="1326"/>
      <c r="E80" s="1296"/>
      <c r="F80" s="115">
        <f t="shared" si="1"/>
        <v>0</v>
      </c>
    </row>
    <row r="81" spans="1:6">
      <c r="A81" s="1297"/>
      <c r="B81" s="1300" t="s">
        <v>1823</v>
      </c>
      <c r="C81" s="173"/>
      <c r="D81" s="1326"/>
      <c r="E81" s="170"/>
      <c r="F81" s="115">
        <f t="shared" si="1"/>
        <v>0</v>
      </c>
    </row>
    <row r="82" spans="1:6">
      <c r="A82" s="1297"/>
      <c r="B82" s="1300"/>
      <c r="C82" s="173"/>
      <c r="D82" s="1326"/>
      <c r="E82" s="170"/>
      <c r="F82" s="115">
        <f t="shared" si="1"/>
        <v>0</v>
      </c>
    </row>
    <row r="83" spans="1:6" ht="40">
      <c r="A83" s="1297"/>
      <c r="B83" s="172" t="s">
        <v>1822</v>
      </c>
      <c r="C83" s="173"/>
      <c r="D83" s="1326"/>
      <c r="E83" s="170"/>
      <c r="F83" s="115">
        <f t="shared" si="1"/>
        <v>0</v>
      </c>
    </row>
    <row r="84" spans="1:6">
      <c r="A84" s="1297"/>
      <c r="B84" s="1323"/>
      <c r="C84" s="173"/>
      <c r="D84" s="1326"/>
      <c r="E84" s="170"/>
      <c r="F84" s="115">
        <f t="shared" si="1"/>
        <v>0</v>
      </c>
    </row>
    <row r="85" spans="1:6">
      <c r="A85" s="1297" t="s">
        <v>1821</v>
      </c>
      <c r="B85" s="1323" t="s">
        <v>1820</v>
      </c>
      <c r="C85" s="173" t="s">
        <v>691</v>
      </c>
      <c r="D85" s="1326">
        <v>1.95</v>
      </c>
      <c r="E85" s="170"/>
      <c r="F85" s="115">
        <f t="shared" si="1"/>
        <v>0</v>
      </c>
    </row>
    <row r="86" spans="1:6">
      <c r="A86" s="1297"/>
      <c r="B86" s="175"/>
      <c r="C86" s="175"/>
      <c r="D86" s="175"/>
      <c r="E86" s="1309"/>
      <c r="F86" s="115">
        <f t="shared" si="1"/>
        <v>0</v>
      </c>
    </row>
    <row r="87" spans="1:6">
      <c r="A87" s="1297"/>
      <c r="B87" s="1300" t="s">
        <v>1994</v>
      </c>
      <c r="C87" s="173"/>
      <c r="D87" s="173"/>
      <c r="E87" s="141"/>
      <c r="F87" s="115">
        <f t="shared" si="1"/>
        <v>0</v>
      </c>
    </row>
    <row r="88" spans="1:6">
      <c r="A88" s="1297"/>
      <c r="B88" s="175"/>
      <c r="C88" s="173"/>
      <c r="D88" s="173"/>
      <c r="E88" s="141"/>
      <c r="F88" s="115">
        <f t="shared" si="1"/>
        <v>0</v>
      </c>
    </row>
    <row r="89" spans="1:6" ht="40">
      <c r="A89" s="1297"/>
      <c r="B89" s="172" t="s">
        <v>1993</v>
      </c>
      <c r="C89" s="173"/>
      <c r="D89" s="173"/>
      <c r="E89" s="141"/>
      <c r="F89" s="115">
        <f t="shared" si="1"/>
        <v>0</v>
      </c>
    </row>
    <row r="90" spans="1:6">
      <c r="A90" s="1297"/>
      <c r="B90" s="175"/>
      <c r="C90" s="173"/>
      <c r="D90" s="173"/>
      <c r="E90" s="141"/>
      <c r="F90" s="115">
        <f t="shared" si="1"/>
        <v>0</v>
      </c>
    </row>
    <row r="91" spans="1:6">
      <c r="A91" s="1297" t="s">
        <v>2048</v>
      </c>
      <c r="B91" s="175" t="s">
        <v>1820</v>
      </c>
      <c r="C91" s="173" t="s">
        <v>691</v>
      </c>
      <c r="D91" s="1326">
        <v>6.82</v>
      </c>
      <c r="E91" s="170"/>
      <c r="F91" s="115">
        <f t="shared" si="1"/>
        <v>0</v>
      </c>
    </row>
    <row r="92" spans="1:6">
      <c r="A92" s="1297"/>
      <c r="B92" s="1323"/>
      <c r="C92" s="173"/>
      <c r="D92" s="1326"/>
      <c r="E92" s="170"/>
      <c r="F92" s="115"/>
    </row>
    <row r="93" spans="1:6">
      <c r="A93" s="1297"/>
      <c r="B93" s="1300"/>
      <c r="C93" s="173"/>
      <c r="D93" s="173"/>
      <c r="E93" s="245"/>
      <c r="F93" s="115"/>
    </row>
    <row r="94" spans="1:6">
      <c r="A94" s="1297"/>
      <c r="B94" s="172"/>
      <c r="C94" s="173"/>
      <c r="D94" s="173"/>
      <c r="E94" s="245"/>
      <c r="F94" s="115"/>
    </row>
    <row r="95" spans="1:6" ht="13" thickBot="1">
      <c r="A95" s="1291"/>
      <c r="B95" s="1292"/>
      <c r="C95" s="1293"/>
      <c r="D95" s="1293" t="s">
        <v>1770</v>
      </c>
      <c r="E95" s="144"/>
      <c r="F95" s="143">
        <f>SUM(F58:F94)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2545</v>
      </c>
      <c r="B100" s="212"/>
      <c r="C100" s="213"/>
      <c r="D100" s="213"/>
      <c r="E100" s="174"/>
      <c r="F100" s="174"/>
    </row>
    <row r="101" spans="1:6">
      <c r="A101" s="1287"/>
      <c r="B101" s="212"/>
      <c r="C101" s="213"/>
      <c r="D101" s="213"/>
      <c r="E101" s="174"/>
      <c r="F101" s="174"/>
    </row>
    <row r="102" spans="1:6">
      <c r="A102" s="1287" t="s">
        <v>2546</v>
      </c>
      <c r="B102" s="212"/>
      <c r="C102" s="213"/>
      <c r="D102" s="213"/>
      <c r="E102" s="1317"/>
      <c r="F102" s="1317"/>
    </row>
    <row r="103" spans="1:6" ht="13" thickBot="1">
      <c r="A103" s="1318"/>
      <c r="B103" s="212"/>
      <c r="C103" s="213"/>
      <c r="D103" s="213"/>
      <c r="E103" s="1317"/>
      <c r="F103" s="1317"/>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1819</v>
      </c>
      <c r="C106" s="173"/>
      <c r="D106" s="173"/>
      <c r="E106" s="245"/>
      <c r="F106" s="115"/>
    </row>
    <row r="107" spans="1:6">
      <c r="A107" s="1297"/>
      <c r="B107" s="172"/>
      <c r="C107" s="173"/>
      <c r="D107" s="173"/>
      <c r="E107" s="245"/>
      <c r="F107" s="115"/>
    </row>
    <row r="108" spans="1:6">
      <c r="A108" s="1297"/>
      <c r="B108" s="1300" t="s">
        <v>1818</v>
      </c>
      <c r="C108" s="173"/>
      <c r="D108" s="173"/>
      <c r="E108" s="170"/>
      <c r="F108" s="115"/>
    </row>
    <row r="109" spans="1:6">
      <c r="A109" s="1297"/>
      <c r="B109" s="175"/>
      <c r="C109" s="173"/>
      <c r="D109" s="173"/>
      <c r="E109" s="170"/>
      <c r="F109" s="115"/>
    </row>
    <row r="110" spans="1:6" ht="20">
      <c r="A110" s="1297"/>
      <c r="B110" s="172" t="s">
        <v>1817</v>
      </c>
      <c r="C110" s="173"/>
      <c r="D110" s="173"/>
      <c r="E110" s="170"/>
      <c r="F110" s="115"/>
    </row>
    <row r="111" spans="1:6">
      <c r="A111" s="1297"/>
      <c r="B111" s="175"/>
      <c r="C111" s="175"/>
      <c r="D111" s="175"/>
      <c r="E111" s="1309"/>
      <c r="F111" s="1322"/>
    </row>
    <row r="112" spans="1:6">
      <c r="A112" s="1297" t="s">
        <v>1356</v>
      </c>
      <c r="B112" s="175" t="s">
        <v>1816</v>
      </c>
      <c r="C112" s="173" t="s">
        <v>691</v>
      </c>
      <c r="D112" s="1326">
        <v>0.65</v>
      </c>
      <c r="E112" s="170"/>
      <c r="F112" s="115">
        <f t="shared" ref="F112:F139" si="2">D112*E112</f>
        <v>0</v>
      </c>
    </row>
    <row r="113" spans="1:6">
      <c r="A113" s="1297"/>
      <c r="B113" s="175"/>
      <c r="C113" s="173"/>
      <c r="D113" s="1326"/>
      <c r="E113" s="170"/>
      <c r="F113" s="115">
        <f t="shared" si="2"/>
        <v>0</v>
      </c>
    </row>
    <row r="114" spans="1:6">
      <c r="A114" s="1297"/>
      <c r="B114" s="1300" t="s">
        <v>1815</v>
      </c>
      <c r="C114" s="173"/>
      <c r="D114" s="1326"/>
      <c r="E114" s="170"/>
      <c r="F114" s="115">
        <f t="shared" si="2"/>
        <v>0</v>
      </c>
    </row>
    <row r="115" spans="1:6">
      <c r="A115" s="1297"/>
      <c r="B115" s="1301"/>
      <c r="C115" s="173"/>
      <c r="D115" s="1326"/>
      <c r="E115" s="170"/>
      <c r="F115" s="115">
        <f t="shared" si="2"/>
        <v>0</v>
      </c>
    </row>
    <row r="116" spans="1:6" ht="20">
      <c r="A116" s="1297"/>
      <c r="B116" s="172" t="s">
        <v>2047</v>
      </c>
      <c r="C116" s="173"/>
      <c r="D116" s="1326"/>
      <c r="E116" s="170"/>
      <c r="F116" s="115">
        <f t="shared" si="2"/>
        <v>0</v>
      </c>
    </row>
    <row r="117" spans="1:6">
      <c r="A117" s="1297"/>
      <c r="B117" s="175"/>
      <c r="C117" s="173"/>
      <c r="D117" s="1326"/>
      <c r="E117" s="170"/>
      <c r="F117" s="115">
        <f t="shared" si="2"/>
        <v>0</v>
      </c>
    </row>
    <row r="118" spans="1:6">
      <c r="A118" s="1297" t="s">
        <v>701</v>
      </c>
      <c r="B118" s="175" t="s">
        <v>1813</v>
      </c>
      <c r="C118" s="173" t="s">
        <v>691</v>
      </c>
      <c r="D118" s="1326">
        <v>1.95</v>
      </c>
      <c r="E118" s="170"/>
      <c r="F118" s="115">
        <f t="shared" si="2"/>
        <v>0</v>
      </c>
    </row>
    <row r="119" spans="1:6">
      <c r="A119" s="1297"/>
      <c r="B119" s="1328"/>
      <c r="C119" s="173"/>
      <c r="D119" s="1326"/>
      <c r="E119" s="170"/>
      <c r="F119" s="115">
        <f t="shared" si="2"/>
        <v>0</v>
      </c>
    </row>
    <row r="120" spans="1:6" ht="20">
      <c r="A120" s="1324"/>
      <c r="B120" s="172" t="s">
        <v>2046</v>
      </c>
      <c r="C120" s="173"/>
      <c r="D120" s="173"/>
      <c r="E120" s="170"/>
      <c r="F120" s="115">
        <f t="shared" si="2"/>
        <v>0</v>
      </c>
    </row>
    <row r="121" spans="1:6">
      <c r="A121" s="1329"/>
      <c r="B121" s="1331"/>
      <c r="C121" s="173"/>
      <c r="D121" s="173"/>
      <c r="E121" s="170"/>
      <c r="F121" s="115">
        <f t="shared" si="2"/>
        <v>0</v>
      </c>
    </row>
    <row r="122" spans="1:6">
      <c r="A122" s="1329" t="s">
        <v>2045</v>
      </c>
      <c r="B122" s="1331" t="s">
        <v>2044</v>
      </c>
      <c r="C122" s="173" t="s">
        <v>691</v>
      </c>
      <c r="D122" s="173">
        <v>1.76</v>
      </c>
      <c r="E122" s="170"/>
      <c r="F122" s="115">
        <f t="shared" si="2"/>
        <v>0</v>
      </c>
    </row>
    <row r="123" spans="1:6">
      <c r="A123" s="1297"/>
      <c r="B123" s="1328"/>
      <c r="C123" s="173"/>
      <c r="D123" s="1326"/>
      <c r="E123" s="170"/>
      <c r="F123" s="115">
        <f t="shared" si="2"/>
        <v>0</v>
      </c>
    </row>
    <row r="124" spans="1:6" ht="20">
      <c r="A124" s="1324"/>
      <c r="B124" s="172" t="s">
        <v>2043</v>
      </c>
      <c r="C124" s="173"/>
      <c r="D124" s="173"/>
      <c r="E124" s="170"/>
      <c r="F124" s="115">
        <f t="shared" si="2"/>
        <v>0</v>
      </c>
    </row>
    <row r="125" spans="1:6">
      <c r="A125" s="1329"/>
      <c r="B125" s="1331"/>
      <c r="C125" s="173"/>
      <c r="D125" s="173"/>
      <c r="E125" s="170"/>
      <c r="F125" s="115">
        <f t="shared" si="2"/>
        <v>0</v>
      </c>
    </row>
    <row r="126" spans="1:6">
      <c r="A126" s="1329" t="s">
        <v>697</v>
      </c>
      <c r="B126" s="175" t="s">
        <v>1813</v>
      </c>
      <c r="C126" s="173" t="s">
        <v>691</v>
      </c>
      <c r="D126" s="173">
        <v>5.0599999999999996</v>
      </c>
      <c r="E126" s="170"/>
      <c r="F126" s="115">
        <f t="shared" si="2"/>
        <v>0</v>
      </c>
    </row>
    <row r="127" spans="1:6">
      <c r="A127" s="1329"/>
      <c r="B127" s="1328"/>
      <c r="C127" s="173"/>
      <c r="D127" s="173"/>
      <c r="E127" s="170"/>
      <c r="F127" s="115">
        <f t="shared" si="2"/>
        <v>0</v>
      </c>
    </row>
    <row r="128" spans="1:6">
      <c r="A128" s="1297"/>
      <c r="B128" s="1300" t="s">
        <v>1144</v>
      </c>
      <c r="C128" s="173"/>
      <c r="D128" s="173"/>
      <c r="E128" s="141"/>
      <c r="F128" s="115">
        <f t="shared" si="2"/>
        <v>0</v>
      </c>
    </row>
    <row r="129" spans="1:6">
      <c r="A129" s="1297"/>
      <c r="B129" s="1300"/>
      <c r="C129" s="173"/>
      <c r="D129" s="173"/>
      <c r="E129" s="141"/>
      <c r="F129" s="115">
        <f t="shared" si="2"/>
        <v>0</v>
      </c>
    </row>
    <row r="130" spans="1:6">
      <c r="A130" s="1297"/>
      <c r="B130" s="1300" t="s">
        <v>689</v>
      </c>
      <c r="C130" s="173"/>
      <c r="D130" s="173"/>
      <c r="E130" s="141"/>
      <c r="F130" s="115">
        <f t="shared" si="2"/>
        <v>0</v>
      </c>
    </row>
    <row r="131" spans="1:6">
      <c r="A131" s="1297"/>
      <c r="B131" s="1300"/>
      <c r="C131" s="173"/>
      <c r="D131" s="173"/>
      <c r="E131" s="141"/>
      <c r="F131" s="115">
        <f t="shared" si="2"/>
        <v>0</v>
      </c>
    </row>
    <row r="132" spans="1:6" ht="20">
      <c r="A132" s="1297"/>
      <c r="B132" s="172" t="s">
        <v>2042</v>
      </c>
      <c r="C132" s="173"/>
      <c r="D132" s="173"/>
      <c r="E132" s="141"/>
      <c r="F132" s="115">
        <f t="shared" si="2"/>
        <v>0</v>
      </c>
    </row>
    <row r="133" spans="1:6">
      <c r="A133" s="1297"/>
      <c r="B133" s="1300"/>
      <c r="C133" s="173"/>
      <c r="D133" s="173"/>
      <c r="E133" s="170"/>
      <c r="F133" s="115">
        <f t="shared" si="2"/>
        <v>0</v>
      </c>
    </row>
    <row r="134" spans="1:6">
      <c r="A134" s="1297" t="s">
        <v>759</v>
      </c>
      <c r="B134" s="1331" t="s">
        <v>1811</v>
      </c>
      <c r="C134" s="173" t="s">
        <v>443</v>
      </c>
      <c r="D134" s="1333">
        <v>9.4</v>
      </c>
      <c r="E134" s="170"/>
      <c r="F134" s="115">
        <f t="shared" si="2"/>
        <v>0</v>
      </c>
    </row>
    <row r="135" spans="1:6">
      <c r="A135" s="1329"/>
      <c r="B135" s="1328"/>
      <c r="C135" s="173"/>
      <c r="D135" s="173"/>
      <c r="E135" s="170"/>
      <c r="F135" s="115">
        <f t="shared" si="2"/>
        <v>0</v>
      </c>
    </row>
    <row r="136" spans="1:6" ht="20">
      <c r="A136" s="1297"/>
      <c r="B136" s="172" t="s">
        <v>1812</v>
      </c>
      <c r="C136" s="173"/>
      <c r="D136" s="173"/>
      <c r="E136" s="245"/>
      <c r="F136" s="115">
        <f t="shared" si="2"/>
        <v>0</v>
      </c>
    </row>
    <row r="137" spans="1:6">
      <c r="A137" s="1297"/>
      <c r="B137" s="1323"/>
      <c r="C137" s="173"/>
      <c r="D137" s="173"/>
      <c r="E137" s="245"/>
      <c r="F137" s="115">
        <f t="shared" si="2"/>
        <v>0</v>
      </c>
    </row>
    <row r="138" spans="1:6">
      <c r="A138" s="1297" t="s">
        <v>766</v>
      </c>
      <c r="B138" s="1323" t="s">
        <v>2041</v>
      </c>
      <c r="C138" s="173" t="s">
        <v>513</v>
      </c>
      <c r="D138" s="173">
        <v>14</v>
      </c>
      <c r="E138" s="245"/>
      <c r="F138" s="115">
        <f t="shared" si="2"/>
        <v>0</v>
      </c>
    </row>
    <row r="139" spans="1:6">
      <c r="A139" s="1297" t="s">
        <v>683</v>
      </c>
      <c r="B139" s="1323" t="s">
        <v>1811</v>
      </c>
      <c r="C139" s="173" t="s">
        <v>443</v>
      </c>
      <c r="D139" s="173">
        <v>50.6</v>
      </c>
      <c r="E139" s="245"/>
      <c r="F139" s="115">
        <f t="shared" si="2"/>
        <v>0</v>
      </c>
    </row>
    <row r="140" spans="1:6">
      <c r="A140" s="1297"/>
      <c r="B140" s="1323"/>
      <c r="C140" s="173"/>
      <c r="D140" s="173"/>
      <c r="E140" s="245"/>
      <c r="F140" s="115"/>
    </row>
    <row r="141" spans="1:6">
      <c r="A141" s="1297"/>
      <c r="B141" s="1300"/>
      <c r="C141" s="173"/>
      <c r="D141" s="173"/>
      <c r="E141" s="170"/>
      <c r="F141" s="115"/>
    </row>
    <row r="142" spans="1:6">
      <c r="A142" s="1297"/>
      <c r="B142" s="175"/>
      <c r="C142" s="173"/>
      <c r="D142" s="173"/>
      <c r="E142" s="170"/>
      <c r="F142" s="115"/>
    </row>
    <row r="143" spans="1:6">
      <c r="A143" s="1297"/>
      <c r="B143" s="1300"/>
      <c r="C143" s="173"/>
      <c r="D143" s="173"/>
      <c r="E143" s="170"/>
      <c r="F143" s="115"/>
    </row>
    <row r="144" spans="1:6">
      <c r="A144" s="1297"/>
      <c r="B144" s="175"/>
      <c r="C144" s="173"/>
      <c r="D144" s="173"/>
      <c r="E144" s="170"/>
      <c r="F144" s="115"/>
    </row>
    <row r="145" spans="1:6">
      <c r="A145" s="1297"/>
      <c r="B145" s="172"/>
      <c r="C145" s="173"/>
      <c r="D145" s="173"/>
      <c r="E145" s="170"/>
      <c r="F145" s="115"/>
    </row>
    <row r="146" spans="1:6" ht="13" thickBot="1">
      <c r="A146" s="1291"/>
      <c r="B146" s="1292"/>
      <c r="C146" s="1293"/>
      <c r="D146" s="1293" t="s">
        <v>1770</v>
      </c>
      <c r="E146" s="144"/>
      <c r="F146" s="143">
        <f>SUM(F105:F145)</f>
        <v>0</v>
      </c>
    </row>
    <row r="147" spans="1:6">
      <c r="A147" s="1294"/>
      <c r="B147" s="212"/>
      <c r="C147" s="213"/>
      <c r="D147" s="213"/>
      <c r="E147" s="148"/>
      <c r="F147" s="148"/>
    </row>
    <row r="148" spans="1:6">
      <c r="A148" s="1334"/>
      <c r="B148" s="1334"/>
      <c r="C148" s="1334"/>
      <c r="D148" s="213"/>
      <c r="E148" s="1317"/>
      <c r="F148" s="1317"/>
    </row>
    <row r="149" spans="1:6">
      <c r="A149" s="2028" t="s">
        <v>324</v>
      </c>
      <c r="B149" s="2014"/>
      <c r="C149" s="2014"/>
      <c r="D149" s="2014"/>
      <c r="E149" s="2014"/>
      <c r="F149" s="2014"/>
    </row>
    <row r="150" spans="1:6">
      <c r="A150" s="2028" t="s">
        <v>323</v>
      </c>
      <c r="B150" s="2014"/>
      <c r="C150" s="2014"/>
      <c r="D150" s="2014"/>
      <c r="E150" s="2014"/>
      <c r="F150" s="2014"/>
    </row>
    <row r="151" spans="1:6">
      <c r="A151" s="1287" t="s">
        <v>2545</v>
      </c>
      <c r="B151" s="212"/>
      <c r="C151" s="213"/>
      <c r="D151" s="213"/>
      <c r="E151" s="174"/>
      <c r="F151" s="174"/>
    </row>
    <row r="152" spans="1:6">
      <c r="A152" s="1287"/>
      <c r="B152" s="212"/>
      <c r="C152" s="213"/>
      <c r="D152" s="213"/>
      <c r="E152" s="174"/>
      <c r="F152" s="174"/>
    </row>
    <row r="153" spans="1:6">
      <c r="A153" s="1287" t="s">
        <v>2546</v>
      </c>
      <c r="B153" s="212"/>
      <c r="C153" s="213"/>
      <c r="D153" s="213"/>
      <c r="E153" s="1317"/>
      <c r="F153" s="1317"/>
    </row>
    <row r="154" spans="1:6" ht="13" thickBot="1">
      <c r="A154" s="1334"/>
      <c r="B154" s="1334"/>
      <c r="C154" s="1334"/>
      <c r="D154" s="1334"/>
      <c r="E154" s="1335"/>
      <c r="F154" s="1335"/>
    </row>
    <row r="155" spans="1:6">
      <c r="A155" s="1319" t="s">
        <v>320</v>
      </c>
      <c r="B155" s="259" t="s">
        <v>161</v>
      </c>
      <c r="C155" s="259" t="s">
        <v>319</v>
      </c>
      <c r="D155" s="259" t="s">
        <v>318</v>
      </c>
      <c r="E155" s="1320" t="s">
        <v>317</v>
      </c>
      <c r="F155" s="1321" t="s">
        <v>316</v>
      </c>
    </row>
    <row r="156" spans="1:6">
      <c r="A156" s="1303"/>
      <c r="B156" s="179"/>
      <c r="C156" s="179"/>
      <c r="D156" s="179"/>
      <c r="E156" s="1296"/>
      <c r="F156" s="1336"/>
    </row>
    <row r="157" spans="1:6">
      <c r="A157" s="1297"/>
      <c r="B157" s="1300" t="s">
        <v>550</v>
      </c>
      <c r="C157" s="173"/>
      <c r="D157" s="173"/>
      <c r="E157" s="170"/>
      <c r="F157" s="115"/>
    </row>
    <row r="158" spans="1:6">
      <c r="A158" s="1297"/>
      <c r="B158" s="175"/>
      <c r="C158" s="173"/>
      <c r="D158" s="173"/>
      <c r="E158" s="170"/>
      <c r="F158" s="115"/>
    </row>
    <row r="159" spans="1:6">
      <c r="A159" s="1297"/>
      <c r="B159" s="1300" t="s">
        <v>1810</v>
      </c>
      <c r="C159" s="173"/>
      <c r="D159" s="173"/>
      <c r="E159" s="170"/>
      <c r="F159" s="115"/>
    </row>
    <row r="160" spans="1:6">
      <c r="A160" s="1297"/>
      <c r="B160" s="175"/>
      <c r="C160" s="173"/>
      <c r="D160" s="173"/>
      <c r="E160" s="170"/>
      <c r="F160" s="115"/>
    </row>
    <row r="161" spans="1:6" ht="20">
      <c r="A161" s="1297"/>
      <c r="B161" s="172" t="s">
        <v>1809</v>
      </c>
      <c r="C161" s="173"/>
      <c r="D161" s="173"/>
      <c r="E161" s="170"/>
      <c r="F161" s="115"/>
    </row>
    <row r="162" spans="1:6">
      <c r="A162" s="1303"/>
      <c r="B162" s="179"/>
      <c r="C162" s="179"/>
      <c r="D162" s="179"/>
      <c r="E162" s="1296"/>
      <c r="F162" s="1336"/>
    </row>
    <row r="163" spans="1:6">
      <c r="A163" s="1297" t="s">
        <v>675</v>
      </c>
      <c r="B163" s="175" t="s">
        <v>1808</v>
      </c>
      <c r="C163" s="173" t="s">
        <v>482</v>
      </c>
      <c r="D163" s="1326">
        <v>0.62</v>
      </c>
      <c r="E163" s="170"/>
      <c r="F163" s="115">
        <f t="shared" ref="F163:F191" si="3">D163*E163</f>
        <v>0</v>
      </c>
    </row>
    <row r="164" spans="1:6">
      <c r="A164" s="1303"/>
      <c r="B164" s="179"/>
      <c r="C164" s="179"/>
      <c r="D164" s="179"/>
      <c r="E164" s="1296"/>
      <c r="F164" s="115">
        <f t="shared" si="3"/>
        <v>0</v>
      </c>
    </row>
    <row r="165" spans="1:6">
      <c r="A165" s="1297"/>
      <c r="B165" s="1300" t="s">
        <v>2040</v>
      </c>
      <c r="C165" s="173"/>
      <c r="D165" s="173"/>
      <c r="E165" s="170"/>
      <c r="F165" s="115">
        <f t="shared" si="3"/>
        <v>0</v>
      </c>
    </row>
    <row r="166" spans="1:6">
      <c r="A166" s="1297"/>
      <c r="B166" s="175"/>
      <c r="C166" s="173"/>
      <c r="D166" s="173"/>
      <c r="E166" s="170"/>
      <c r="F166" s="115">
        <f t="shared" si="3"/>
        <v>0</v>
      </c>
    </row>
    <row r="167" spans="1:6" ht="20">
      <c r="A167" s="1297"/>
      <c r="B167" s="172" t="s">
        <v>2039</v>
      </c>
      <c r="C167" s="173"/>
      <c r="D167" s="173"/>
      <c r="E167" s="170"/>
      <c r="F167" s="115">
        <f t="shared" si="3"/>
        <v>0</v>
      </c>
    </row>
    <row r="168" spans="1:6">
      <c r="A168" s="1297"/>
      <c r="B168" s="172"/>
      <c r="C168" s="173"/>
      <c r="D168" s="173"/>
      <c r="E168" s="170"/>
      <c r="F168" s="115">
        <f t="shared" si="3"/>
        <v>0</v>
      </c>
    </row>
    <row r="169" spans="1:6">
      <c r="A169" s="1297" t="s">
        <v>751</v>
      </c>
      <c r="B169" s="175" t="s">
        <v>2038</v>
      </c>
      <c r="C169" s="173" t="s">
        <v>513</v>
      </c>
      <c r="D169" s="1326">
        <v>11</v>
      </c>
      <c r="E169" s="170"/>
      <c r="F169" s="115">
        <f t="shared" si="3"/>
        <v>0</v>
      </c>
    </row>
    <row r="170" spans="1:6">
      <c r="A170" s="1297"/>
      <c r="B170" s="175"/>
      <c r="C170" s="173"/>
      <c r="D170" s="1326"/>
      <c r="E170" s="170"/>
      <c r="F170" s="115">
        <f t="shared" si="3"/>
        <v>0</v>
      </c>
    </row>
    <row r="171" spans="1:6">
      <c r="A171" s="1297"/>
      <c r="B171" s="1301" t="s">
        <v>633</v>
      </c>
      <c r="C171" s="173"/>
      <c r="D171" s="173"/>
      <c r="E171" s="245"/>
      <c r="F171" s="115">
        <f t="shared" si="3"/>
        <v>0</v>
      </c>
    </row>
    <row r="172" spans="1:6">
      <c r="A172" s="1297"/>
      <c r="B172" s="1301"/>
      <c r="C172" s="173"/>
      <c r="D172" s="173"/>
      <c r="E172" s="245"/>
      <c r="F172" s="115">
        <f t="shared" si="3"/>
        <v>0</v>
      </c>
    </row>
    <row r="173" spans="1:6">
      <c r="A173" s="1297"/>
      <c r="B173" s="1301" t="s">
        <v>1736</v>
      </c>
      <c r="C173" s="173"/>
      <c r="D173" s="173"/>
      <c r="E173" s="245"/>
      <c r="F173" s="115">
        <f t="shared" si="3"/>
        <v>0</v>
      </c>
    </row>
    <row r="174" spans="1:6">
      <c r="A174" s="1297"/>
      <c r="B174" s="172"/>
      <c r="C174" s="173"/>
      <c r="D174" s="173"/>
      <c r="E174" s="245"/>
      <c r="F174" s="115">
        <f t="shared" si="3"/>
        <v>0</v>
      </c>
    </row>
    <row r="175" spans="1:6">
      <c r="A175" s="1297"/>
      <c r="B175" s="1301" t="s">
        <v>631</v>
      </c>
      <c r="C175" s="173"/>
      <c r="D175" s="173"/>
      <c r="E175" s="170"/>
      <c r="F175" s="115">
        <f t="shared" si="3"/>
        <v>0</v>
      </c>
    </row>
    <row r="176" spans="1:6">
      <c r="A176" s="1297"/>
      <c r="B176" s="175"/>
      <c r="C176" s="173"/>
      <c r="D176" s="173"/>
      <c r="E176" s="170"/>
      <c r="F176" s="115">
        <f t="shared" si="3"/>
        <v>0</v>
      </c>
    </row>
    <row r="177" spans="1:6" ht="30">
      <c r="A177" s="1297"/>
      <c r="B177" s="172" t="s">
        <v>1807</v>
      </c>
      <c r="C177" s="173"/>
      <c r="D177" s="173"/>
      <c r="E177" s="170"/>
      <c r="F177" s="115">
        <f t="shared" si="3"/>
        <v>0</v>
      </c>
    </row>
    <row r="178" spans="1:6">
      <c r="A178" s="1324"/>
      <c r="B178" s="1325"/>
      <c r="C178" s="173"/>
      <c r="D178" s="173"/>
      <c r="E178" s="170"/>
      <c r="F178" s="115">
        <f t="shared" si="3"/>
        <v>0</v>
      </c>
    </row>
    <row r="179" spans="1:6">
      <c r="A179" s="1329" t="s">
        <v>2547</v>
      </c>
      <c r="B179" s="1331" t="s">
        <v>1662</v>
      </c>
      <c r="C179" s="173" t="s">
        <v>337</v>
      </c>
      <c r="D179" s="173">
        <v>7</v>
      </c>
      <c r="E179" s="170"/>
      <c r="F179" s="115">
        <f t="shared" si="3"/>
        <v>0</v>
      </c>
    </row>
    <row r="180" spans="1:6">
      <c r="A180" s="1297"/>
      <c r="B180" s="1331"/>
      <c r="C180" s="173"/>
      <c r="D180" s="173"/>
      <c r="E180" s="170"/>
      <c r="F180" s="115">
        <f t="shared" si="3"/>
        <v>0</v>
      </c>
    </row>
    <row r="181" spans="1:6">
      <c r="A181" s="1329"/>
      <c r="B181" s="1301" t="s">
        <v>1703</v>
      </c>
      <c r="C181" s="173"/>
      <c r="D181" s="173"/>
      <c r="E181" s="170"/>
      <c r="F181" s="115">
        <f t="shared" si="3"/>
        <v>0</v>
      </c>
    </row>
    <row r="182" spans="1:6">
      <c r="A182" s="1297"/>
      <c r="B182" s="1300"/>
      <c r="C182" s="173"/>
      <c r="D182" s="173"/>
      <c r="E182" s="170"/>
      <c r="F182" s="115">
        <f t="shared" si="3"/>
        <v>0</v>
      </c>
    </row>
    <row r="183" spans="1:6" ht="20">
      <c r="A183" s="1297"/>
      <c r="B183" s="172" t="s">
        <v>1806</v>
      </c>
      <c r="C183" s="173"/>
      <c r="D183" s="173"/>
      <c r="E183" s="170"/>
      <c r="F183" s="115">
        <f t="shared" si="3"/>
        <v>0</v>
      </c>
    </row>
    <row r="184" spans="1:6">
      <c r="A184" s="1297"/>
      <c r="B184" s="1323"/>
      <c r="C184" s="173"/>
      <c r="D184" s="173"/>
      <c r="E184" s="170"/>
      <c r="F184" s="115">
        <f t="shared" si="3"/>
        <v>0</v>
      </c>
    </row>
    <row r="185" spans="1:6">
      <c r="A185" s="1297" t="s">
        <v>2103</v>
      </c>
      <c r="B185" s="1331" t="s">
        <v>1805</v>
      </c>
      <c r="C185" s="173" t="s">
        <v>337</v>
      </c>
      <c r="D185" s="173">
        <v>3</v>
      </c>
      <c r="E185" s="170"/>
      <c r="F185" s="115">
        <f t="shared" si="3"/>
        <v>0</v>
      </c>
    </row>
    <row r="186" spans="1:6">
      <c r="A186" s="1297"/>
      <c r="B186" s="1331"/>
      <c r="C186" s="173"/>
      <c r="D186" s="173"/>
      <c r="E186" s="170"/>
      <c r="F186" s="115">
        <f t="shared" si="3"/>
        <v>0</v>
      </c>
    </row>
    <row r="187" spans="1:6">
      <c r="A187" s="1297"/>
      <c r="B187" s="279" t="s">
        <v>626</v>
      </c>
      <c r="C187" s="181"/>
      <c r="D187" s="181"/>
      <c r="E187" s="170"/>
      <c r="F187" s="115">
        <f t="shared" si="3"/>
        <v>0</v>
      </c>
    </row>
    <row r="188" spans="1:6">
      <c r="A188" s="1297"/>
      <c r="B188" s="279"/>
      <c r="C188" s="181"/>
      <c r="D188" s="181"/>
      <c r="E188" s="170"/>
      <c r="F188" s="115">
        <f t="shared" si="3"/>
        <v>0</v>
      </c>
    </row>
    <row r="189" spans="1:6" ht="30.5">
      <c r="A189" s="1297"/>
      <c r="B189" s="352" t="s">
        <v>1804</v>
      </c>
      <c r="C189" s="181"/>
      <c r="D189" s="181"/>
      <c r="E189" s="170"/>
      <c r="F189" s="115">
        <f t="shared" si="3"/>
        <v>0</v>
      </c>
    </row>
    <row r="190" spans="1:6">
      <c r="A190" s="1297"/>
      <c r="B190" s="352"/>
      <c r="C190" s="181"/>
      <c r="D190" s="181"/>
      <c r="E190" s="170"/>
      <c r="F190" s="115">
        <f t="shared" si="3"/>
        <v>0</v>
      </c>
    </row>
    <row r="191" spans="1:6">
      <c r="A191" s="171" t="s">
        <v>2102</v>
      </c>
      <c r="B191" s="175" t="s">
        <v>2035</v>
      </c>
      <c r="C191" s="173" t="s">
        <v>337</v>
      </c>
      <c r="D191" s="173">
        <v>2</v>
      </c>
      <c r="E191" s="170"/>
      <c r="F191" s="115">
        <f t="shared" si="3"/>
        <v>0</v>
      </c>
    </row>
    <row r="192" spans="1:6">
      <c r="A192" s="171"/>
      <c r="B192" s="175"/>
      <c r="C192" s="173"/>
      <c r="D192" s="173"/>
      <c r="E192" s="170"/>
      <c r="F192" s="115"/>
    </row>
    <row r="193" spans="1:6">
      <c r="A193" s="171"/>
      <c r="B193" s="175"/>
      <c r="C193" s="173"/>
      <c r="D193" s="173"/>
      <c r="E193" s="170"/>
      <c r="F193" s="115"/>
    </row>
    <row r="194" spans="1:6">
      <c r="A194" s="171"/>
      <c r="B194" s="175"/>
      <c r="C194" s="173"/>
      <c r="D194" s="173"/>
      <c r="E194" s="170"/>
      <c r="F194" s="115"/>
    </row>
    <row r="195" spans="1:6" ht="13" thickBot="1">
      <c r="A195" s="1291"/>
      <c r="B195" s="1292"/>
      <c r="C195" s="1293"/>
      <c r="D195" s="1293" t="s">
        <v>1770</v>
      </c>
      <c r="E195" s="144"/>
      <c r="F195" s="143">
        <f>SUM(F156:F194)</f>
        <v>0</v>
      </c>
    </row>
    <row r="196" spans="1:6">
      <c r="A196" s="1294"/>
      <c r="B196" s="212"/>
      <c r="C196" s="213"/>
      <c r="D196" s="213"/>
      <c r="E196" s="148"/>
      <c r="F196" s="148"/>
    </row>
    <row r="197" spans="1:6">
      <c r="A197" s="1337"/>
      <c r="B197" s="1338"/>
      <c r="C197" s="1338"/>
      <c r="D197" s="1338"/>
      <c r="E197" s="1339"/>
      <c r="F197" s="1339"/>
    </row>
    <row r="198" spans="1:6">
      <c r="A198" s="2028" t="s">
        <v>324</v>
      </c>
      <c r="B198" s="2014"/>
      <c r="C198" s="2014"/>
      <c r="D198" s="2014"/>
      <c r="E198" s="2014"/>
      <c r="F198" s="2014"/>
    </row>
    <row r="199" spans="1:6">
      <c r="A199" s="2028" t="s">
        <v>323</v>
      </c>
      <c r="B199" s="2014"/>
      <c r="C199" s="2014"/>
      <c r="D199" s="2014"/>
      <c r="E199" s="2014"/>
      <c r="F199" s="2014"/>
    </row>
    <row r="200" spans="1:6">
      <c r="A200" s="1287" t="s">
        <v>2545</v>
      </c>
      <c r="B200" s="212"/>
      <c r="C200" s="213"/>
      <c r="D200" s="213"/>
      <c r="E200" s="174"/>
      <c r="F200" s="174"/>
    </row>
    <row r="201" spans="1:6">
      <c r="A201" s="1287"/>
      <c r="B201" s="212"/>
      <c r="C201" s="213"/>
      <c r="D201" s="213"/>
      <c r="E201" s="174"/>
      <c r="F201" s="174"/>
    </row>
    <row r="202" spans="1:6">
      <c r="A202" s="1287" t="s">
        <v>2546</v>
      </c>
      <c r="B202" s="212"/>
      <c r="C202" s="213"/>
      <c r="D202" s="213"/>
      <c r="E202" s="1317"/>
      <c r="F202" s="1317"/>
    </row>
    <row r="203" spans="1:6" ht="13" thickBot="1">
      <c r="A203" s="1318"/>
      <c r="B203" s="212"/>
      <c r="C203" s="213"/>
      <c r="D203" s="213"/>
      <c r="E203" s="1317"/>
      <c r="F203" s="1317"/>
    </row>
    <row r="204" spans="1:6">
      <c r="A204" s="1319" t="s">
        <v>320</v>
      </c>
      <c r="B204" s="259" t="s">
        <v>161</v>
      </c>
      <c r="C204" s="259" t="s">
        <v>319</v>
      </c>
      <c r="D204" s="259" t="s">
        <v>318</v>
      </c>
      <c r="E204" s="1320" t="s">
        <v>317</v>
      </c>
      <c r="F204" s="1321" t="s">
        <v>316</v>
      </c>
    </row>
    <row r="205" spans="1:6">
      <c r="A205" s="1303"/>
      <c r="B205" s="179"/>
      <c r="C205" s="179"/>
      <c r="D205" s="179"/>
      <c r="E205" s="1296"/>
      <c r="F205" s="1336"/>
    </row>
    <row r="206" spans="1:6">
      <c r="A206" s="1297"/>
      <c r="B206" s="1300" t="s">
        <v>1803</v>
      </c>
      <c r="C206" s="173"/>
      <c r="D206" s="173"/>
      <c r="E206" s="141"/>
      <c r="F206" s="115"/>
    </row>
    <row r="207" spans="1:6">
      <c r="A207" s="1297"/>
      <c r="B207" s="1300"/>
      <c r="C207" s="173"/>
      <c r="D207" s="173"/>
      <c r="E207" s="141"/>
      <c r="F207" s="115"/>
    </row>
    <row r="208" spans="1:6" ht="20.5">
      <c r="A208" s="1297"/>
      <c r="B208" s="352" t="s">
        <v>1802</v>
      </c>
      <c r="C208" s="173"/>
      <c r="D208" s="173"/>
      <c r="E208" s="170"/>
      <c r="F208" s="115"/>
    </row>
    <row r="209" spans="1:6">
      <c r="A209" s="1303"/>
      <c r="B209" s="179"/>
      <c r="C209" s="179"/>
      <c r="D209" s="179"/>
      <c r="E209" s="1296"/>
      <c r="F209" s="1336"/>
    </row>
    <row r="210" spans="1:6">
      <c r="A210" s="1297" t="s">
        <v>2034</v>
      </c>
      <c r="B210" s="1323" t="s">
        <v>1662</v>
      </c>
      <c r="C210" s="173" t="s">
        <v>337</v>
      </c>
      <c r="D210" s="173">
        <v>1</v>
      </c>
      <c r="E210" s="170"/>
      <c r="F210" s="115">
        <f t="shared" ref="F210:F232" si="4">D210*E210</f>
        <v>0</v>
      </c>
    </row>
    <row r="211" spans="1:6">
      <c r="A211" s="1303"/>
      <c r="B211" s="179"/>
      <c r="C211" s="179"/>
      <c r="D211" s="179"/>
      <c r="E211" s="1296"/>
      <c r="F211" s="115">
        <f t="shared" si="4"/>
        <v>0</v>
      </c>
    </row>
    <row r="212" spans="1:6">
      <c r="A212" s="1297"/>
      <c r="B212" s="1300" t="s">
        <v>1800</v>
      </c>
      <c r="C212" s="173"/>
      <c r="D212" s="173"/>
      <c r="E212" s="170"/>
      <c r="F212" s="115">
        <f t="shared" si="4"/>
        <v>0</v>
      </c>
    </row>
    <row r="213" spans="1:6">
      <c r="A213" s="1297"/>
      <c r="B213" s="1300"/>
      <c r="C213" s="173"/>
      <c r="D213" s="173"/>
      <c r="E213" s="170"/>
      <c r="F213" s="115">
        <f t="shared" si="4"/>
        <v>0</v>
      </c>
    </row>
    <row r="214" spans="1:6" ht="40.5">
      <c r="A214" s="1297"/>
      <c r="B214" s="352" t="s">
        <v>2033</v>
      </c>
      <c r="C214" s="173"/>
      <c r="D214" s="173"/>
      <c r="E214" s="170"/>
      <c r="F214" s="115">
        <f t="shared" si="4"/>
        <v>0</v>
      </c>
    </row>
    <row r="215" spans="1:6">
      <c r="A215" s="1297"/>
      <c r="B215" s="172"/>
      <c r="C215" s="173"/>
      <c r="D215" s="173"/>
      <c r="E215" s="170"/>
      <c r="F215" s="115">
        <f t="shared" si="4"/>
        <v>0</v>
      </c>
    </row>
    <row r="216" spans="1:6">
      <c r="A216" s="1297" t="s">
        <v>1798</v>
      </c>
      <c r="B216" s="1323" t="s">
        <v>1797</v>
      </c>
      <c r="C216" s="173" t="s">
        <v>337</v>
      </c>
      <c r="D216" s="173">
        <v>2</v>
      </c>
      <c r="E216" s="170"/>
      <c r="F216" s="115">
        <f t="shared" si="4"/>
        <v>0</v>
      </c>
    </row>
    <row r="217" spans="1:6">
      <c r="A217" s="1297" t="s">
        <v>1795</v>
      </c>
      <c r="B217" s="1323" t="s">
        <v>2032</v>
      </c>
      <c r="C217" s="173" t="s">
        <v>337</v>
      </c>
      <c r="D217" s="173">
        <v>1</v>
      </c>
      <c r="E217" s="170"/>
      <c r="F217" s="115">
        <f t="shared" si="4"/>
        <v>0</v>
      </c>
    </row>
    <row r="218" spans="1:6">
      <c r="A218" s="1297"/>
      <c r="B218" s="1323"/>
      <c r="C218" s="173"/>
      <c r="D218" s="173"/>
      <c r="E218" s="170"/>
      <c r="F218" s="115">
        <f t="shared" si="4"/>
        <v>0</v>
      </c>
    </row>
    <row r="219" spans="1:6" ht="40.5">
      <c r="A219" s="1297"/>
      <c r="B219" s="352" t="s">
        <v>2031</v>
      </c>
      <c r="C219" s="173"/>
      <c r="D219" s="173"/>
      <c r="E219" s="170"/>
      <c r="F219" s="115">
        <f t="shared" si="4"/>
        <v>0</v>
      </c>
    </row>
    <row r="220" spans="1:6">
      <c r="A220" s="1297"/>
      <c r="B220" s="1323"/>
      <c r="C220" s="173"/>
      <c r="D220" s="173"/>
      <c r="E220" s="170"/>
      <c r="F220" s="115">
        <f t="shared" si="4"/>
        <v>0</v>
      </c>
    </row>
    <row r="221" spans="1:6">
      <c r="A221" s="1297" t="s">
        <v>1791</v>
      </c>
      <c r="B221" s="1323" t="s">
        <v>1797</v>
      </c>
      <c r="C221" s="173" t="s">
        <v>337</v>
      </c>
      <c r="D221" s="173">
        <v>1</v>
      </c>
      <c r="E221" s="170"/>
      <c r="F221" s="115">
        <f t="shared" si="4"/>
        <v>0</v>
      </c>
    </row>
    <row r="222" spans="1:6">
      <c r="A222" s="1297" t="s">
        <v>1985</v>
      </c>
      <c r="B222" s="1323" t="s">
        <v>2029</v>
      </c>
      <c r="C222" s="173" t="s">
        <v>337</v>
      </c>
      <c r="D222" s="173">
        <v>1</v>
      </c>
      <c r="E222" s="170"/>
      <c r="F222" s="115">
        <f t="shared" si="4"/>
        <v>0</v>
      </c>
    </row>
    <row r="223" spans="1:6">
      <c r="A223" s="1297"/>
      <c r="B223" s="1323"/>
      <c r="C223" s="173"/>
      <c r="D223" s="173"/>
      <c r="E223" s="170"/>
      <c r="F223" s="115">
        <f t="shared" si="4"/>
        <v>0</v>
      </c>
    </row>
    <row r="224" spans="1:6">
      <c r="A224" s="1297"/>
      <c r="B224" s="1301" t="s">
        <v>1673</v>
      </c>
      <c r="C224" s="173"/>
      <c r="D224" s="173"/>
      <c r="E224" s="141"/>
      <c r="F224" s="115">
        <f t="shared" si="4"/>
        <v>0</v>
      </c>
    </row>
    <row r="225" spans="1:6">
      <c r="A225" s="1297"/>
      <c r="B225" s="172"/>
      <c r="C225" s="173"/>
      <c r="D225" s="173"/>
      <c r="E225" s="170"/>
      <c r="F225" s="115">
        <f t="shared" si="4"/>
        <v>0</v>
      </c>
    </row>
    <row r="226" spans="1:6" ht="30.5">
      <c r="A226" s="1297"/>
      <c r="B226" s="352" t="s">
        <v>1790</v>
      </c>
      <c r="C226" s="173"/>
      <c r="D226" s="173"/>
      <c r="E226" s="170"/>
      <c r="F226" s="115">
        <f t="shared" si="4"/>
        <v>0</v>
      </c>
    </row>
    <row r="227" spans="1:6">
      <c r="A227" s="1297"/>
      <c r="B227" s="175"/>
      <c r="C227" s="173"/>
      <c r="D227" s="173"/>
      <c r="E227" s="170"/>
      <c r="F227" s="115">
        <f t="shared" si="4"/>
        <v>0</v>
      </c>
    </row>
    <row r="228" spans="1:6">
      <c r="A228" s="1297" t="s">
        <v>1321</v>
      </c>
      <c r="B228" s="175" t="s">
        <v>1662</v>
      </c>
      <c r="C228" s="173" t="s">
        <v>337</v>
      </c>
      <c r="D228" s="173">
        <v>2</v>
      </c>
      <c r="E228" s="170"/>
      <c r="F228" s="115">
        <f t="shared" si="4"/>
        <v>0</v>
      </c>
    </row>
    <row r="229" spans="1:6">
      <c r="A229" s="1297"/>
      <c r="B229" s="175"/>
      <c r="C229" s="173"/>
      <c r="D229" s="173"/>
      <c r="E229" s="170"/>
      <c r="F229" s="115">
        <f t="shared" si="4"/>
        <v>0</v>
      </c>
    </row>
    <row r="230" spans="1:6" ht="20">
      <c r="A230" s="1297"/>
      <c r="B230" s="243" t="s">
        <v>2028</v>
      </c>
      <c r="C230" s="173"/>
      <c r="D230" s="173"/>
      <c r="E230" s="245"/>
      <c r="F230" s="115">
        <f t="shared" si="4"/>
        <v>0</v>
      </c>
    </row>
    <row r="231" spans="1:6">
      <c r="A231" s="1297"/>
      <c r="B231" s="172"/>
      <c r="C231" s="173"/>
      <c r="D231" s="173"/>
      <c r="E231" s="245"/>
      <c r="F231" s="115">
        <f t="shared" si="4"/>
        <v>0</v>
      </c>
    </row>
    <row r="232" spans="1:6">
      <c r="A232" s="1297" t="s">
        <v>2027</v>
      </c>
      <c r="B232" s="175" t="s">
        <v>1662</v>
      </c>
      <c r="C232" s="173" t="s">
        <v>337</v>
      </c>
      <c r="D232" s="173">
        <v>1</v>
      </c>
      <c r="E232" s="170"/>
      <c r="F232" s="115">
        <f t="shared" si="4"/>
        <v>0</v>
      </c>
    </row>
    <row r="233" spans="1:6">
      <c r="A233" s="1297"/>
      <c r="B233" s="1340"/>
      <c r="C233" s="173"/>
      <c r="D233" s="173"/>
      <c r="E233" s="170"/>
      <c r="F233" s="150"/>
    </row>
    <row r="234" spans="1:6">
      <c r="A234" s="1297"/>
      <c r="B234" s="1340"/>
      <c r="C234" s="173"/>
      <c r="D234" s="173"/>
      <c r="E234" s="170"/>
      <c r="F234" s="150"/>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170"/>
      <c r="F240" s="150"/>
    </row>
    <row r="241" spans="1:6">
      <c r="A241" s="1297"/>
      <c r="B241" s="1340"/>
      <c r="C241" s="173"/>
      <c r="D241" s="173"/>
      <c r="E241" s="170"/>
      <c r="F241" s="150"/>
    </row>
    <row r="242" spans="1:6">
      <c r="A242" s="1297"/>
      <c r="B242" s="1340"/>
      <c r="C242" s="173"/>
      <c r="D242" s="173"/>
      <c r="E242" s="245"/>
      <c r="F242" s="150"/>
    </row>
    <row r="243" spans="1:6" ht="13" thickBot="1">
      <c r="A243" s="1291"/>
      <c r="B243" s="1292"/>
      <c r="C243" s="1293"/>
      <c r="D243" s="1293" t="s">
        <v>1770</v>
      </c>
      <c r="E243" s="144"/>
      <c r="F243" s="143">
        <f>SUM(F205:F242)</f>
        <v>0</v>
      </c>
    </row>
    <row r="244" spans="1:6">
      <c r="A244" s="1294"/>
      <c r="B244" s="212"/>
      <c r="C244" s="213"/>
      <c r="D244" s="213"/>
      <c r="E244" s="148"/>
      <c r="F244" s="148"/>
    </row>
    <row r="245" spans="1:6">
      <c r="A245" s="1294"/>
      <c r="B245" s="212"/>
      <c r="C245" s="213"/>
      <c r="D245" s="213"/>
      <c r="E245" s="148"/>
      <c r="F245" s="148"/>
    </row>
    <row r="246" spans="1:6">
      <c r="A246" s="2028" t="s">
        <v>324</v>
      </c>
      <c r="B246" s="2014"/>
      <c r="C246" s="2014"/>
      <c r="D246" s="2014"/>
      <c r="E246" s="2014"/>
      <c r="F246" s="2014"/>
    </row>
    <row r="247" spans="1:6">
      <c r="A247" s="2028" t="s">
        <v>323</v>
      </c>
      <c r="B247" s="2014"/>
      <c r="C247" s="2014"/>
      <c r="D247" s="2014"/>
      <c r="E247" s="2014"/>
      <c r="F247" s="2014"/>
    </row>
    <row r="248" spans="1:6">
      <c r="A248" s="1287" t="s">
        <v>2545</v>
      </c>
      <c r="B248" s="212"/>
      <c r="C248" s="213"/>
      <c r="D248" s="213"/>
      <c r="E248" s="174"/>
      <c r="F248" s="174"/>
    </row>
    <row r="249" spans="1:6">
      <c r="A249" s="1287"/>
      <c r="B249" s="212"/>
      <c r="C249" s="213"/>
      <c r="D249" s="213"/>
      <c r="E249" s="174"/>
      <c r="F249" s="174"/>
    </row>
    <row r="250" spans="1:6">
      <c r="A250" s="1287" t="s">
        <v>2546</v>
      </c>
      <c r="B250" s="212"/>
      <c r="C250" s="213"/>
      <c r="D250" s="213"/>
      <c r="E250" s="1317"/>
      <c r="F250" s="1317"/>
    </row>
    <row r="251" spans="1:6" ht="13" thickBot="1">
      <c r="A251" s="1318"/>
      <c r="B251" s="212"/>
      <c r="C251" s="213"/>
      <c r="D251" s="213"/>
      <c r="E251" s="1317"/>
      <c r="F251" s="1317"/>
    </row>
    <row r="252" spans="1:6">
      <c r="A252" s="1319" t="s">
        <v>320</v>
      </c>
      <c r="B252" s="259" t="s">
        <v>161</v>
      </c>
      <c r="C252" s="259" t="s">
        <v>319</v>
      </c>
      <c r="D252" s="259" t="s">
        <v>318</v>
      </c>
      <c r="E252" s="1320" t="s">
        <v>317</v>
      </c>
      <c r="F252" s="1321" t="s">
        <v>316</v>
      </c>
    </row>
    <row r="253" spans="1:6">
      <c r="A253" s="1303"/>
      <c r="B253" s="179"/>
      <c r="C253" s="179"/>
      <c r="D253" s="179"/>
      <c r="E253" s="1296"/>
      <c r="F253" s="1336"/>
    </row>
    <row r="254" spans="1:6" ht="21">
      <c r="A254" s="1297"/>
      <c r="B254" s="1300" t="s">
        <v>1643</v>
      </c>
      <c r="C254" s="173"/>
      <c r="D254" s="1341"/>
      <c r="E254" s="170"/>
      <c r="F254" s="1299"/>
    </row>
    <row r="255" spans="1:6">
      <c r="A255" s="1297"/>
      <c r="B255" s="175"/>
      <c r="C255" s="173"/>
      <c r="D255" s="1341"/>
      <c r="E255" s="170"/>
      <c r="F255" s="1299"/>
    </row>
    <row r="256" spans="1:6" ht="30">
      <c r="A256" s="1297"/>
      <c r="B256" s="172" t="s">
        <v>2078</v>
      </c>
      <c r="C256" s="173"/>
      <c r="D256" s="1341"/>
      <c r="E256" s="170"/>
      <c r="F256" s="1299"/>
    </row>
    <row r="257" spans="1:6">
      <c r="A257" s="1297"/>
      <c r="B257" s="175"/>
      <c r="C257" s="173"/>
      <c r="D257" s="1341"/>
      <c r="E257" s="170"/>
      <c r="F257" s="147"/>
    </row>
    <row r="258" spans="1:6">
      <c r="A258" s="1297" t="s">
        <v>2025</v>
      </c>
      <c r="B258" s="175" t="s">
        <v>1639</v>
      </c>
      <c r="C258" s="173" t="s">
        <v>337</v>
      </c>
      <c r="D258" s="1341">
        <v>1</v>
      </c>
      <c r="E258" s="170"/>
      <c r="F258" s="115">
        <f t="shared" ref="F258:F284" si="5">D258*E258</f>
        <v>0</v>
      </c>
    </row>
    <row r="259" spans="1:6">
      <c r="A259" s="1303"/>
      <c r="B259" s="179"/>
      <c r="C259" s="179"/>
      <c r="D259" s="179"/>
      <c r="E259" s="1296"/>
      <c r="F259" s="115">
        <f t="shared" si="5"/>
        <v>0</v>
      </c>
    </row>
    <row r="260" spans="1:6">
      <c r="A260" s="1297"/>
      <c r="B260" s="1301" t="s">
        <v>1788</v>
      </c>
      <c r="C260" s="173"/>
      <c r="D260" s="1341"/>
      <c r="E260" s="170"/>
      <c r="F260" s="115">
        <f t="shared" si="5"/>
        <v>0</v>
      </c>
    </row>
    <row r="261" spans="1:6">
      <c r="A261" s="1297"/>
      <c r="B261" s="175"/>
      <c r="C261" s="173"/>
      <c r="D261" s="1341"/>
      <c r="E261" s="170"/>
      <c r="F261" s="115">
        <f t="shared" si="5"/>
        <v>0</v>
      </c>
    </row>
    <row r="262" spans="1:6" ht="20">
      <c r="A262" s="1297"/>
      <c r="B262" s="172" t="s">
        <v>1787</v>
      </c>
      <c r="C262" s="173"/>
      <c r="D262" s="1341"/>
      <c r="E262" s="170"/>
      <c r="F262" s="115">
        <f t="shared" si="5"/>
        <v>0</v>
      </c>
    </row>
    <row r="263" spans="1:6">
      <c r="A263" s="1297"/>
      <c r="B263" s="175"/>
      <c r="C263" s="173"/>
      <c r="D263" s="173"/>
      <c r="E263" s="170"/>
      <c r="F263" s="115">
        <f t="shared" si="5"/>
        <v>0</v>
      </c>
    </row>
    <row r="264" spans="1:6">
      <c r="A264" s="1297" t="s">
        <v>1786</v>
      </c>
      <c r="B264" s="175" t="s">
        <v>1785</v>
      </c>
      <c r="C264" s="173" t="s">
        <v>337</v>
      </c>
      <c r="D264" s="1341">
        <v>1</v>
      </c>
      <c r="E264" s="170"/>
      <c r="F264" s="115">
        <f t="shared" si="5"/>
        <v>0</v>
      </c>
    </row>
    <row r="265" spans="1:6">
      <c r="A265" s="1303"/>
      <c r="B265" s="179"/>
      <c r="C265" s="179"/>
      <c r="D265" s="179"/>
      <c r="E265" s="1296"/>
      <c r="F265" s="115">
        <f t="shared" si="5"/>
        <v>0</v>
      </c>
    </row>
    <row r="266" spans="1:6" ht="30">
      <c r="A266" s="1297"/>
      <c r="B266" s="172" t="s">
        <v>2077</v>
      </c>
      <c r="C266" s="173"/>
      <c r="D266" s="1341"/>
      <c r="E266" s="170"/>
      <c r="F266" s="115">
        <f t="shared" si="5"/>
        <v>0</v>
      </c>
    </row>
    <row r="267" spans="1:6">
      <c r="A267" s="1297"/>
      <c r="B267" s="179"/>
      <c r="C267" s="173"/>
      <c r="D267" s="1341"/>
      <c r="E267" s="170"/>
      <c r="F267" s="115">
        <f t="shared" si="5"/>
        <v>0</v>
      </c>
    </row>
    <row r="268" spans="1:6">
      <c r="A268" s="1297" t="s">
        <v>1783</v>
      </c>
      <c r="B268" s="175" t="s">
        <v>634</v>
      </c>
      <c r="C268" s="173" t="s">
        <v>337</v>
      </c>
      <c r="D268" s="1341">
        <v>1</v>
      </c>
      <c r="E268" s="170"/>
      <c r="F268" s="115">
        <f t="shared" si="5"/>
        <v>0</v>
      </c>
    </row>
    <row r="269" spans="1:6">
      <c r="A269" s="1297"/>
      <c r="B269" s="175"/>
      <c r="C269" s="173"/>
      <c r="D269" s="1341"/>
      <c r="E269" s="170"/>
      <c r="F269" s="115">
        <f t="shared" si="5"/>
        <v>0</v>
      </c>
    </row>
    <row r="270" spans="1:6">
      <c r="A270" s="1297"/>
      <c r="B270" s="1300" t="s">
        <v>1504</v>
      </c>
      <c r="C270" s="173"/>
      <c r="D270" s="1341"/>
      <c r="E270" s="170"/>
      <c r="F270" s="115">
        <f t="shared" si="5"/>
        <v>0</v>
      </c>
    </row>
    <row r="271" spans="1:6">
      <c r="A271" s="1297"/>
      <c r="B271" s="175"/>
      <c r="C271" s="173"/>
      <c r="D271" s="1341"/>
      <c r="E271" s="170"/>
      <c r="F271" s="115">
        <f t="shared" si="5"/>
        <v>0</v>
      </c>
    </row>
    <row r="272" spans="1:6" ht="20">
      <c r="A272" s="1297" t="s">
        <v>1782</v>
      </c>
      <c r="B272" s="1217" t="s">
        <v>1503</v>
      </c>
      <c r="C272" s="173" t="s">
        <v>513</v>
      </c>
      <c r="D272" s="1341">
        <v>40</v>
      </c>
      <c r="E272" s="170"/>
      <c r="F272" s="115">
        <f t="shared" si="5"/>
        <v>0</v>
      </c>
    </row>
    <row r="273" spans="1:6">
      <c r="A273" s="1297"/>
      <c r="B273" s="175"/>
      <c r="C273" s="173"/>
      <c r="D273" s="173"/>
      <c r="E273" s="170"/>
      <c r="F273" s="115">
        <f t="shared" si="5"/>
        <v>0</v>
      </c>
    </row>
    <row r="274" spans="1:6">
      <c r="A274" s="1297"/>
      <c r="B274" s="1300" t="s">
        <v>1781</v>
      </c>
      <c r="C274" s="175"/>
      <c r="D274" s="1341"/>
      <c r="E274" s="170"/>
      <c r="F274" s="115">
        <f t="shared" si="5"/>
        <v>0</v>
      </c>
    </row>
    <row r="275" spans="1:6">
      <c r="A275" s="1297"/>
      <c r="B275" s="1300"/>
      <c r="C275" s="175"/>
      <c r="D275" s="1341"/>
      <c r="E275" s="170"/>
      <c r="F275" s="115">
        <f t="shared" si="5"/>
        <v>0</v>
      </c>
    </row>
    <row r="276" spans="1:6" ht="20">
      <c r="A276" s="1297"/>
      <c r="B276" s="172" t="s">
        <v>2076</v>
      </c>
      <c r="C276" s="175"/>
      <c r="D276" s="1341"/>
      <c r="E276" s="170"/>
      <c r="F276" s="115">
        <f t="shared" si="5"/>
        <v>0</v>
      </c>
    </row>
    <row r="277" spans="1:6">
      <c r="A277" s="1297"/>
      <c r="B277" s="175"/>
      <c r="C277" s="175"/>
      <c r="D277" s="1341"/>
      <c r="E277" s="170"/>
      <c r="F277" s="115">
        <f t="shared" si="5"/>
        <v>0</v>
      </c>
    </row>
    <row r="278" spans="1:6">
      <c r="A278" s="1297" t="s">
        <v>1779</v>
      </c>
      <c r="B278" s="1323" t="s">
        <v>1778</v>
      </c>
      <c r="C278" s="173" t="s">
        <v>337</v>
      </c>
      <c r="D278" s="173">
        <v>1</v>
      </c>
      <c r="E278" s="170"/>
      <c r="F278" s="115">
        <f t="shared" si="5"/>
        <v>0</v>
      </c>
    </row>
    <row r="279" spans="1:6">
      <c r="A279" s="1297"/>
      <c r="B279" s="1323"/>
      <c r="C279" s="173"/>
      <c r="D279" s="173"/>
      <c r="E279" s="170"/>
      <c r="F279" s="115">
        <f t="shared" si="5"/>
        <v>0</v>
      </c>
    </row>
    <row r="280" spans="1:6">
      <c r="A280" s="1297"/>
      <c r="B280" s="1300" t="s">
        <v>2023</v>
      </c>
      <c r="C280" s="173"/>
      <c r="D280" s="173"/>
      <c r="E280" s="141"/>
      <c r="F280" s="115">
        <f t="shared" si="5"/>
        <v>0</v>
      </c>
    </row>
    <row r="281" spans="1:6">
      <c r="A281" s="1297"/>
      <c r="B281" s="175"/>
      <c r="C281" s="173"/>
      <c r="D281" s="1341"/>
      <c r="E281" s="170"/>
      <c r="F281" s="115">
        <f t="shared" si="5"/>
        <v>0</v>
      </c>
    </row>
    <row r="282" spans="1:6" ht="20">
      <c r="A282" s="1297" t="s">
        <v>2022</v>
      </c>
      <c r="B282" s="175" t="s">
        <v>2021</v>
      </c>
      <c r="C282" s="173" t="s">
        <v>679</v>
      </c>
      <c r="D282" s="1333">
        <v>18.8</v>
      </c>
      <c r="E282" s="170"/>
      <c r="F282" s="115">
        <f t="shared" si="5"/>
        <v>0</v>
      </c>
    </row>
    <row r="283" spans="1:6">
      <c r="A283" s="1297"/>
      <c r="B283" s="175"/>
      <c r="C283" s="173"/>
      <c r="D283" s="173"/>
      <c r="E283" s="170"/>
      <c r="F283" s="115">
        <f t="shared" si="5"/>
        <v>0</v>
      </c>
    </row>
    <row r="284" spans="1:6" ht="30">
      <c r="A284" s="1297" t="s">
        <v>2020</v>
      </c>
      <c r="B284" s="175" t="s">
        <v>2019</v>
      </c>
      <c r="C284" s="173" t="s">
        <v>337</v>
      </c>
      <c r="D284" s="173">
        <v>1</v>
      </c>
      <c r="E284" s="170"/>
      <c r="F284" s="115">
        <f t="shared" si="5"/>
        <v>0</v>
      </c>
    </row>
    <row r="285" spans="1:6">
      <c r="A285" s="1303"/>
      <c r="B285" s="179"/>
      <c r="C285" s="179"/>
      <c r="D285" s="179"/>
      <c r="E285" s="1296"/>
      <c r="F285" s="1336"/>
    </row>
    <row r="286" spans="1:6">
      <c r="A286" s="1297"/>
      <c r="B286" s="175"/>
      <c r="C286" s="173"/>
      <c r="D286" s="1341"/>
      <c r="E286" s="170"/>
      <c r="F286" s="115"/>
    </row>
    <row r="287" spans="1:6" ht="13" thickBot="1">
      <c r="A287" s="1291"/>
      <c r="B287" s="1292"/>
      <c r="C287" s="1293"/>
      <c r="D287" s="1293" t="s">
        <v>1770</v>
      </c>
      <c r="E287" s="144"/>
      <c r="F287" s="143">
        <f>SUM(F253:F286)</f>
        <v>0</v>
      </c>
    </row>
    <row r="288" spans="1:6">
      <c r="A288" s="1294"/>
      <c r="B288" s="212"/>
      <c r="C288" s="213"/>
      <c r="D288" s="213"/>
      <c r="E288" s="148"/>
      <c r="F288" s="148"/>
    </row>
    <row r="289" spans="1:6">
      <c r="A289" s="1294"/>
      <c r="B289" s="212"/>
      <c r="C289" s="213"/>
      <c r="D289" s="213"/>
      <c r="E289" s="148"/>
      <c r="F289" s="148"/>
    </row>
    <row r="290" spans="1:6">
      <c r="A290" s="2028" t="s">
        <v>324</v>
      </c>
      <c r="B290" s="2014"/>
      <c r="C290" s="2014"/>
      <c r="D290" s="2014"/>
      <c r="E290" s="2014"/>
      <c r="F290" s="2014"/>
    </row>
    <row r="291" spans="1:6">
      <c r="A291" s="2028" t="s">
        <v>323</v>
      </c>
      <c r="B291" s="2014"/>
      <c r="C291" s="2014"/>
      <c r="D291" s="2014"/>
      <c r="E291" s="2014"/>
      <c r="F291" s="2014"/>
    </row>
    <row r="292" spans="1:6">
      <c r="A292" s="1287" t="s">
        <v>2545</v>
      </c>
      <c r="B292" s="212"/>
      <c r="C292" s="213"/>
      <c r="D292" s="213"/>
      <c r="E292" s="174"/>
      <c r="F292" s="174"/>
    </row>
    <row r="293" spans="1:6">
      <c r="A293" s="1287"/>
      <c r="B293" s="212"/>
      <c r="C293" s="213"/>
      <c r="D293" s="213"/>
      <c r="E293" s="174"/>
      <c r="F293" s="174"/>
    </row>
    <row r="294" spans="1:6">
      <c r="A294" s="1287" t="s">
        <v>2546</v>
      </c>
      <c r="B294" s="212"/>
      <c r="C294" s="213"/>
      <c r="D294" s="213"/>
      <c r="E294" s="1317"/>
      <c r="F294" s="1317"/>
    </row>
    <row r="295" spans="1:6" ht="13" thickBot="1">
      <c r="A295" s="1318"/>
      <c r="B295" s="212"/>
      <c r="C295" s="213"/>
      <c r="D295" s="213"/>
      <c r="E295" s="1317"/>
      <c r="F295" s="1317"/>
    </row>
    <row r="296" spans="1:6">
      <c r="A296" s="1319" t="s">
        <v>320</v>
      </c>
      <c r="B296" s="259" t="s">
        <v>161</v>
      </c>
      <c r="C296" s="259" t="s">
        <v>319</v>
      </c>
      <c r="D296" s="259" t="s">
        <v>318</v>
      </c>
      <c r="E296" s="1320" t="s">
        <v>317</v>
      </c>
      <c r="F296" s="1321" t="s">
        <v>316</v>
      </c>
    </row>
    <row r="297" spans="1:6">
      <c r="A297" s="1303"/>
      <c r="B297" s="179"/>
      <c r="C297" s="179"/>
      <c r="D297" s="179"/>
      <c r="E297" s="1296"/>
      <c r="F297" s="1336"/>
    </row>
    <row r="298" spans="1:6" ht="30">
      <c r="A298" s="1297" t="s">
        <v>2018</v>
      </c>
      <c r="B298" s="175" t="s">
        <v>2017</v>
      </c>
      <c r="C298" s="173" t="s">
        <v>337</v>
      </c>
      <c r="D298" s="173">
        <v>1</v>
      </c>
      <c r="E298" s="170"/>
      <c r="F298" s="115">
        <f t="shared" ref="F298:F308" si="6">D298*E298</f>
        <v>0</v>
      </c>
    </row>
    <row r="299" spans="1:6">
      <c r="A299" s="1297"/>
      <c r="B299" s="172"/>
      <c r="C299" s="173"/>
      <c r="D299" s="173"/>
      <c r="E299" s="170"/>
      <c r="F299" s="115">
        <f t="shared" si="6"/>
        <v>0</v>
      </c>
    </row>
    <row r="300" spans="1:6" ht="20">
      <c r="A300" s="1297" t="s">
        <v>2016</v>
      </c>
      <c r="B300" s="175" t="s">
        <v>2015</v>
      </c>
      <c r="C300" s="173" t="s">
        <v>341</v>
      </c>
      <c r="D300" s="173">
        <v>1</v>
      </c>
      <c r="E300" s="170"/>
      <c r="F300" s="115">
        <f t="shared" si="6"/>
        <v>0</v>
      </c>
    </row>
    <row r="301" spans="1:6">
      <c r="A301" s="1303"/>
      <c r="B301" s="1342"/>
      <c r="C301" s="179"/>
      <c r="D301" s="179"/>
      <c r="E301" s="1296"/>
      <c r="F301" s="115">
        <f t="shared" si="6"/>
        <v>0</v>
      </c>
    </row>
    <row r="302" spans="1:6" ht="30">
      <c r="A302" s="1297" t="s">
        <v>2014</v>
      </c>
      <c r="B302" s="1331" t="s">
        <v>2013</v>
      </c>
      <c r="C302" s="173" t="s">
        <v>341</v>
      </c>
      <c r="D302" s="173">
        <v>1</v>
      </c>
      <c r="E302" s="170"/>
      <c r="F302" s="115">
        <f t="shared" si="6"/>
        <v>0</v>
      </c>
    </row>
    <row r="303" spans="1:6">
      <c r="A303" s="1297"/>
      <c r="B303" s="175"/>
      <c r="C303" s="173"/>
      <c r="D303" s="173"/>
      <c r="E303" s="170"/>
      <c r="F303" s="115">
        <f t="shared" si="6"/>
        <v>0</v>
      </c>
    </row>
    <row r="304" spans="1:6" ht="50">
      <c r="A304" s="1297" t="s">
        <v>2012</v>
      </c>
      <c r="B304" s="175" t="s">
        <v>2011</v>
      </c>
      <c r="C304" s="173" t="s">
        <v>337</v>
      </c>
      <c r="D304" s="173">
        <v>1</v>
      </c>
      <c r="E304" s="170"/>
      <c r="F304" s="115">
        <f t="shared" si="6"/>
        <v>0</v>
      </c>
    </row>
    <row r="305" spans="1:6">
      <c r="A305" s="1297"/>
      <c r="B305" s="179"/>
      <c r="C305" s="179"/>
      <c r="D305" s="179"/>
      <c r="E305" s="1296"/>
      <c r="F305" s="115">
        <f t="shared" si="6"/>
        <v>0</v>
      </c>
    </row>
    <row r="306" spans="1:6" ht="50">
      <c r="A306" s="1297" t="s">
        <v>2010</v>
      </c>
      <c r="B306" s="1323" t="s">
        <v>2009</v>
      </c>
      <c r="C306" s="173" t="s">
        <v>679</v>
      </c>
      <c r="D306" s="170">
        <v>26.58</v>
      </c>
      <c r="E306" s="170"/>
      <c r="F306" s="115">
        <f t="shared" si="6"/>
        <v>0</v>
      </c>
    </row>
    <row r="307" spans="1:6">
      <c r="A307" s="1297"/>
      <c r="B307" s="1323"/>
      <c r="C307" s="173"/>
      <c r="D307" s="170"/>
      <c r="E307" s="170"/>
      <c r="F307" s="115">
        <f t="shared" si="6"/>
        <v>0</v>
      </c>
    </row>
    <row r="308" spans="1:6" ht="30">
      <c r="A308" s="1297" t="s">
        <v>2008</v>
      </c>
      <c r="B308" s="1323" t="s">
        <v>2007</v>
      </c>
      <c r="C308" s="173" t="s">
        <v>679</v>
      </c>
      <c r="D308" s="170">
        <v>9.4</v>
      </c>
      <c r="E308" s="170"/>
      <c r="F308" s="115">
        <f t="shared" si="6"/>
        <v>0</v>
      </c>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79"/>
      <c r="C322" s="179"/>
      <c r="D322" s="179"/>
      <c r="E322" s="1296"/>
      <c r="F322" s="1336"/>
    </row>
    <row r="323" spans="1:6">
      <c r="A323" s="1297"/>
      <c r="B323" s="179"/>
      <c r="C323" s="179"/>
      <c r="D323" s="179"/>
      <c r="E323" s="1296"/>
      <c r="F323" s="1336"/>
    </row>
    <row r="324" spans="1:6">
      <c r="A324" s="1297"/>
      <c r="B324" s="1323"/>
      <c r="C324" s="173"/>
      <c r="D324" s="170"/>
      <c r="E324" s="170"/>
      <c r="F324" s="115"/>
    </row>
    <row r="325" spans="1:6">
      <c r="A325" s="1297"/>
      <c r="B325" s="1323"/>
      <c r="C325" s="173"/>
      <c r="D325" s="170"/>
      <c r="E325" s="170"/>
      <c r="F325" s="115"/>
    </row>
    <row r="326" spans="1:6">
      <c r="A326" s="1297"/>
      <c r="B326" s="175"/>
      <c r="C326" s="173"/>
      <c r="D326" s="173"/>
      <c r="E326" s="170"/>
      <c r="F326" s="147"/>
    </row>
    <row r="327" spans="1:6">
      <c r="A327" s="1297"/>
      <c r="B327" s="172"/>
      <c r="C327" s="173"/>
      <c r="D327" s="173"/>
      <c r="E327" s="245"/>
      <c r="F327" s="115"/>
    </row>
    <row r="328" spans="1:6" ht="13" thickBot="1">
      <c r="A328" s="1291"/>
      <c r="B328" s="1292"/>
      <c r="C328" s="1293"/>
      <c r="D328" s="1293" t="s">
        <v>1770</v>
      </c>
      <c r="E328" s="144"/>
      <c r="F328" s="143">
        <f>SUM(F297:F327)</f>
        <v>0</v>
      </c>
    </row>
    <row r="329" spans="1:6">
      <c r="A329" s="1294"/>
      <c r="B329" s="212"/>
      <c r="C329" s="213"/>
      <c r="D329" s="213"/>
      <c r="E329" s="148"/>
      <c r="F329" s="148"/>
    </row>
    <row r="330" spans="1:6">
      <c r="A330" s="1294"/>
      <c r="B330" s="212"/>
      <c r="C330" s="213"/>
      <c r="D330" s="213"/>
      <c r="E330" s="148"/>
      <c r="F330" s="148"/>
    </row>
    <row r="331" spans="1:6">
      <c r="A331" s="2028" t="s">
        <v>324</v>
      </c>
      <c r="B331" s="2014"/>
      <c r="C331" s="2014"/>
      <c r="D331" s="2014"/>
      <c r="E331" s="2014"/>
      <c r="F331" s="2014"/>
    </row>
    <row r="332" spans="1:6">
      <c r="A332" s="2028" t="s">
        <v>323</v>
      </c>
      <c r="B332" s="2014"/>
      <c r="C332" s="2014"/>
      <c r="D332" s="2014"/>
      <c r="E332" s="2014"/>
      <c r="F332" s="2014"/>
    </row>
    <row r="333" spans="1:6">
      <c r="A333" s="1287" t="s">
        <v>2545</v>
      </c>
      <c r="B333" s="212"/>
      <c r="C333" s="213"/>
      <c r="D333" s="213"/>
      <c r="E333" s="174"/>
      <c r="F333" s="174"/>
    </row>
    <row r="334" spans="1:6">
      <c r="A334" s="1287"/>
      <c r="B334" s="212"/>
      <c r="C334" s="213"/>
      <c r="D334" s="213"/>
      <c r="E334" s="174"/>
      <c r="F334" s="174"/>
    </row>
    <row r="335" spans="1:6">
      <c r="A335" s="1287" t="s">
        <v>2546</v>
      </c>
      <c r="B335" s="212"/>
      <c r="C335" s="213"/>
      <c r="D335" s="213"/>
      <c r="E335" s="1317"/>
      <c r="F335" s="1317"/>
    </row>
    <row r="336" spans="1:6" ht="13" thickBot="1">
      <c r="A336" s="1337"/>
      <c r="B336" s="212"/>
      <c r="C336" s="213"/>
      <c r="D336" s="213"/>
      <c r="E336" s="1317"/>
      <c r="F336" s="1317"/>
    </row>
    <row r="337" spans="1:6">
      <c r="A337" s="1319" t="s">
        <v>320</v>
      </c>
      <c r="B337" s="259" t="s">
        <v>161</v>
      </c>
      <c r="C337" s="259" t="s">
        <v>319</v>
      </c>
      <c r="D337" s="259" t="s">
        <v>318</v>
      </c>
      <c r="E337" s="1320" t="s">
        <v>317</v>
      </c>
      <c r="F337" s="1321" t="s">
        <v>316</v>
      </c>
    </row>
    <row r="338" spans="1:6">
      <c r="A338" s="1297"/>
      <c r="B338" s="175"/>
      <c r="C338" s="175"/>
      <c r="D338" s="175"/>
      <c r="E338" s="1309"/>
      <c r="F338" s="1322"/>
    </row>
    <row r="339" spans="1:6">
      <c r="A339" s="1297"/>
      <c r="B339" s="1301" t="s">
        <v>315</v>
      </c>
      <c r="C339" s="173"/>
      <c r="D339" s="173"/>
      <c r="E339" s="141"/>
      <c r="F339" s="115"/>
    </row>
    <row r="340" spans="1:6">
      <c r="A340" s="1297"/>
      <c r="B340" s="175"/>
      <c r="C340" s="173"/>
      <c r="D340" s="173"/>
      <c r="E340" s="141"/>
      <c r="F340" s="115"/>
    </row>
    <row r="341" spans="1:6">
      <c r="A341" s="1297"/>
      <c r="B341" s="175" t="s">
        <v>2004</v>
      </c>
      <c r="C341" s="173"/>
      <c r="D341" s="173"/>
      <c r="E341" s="141"/>
      <c r="F341" s="115">
        <f>F48</f>
        <v>0</v>
      </c>
    </row>
    <row r="342" spans="1:6">
      <c r="A342" s="1297"/>
      <c r="B342" s="175"/>
      <c r="C342" s="173"/>
      <c r="D342" s="173"/>
      <c r="E342" s="141"/>
      <c r="F342" s="115"/>
    </row>
    <row r="343" spans="1:6">
      <c r="A343" s="1297"/>
      <c r="B343" s="175" t="s">
        <v>2003</v>
      </c>
      <c r="C343" s="173"/>
      <c r="D343" s="173"/>
      <c r="E343" s="141"/>
      <c r="F343" s="115">
        <f>F95</f>
        <v>0</v>
      </c>
    </row>
    <row r="344" spans="1:6">
      <c r="A344" s="1297"/>
      <c r="B344" s="1301"/>
      <c r="C344" s="173"/>
      <c r="D344" s="173"/>
      <c r="E344" s="141"/>
      <c r="F344" s="115"/>
    </row>
    <row r="345" spans="1:6">
      <c r="A345" s="1297"/>
      <c r="B345" s="175" t="s">
        <v>2002</v>
      </c>
      <c r="C345" s="173"/>
      <c r="D345" s="173"/>
      <c r="E345" s="141"/>
      <c r="F345" s="115">
        <f>F146</f>
        <v>0</v>
      </c>
    </row>
    <row r="346" spans="1:6">
      <c r="A346" s="1297"/>
      <c r="B346" s="172"/>
      <c r="C346" s="173"/>
      <c r="D346" s="173"/>
      <c r="E346" s="141"/>
      <c r="F346" s="115"/>
    </row>
    <row r="347" spans="1:6">
      <c r="A347" s="1297"/>
      <c r="B347" s="175" t="s">
        <v>2001</v>
      </c>
      <c r="C347" s="173"/>
      <c r="D347" s="173"/>
      <c r="E347" s="141"/>
      <c r="F347" s="115">
        <f>F195</f>
        <v>0</v>
      </c>
    </row>
    <row r="348" spans="1:6">
      <c r="A348" s="1297"/>
      <c r="B348" s="175"/>
      <c r="C348" s="173"/>
      <c r="D348" s="173"/>
      <c r="E348" s="141"/>
      <c r="F348" s="115"/>
    </row>
    <row r="349" spans="1:6">
      <c r="A349" s="1297"/>
      <c r="B349" s="175" t="s">
        <v>2000</v>
      </c>
      <c r="C349" s="173"/>
      <c r="D349" s="173"/>
      <c r="E349" s="141"/>
      <c r="F349" s="115">
        <f>F243</f>
        <v>0</v>
      </c>
    </row>
    <row r="350" spans="1:6">
      <c r="A350" s="1297"/>
      <c r="B350" s="175"/>
      <c r="C350" s="173"/>
      <c r="D350" s="173"/>
      <c r="E350" s="141"/>
      <c r="F350" s="115"/>
    </row>
    <row r="351" spans="1:6">
      <c r="A351" s="1297"/>
      <c r="B351" s="175" t="s">
        <v>1999</v>
      </c>
      <c r="C351" s="173"/>
      <c r="D351" s="173"/>
      <c r="E351" s="141"/>
      <c r="F351" s="115">
        <f>F287</f>
        <v>0</v>
      </c>
    </row>
    <row r="352" spans="1:6">
      <c r="A352" s="1297"/>
      <c r="B352" s="175"/>
      <c r="C352" s="173"/>
      <c r="D352" s="173"/>
      <c r="E352" s="141"/>
      <c r="F352" s="115"/>
    </row>
    <row r="353" spans="1:6">
      <c r="A353" s="1297"/>
      <c r="B353" s="175" t="s">
        <v>1998</v>
      </c>
      <c r="C353" s="173"/>
      <c r="D353" s="173"/>
      <c r="E353" s="141"/>
      <c r="F353" s="115">
        <f>F328</f>
        <v>0</v>
      </c>
    </row>
    <row r="354" spans="1:6">
      <c r="A354" s="1297"/>
      <c r="B354" s="175"/>
      <c r="C354" s="173"/>
      <c r="D354" s="173"/>
      <c r="E354" s="141"/>
      <c r="F354" s="115"/>
    </row>
    <row r="355" spans="1:6">
      <c r="A355" s="1297"/>
      <c r="B355" s="175"/>
      <c r="C355" s="173"/>
      <c r="D355" s="173"/>
      <c r="E355" s="141"/>
      <c r="F355" s="115"/>
    </row>
    <row r="356" spans="1:6">
      <c r="A356" s="1297"/>
      <c r="B356" s="175"/>
      <c r="C356" s="173"/>
      <c r="D356" s="173"/>
      <c r="E356" s="141"/>
      <c r="F356" s="115"/>
    </row>
    <row r="357" spans="1:6">
      <c r="A357" s="1297"/>
      <c r="B357" s="172"/>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297"/>
      <c r="B360" s="175"/>
      <c r="C360" s="173"/>
      <c r="D360" s="173"/>
      <c r="E360" s="141"/>
      <c r="F360" s="115"/>
    </row>
    <row r="361" spans="1:6">
      <c r="A361" s="1297"/>
      <c r="B361" s="175"/>
      <c r="C361" s="173"/>
      <c r="D361" s="173"/>
      <c r="E361" s="141"/>
      <c r="F361" s="115"/>
    </row>
    <row r="362" spans="1:6">
      <c r="A362" s="1324"/>
      <c r="B362" s="1325"/>
      <c r="C362" s="173"/>
      <c r="D362" s="173"/>
      <c r="E362" s="141"/>
      <c r="F362" s="115"/>
    </row>
    <row r="363" spans="1:6">
      <c r="A363" s="1297"/>
      <c r="B363" s="175"/>
      <c r="C363" s="173"/>
      <c r="D363" s="173"/>
      <c r="E363" s="141"/>
      <c r="F363" s="115"/>
    </row>
    <row r="364" spans="1:6">
      <c r="A364" s="1329"/>
      <c r="B364" s="1331"/>
      <c r="C364" s="173"/>
      <c r="D364" s="173"/>
      <c r="E364" s="141"/>
      <c r="F364" s="115"/>
    </row>
    <row r="365" spans="1:6">
      <c r="A365" s="1329"/>
      <c r="B365" s="1331"/>
      <c r="C365" s="173"/>
      <c r="D365" s="173"/>
      <c r="E365" s="141"/>
      <c r="F365" s="115"/>
    </row>
    <row r="366" spans="1:6">
      <c r="A366" s="1329"/>
      <c r="B366" s="1301"/>
      <c r="C366" s="173"/>
      <c r="D366" s="173"/>
      <c r="E366" s="141"/>
      <c r="F366" s="115"/>
    </row>
    <row r="367" spans="1:6">
      <c r="A367" s="1297"/>
      <c r="B367" s="1300"/>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75"/>
      <c r="C373" s="173"/>
      <c r="D373" s="173"/>
      <c r="E373" s="141"/>
      <c r="F373" s="115"/>
    </row>
    <row r="374" spans="1:6">
      <c r="A374" s="1297"/>
      <c r="B374" s="175"/>
      <c r="C374" s="173"/>
      <c r="D374" s="173"/>
      <c r="E374" s="141"/>
      <c r="F374" s="115"/>
    </row>
    <row r="375" spans="1:6">
      <c r="A375" s="1297"/>
      <c r="B375" s="1323"/>
      <c r="C375" s="173"/>
      <c r="D375" s="173"/>
      <c r="E375" s="141"/>
      <c r="F375" s="115"/>
    </row>
    <row r="376" spans="1:6">
      <c r="A376" s="1297"/>
      <c r="B376" s="1331"/>
      <c r="C376" s="175"/>
      <c r="D376" s="173"/>
      <c r="E376" s="141"/>
      <c r="F376" s="115"/>
    </row>
    <row r="377" spans="1:6">
      <c r="A377" s="1297"/>
      <c r="B377" s="1323"/>
      <c r="C377" s="173"/>
      <c r="D377" s="173"/>
      <c r="E377" s="141"/>
      <c r="F377" s="115"/>
    </row>
    <row r="378" spans="1:6">
      <c r="A378" s="1297"/>
      <c r="B378" s="1323"/>
      <c r="C378" s="173"/>
      <c r="D378" s="173"/>
      <c r="E378" s="141"/>
      <c r="F378" s="115"/>
    </row>
    <row r="379" spans="1:6">
      <c r="A379" s="1297"/>
      <c r="B379" s="1300"/>
      <c r="C379" s="173"/>
      <c r="D379" s="173"/>
      <c r="E379" s="141"/>
      <c r="F379" s="115"/>
    </row>
    <row r="380" spans="1:6">
      <c r="A380" s="1297"/>
      <c r="B380" s="175"/>
      <c r="C380" s="173"/>
      <c r="D380" s="173"/>
      <c r="E380" s="141"/>
      <c r="F380" s="115"/>
    </row>
    <row r="381" spans="1:6">
      <c r="A381" s="1297"/>
      <c r="B381" s="172"/>
      <c r="C381" s="173"/>
      <c r="D381" s="173"/>
      <c r="E381" s="141"/>
      <c r="F381" s="115"/>
    </row>
    <row r="382" spans="1:6">
      <c r="A382" s="1297"/>
      <c r="B382" s="1323"/>
      <c r="C382" s="173"/>
      <c r="D382" s="173"/>
      <c r="E382" s="141"/>
      <c r="F382" s="115"/>
    </row>
    <row r="383" spans="1:6">
      <c r="A383" s="171"/>
      <c r="B383" s="267"/>
      <c r="C383" s="181"/>
      <c r="D383" s="181"/>
      <c r="E383" s="142"/>
      <c r="F383" s="1304"/>
    </row>
    <row r="384" spans="1:6" ht="13" thickBot="1">
      <c r="A384" s="1291"/>
      <c r="B384" s="1292"/>
      <c r="C384" s="1293"/>
      <c r="D384" s="1293" t="s">
        <v>973</v>
      </c>
      <c r="E384" s="144"/>
      <c r="F384" s="143">
        <f>SUM(F341:F383)</f>
        <v>0</v>
      </c>
    </row>
    <row r="385" spans="1:6" ht="13">
      <c r="A385" s="221"/>
      <c r="C385" s="347"/>
      <c r="D385" s="347"/>
      <c r="E385" s="1373"/>
      <c r="F385" s="1374"/>
    </row>
  </sheetData>
  <mergeCells count="16">
    <mergeCell ref="A290:F290"/>
    <mergeCell ref="A291:F291"/>
    <mergeCell ref="A331:F331"/>
    <mergeCell ref="A332:F332"/>
    <mergeCell ref="A149:F149"/>
    <mergeCell ref="A150:F150"/>
    <mergeCell ref="A198:F198"/>
    <mergeCell ref="A199:F199"/>
    <mergeCell ref="A246:F246"/>
    <mergeCell ref="A247:F247"/>
    <mergeCell ref="A99:F99"/>
    <mergeCell ref="A1:F1"/>
    <mergeCell ref="A2:F2"/>
    <mergeCell ref="A51:F51"/>
    <mergeCell ref="A52:F52"/>
    <mergeCell ref="A98:F98"/>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view="pageBreakPreview" topLeftCell="A35" zoomScale="90" zoomScaleNormal="100" zoomScaleSheetLayoutView="90" workbookViewId="0">
      <selection activeCell="B44" sqref="B44"/>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2548</v>
      </c>
      <c r="B3" s="212"/>
      <c r="C3" s="213"/>
      <c r="D3" s="213"/>
      <c r="E3" s="174"/>
      <c r="F3" s="174"/>
    </row>
    <row r="4" spans="1:6">
      <c r="A4" s="1287"/>
      <c r="B4" s="212"/>
      <c r="C4" s="213"/>
      <c r="D4" s="213"/>
      <c r="E4" s="174"/>
      <c r="F4" s="174"/>
    </row>
    <row r="5" spans="1:6">
      <c r="A5" s="1287" t="s">
        <v>2549</v>
      </c>
      <c r="B5" s="212"/>
      <c r="C5" s="213"/>
      <c r="D5" s="213"/>
      <c r="E5" s="1317"/>
      <c r="F5" s="1317"/>
    </row>
    <row r="6" spans="1:6" ht="13" thickBot="1">
      <c r="A6" s="1318"/>
      <c r="B6" s="212"/>
      <c r="C6" s="213"/>
      <c r="D6" s="213"/>
      <c r="E6" s="1317"/>
      <c r="F6" s="1317"/>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324"/>
      <c r="B37" s="1325"/>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5.18</v>
      </c>
      <c r="E40" s="170"/>
      <c r="F40" s="115">
        <f t="shared" si="0"/>
        <v>0</v>
      </c>
    </row>
    <row r="41" spans="1:6">
      <c r="A41" s="1297"/>
      <c r="B41" s="1300"/>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7.77</v>
      </c>
      <c r="E44" s="170"/>
      <c r="F44" s="115">
        <f t="shared" si="0"/>
        <v>0</v>
      </c>
    </row>
    <row r="45" spans="1:6">
      <c r="A45" s="1297"/>
      <c r="B45" s="1300"/>
      <c r="C45" s="173"/>
      <c r="D45" s="173"/>
      <c r="E45" s="170"/>
      <c r="F45" s="115"/>
    </row>
    <row r="46" spans="1:6">
      <c r="A46" s="1297"/>
      <c r="B46" s="1300"/>
      <c r="C46" s="173"/>
      <c r="D46" s="1326"/>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294"/>
      <c r="B50" s="212"/>
      <c r="C50" s="213"/>
      <c r="D50" s="213"/>
      <c r="E50" s="148"/>
      <c r="F50" s="148"/>
    </row>
    <row r="51" spans="1:6">
      <c r="A51" s="2028" t="s">
        <v>324</v>
      </c>
      <c r="B51" s="2014"/>
      <c r="C51" s="2014"/>
      <c r="D51" s="2014"/>
      <c r="E51" s="2014"/>
      <c r="F51" s="2014"/>
    </row>
    <row r="52" spans="1:6">
      <c r="A52" s="2028" t="s">
        <v>323</v>
      </c>
      <c r="B52" s="2014"/>
      <c r="C52" s="2014"/>
      <c r="D52" s="2014"/>
      <c r="E52" s="2014"/>
      <c r="F52" s="2014"/>
    </row>
    <row r="53" spans="1:6">
      <c r="A53" s="1287" t="s">
        <v>2548</v>
      </c>
      <c r="B53" s="212"/>
      <c r="C53" s="213"/>
      <c r="D53" s="213"/>
      <c r="E53" s="174"/>
      <c r="F53" s="174"/>
    </row>
    <row r="54" spans="1:6">
      <c r="A54" s="1287"/>
      <c r="B54" s="212"/>
      <c r="C54" s="213"/>
      <c r="D54" s="213"/>
      <c r="E54" s="174"/>
      <c r="F54" s="174"/>
    </row>
    <row r="55" spans="1:6">
      <c r="A55" s="1287" t="s">
        <v>2549</v>
      </c>
      <c r="B55" s="212"/>
      <c r="C55" s="213"/>
      <c r="D55" s="213"/>
      <c r="E55" s="1317"/>
      <c r="F55" s="1317"/>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297"/>
      <c r="B58" s="175"/>
      <c r="C58" s="175"/>
      <c r="D58" s="175"/>
      <c r="E58" s="1309"/>
      <c r="F58" s="1322"/>
    </row>
    <row r="59" spans="1:6">
      <c r="A59" s="1297"/>
      <c r="B59" s="1301" t="s">
        <v>1835</v>
      </c>
      <c r="C59" s="173"/>
      <c r="D59" s="173"/>
      <c r="E59" s="170"/>
      <c r="F59" s="115"/>
    </row>
    <row r="60" spans="1:6">
      <c r="A60" s="1297"/>
      <c r="B60" s="175"/>
      <c r="C60" s="173"/>
      <c r="D60" s="173"/>
      <c r="E60" s="170"/>
      <c r="F60" s="115"/>
    </row>
    <row r="61" spans="1:6" ht="20">
      <c r="A61" s="1297"/>
      <c r="B61" s="172" t="s">
        <v>1834</v>
      </c>
      <c r="C61" s="173"/>
      <c r="D61" s="173"/>
      <c r="E61" s="170"/>
      <c r="F61" s="115"/>
    </row>
    <row r="62" spans="1:6">
      <c r="A62" s="1297"/>
      <c r="B62" s="175"/>
      <c r="C62" s="173"/>
      <c r="D62" s="173"/>
      <c r="E62" s="170"/>
      <c r="F62" s="115"/>
    </row>
    <row r="63" spans="1:6">
      <c r="A63" s="1297" t="s">
        <v>1833</v>
      </c>
      <c r="B63" s="175"/>
      <c r="C63" s="173" t="s">
        <v>438</v>
      </c>
      <c r="D63" s="173">
        <v>10.36</v>
      </c>
      <c r="E63" s="170"/>
      <c r="F63" s="115">
        <f t="shared" ref="F63:F91" si="1">D63*E63</f>
        <v>0</v>
      </c>
    </row>
    <row r="64" spans="1:6">
      <c r="A64" s="1297"/>
      <c r="B64" s="175"/>
      <c r="C64" s="173"/>
      <c r="D64" s="173"/>
      <c r="E64" s="170"/>
      <c r="F64" s="115">
        <f t="shared" si="1"/>
        <v>0</v>
      </c>
    </row>
    <row r="65" spans="1:6">
      <c r="A65" s="1297"/>
      <c r="B65" s="1301" t="s">
        <v>1832</v>
      </c>
      <c r="C65" s="173"/>
      <c r="D65" s="170"/>
      <c r="E65" s="1327"/>
      <c r="F65" s="115">
        <f t="shared" si="1"/>
        <v>0</v>
      </c>
    </row>
    <row r="66" spans="1:6">
      <c r="A66" s="1297"/>
      <c r="B66" s="175"/>
      <c r="C66" s="173"/>
      <c r="D66" s="170"/>
      <c r="E66" s="170"/>
      <c r="F66" s="115">
        <f t="shared" si="1"/>
        <v>0</v>
      </c>
    </row>
    <row r="67" spans="1:6" ht="20">
      <c r="A67" s="1297" t="s">
        <v>1831</v>
      </c>
      <c r="B67" s="1323" t="s">
        <v>1830</v>
      </c>
      <c r="C67" s="173" t="s">
        <v>679</v>
      </c>
      <c r="D67" s="170">
        <v>40</v>
      </c>
      <c r="E67" s="170"/>
      <c r="F67" s="115">
        <f t="shared" si="1"/>
        <v>0</v>
      </c>
    </row>
    <row r="68" spans="1:6">
      <c r="A68" s="1297"/>
      <c r="B68" s="1328"/>
      <c r="C68" s="173"/>
      <c r="D68" s="173"/>
      <c r="E68" s="170"/>
      <c r="F68" s="115">
        <f t="shared" si="1"/>
        <v>0</v>
      </c>
    </row>
    <row r="69" spans="1:6">
      <c r="A69" s="1324"/>
      <c r="B69" s="1325" t="s">
        <v>1159</v>
      </c>
      <c r="C69" s="173"/>
      <c r="D69" s="173"/>
      <c r="E69" s="170"/>
      <c r="F69" s="115">
        <f t="shared" si="1"/>
        <v>0</v>
      </c>
    </row>
    <row r="70" spans="1:6">
      <c r="A70" s="1324"/>
      <c r="B70" s="1325"/>
      <c r="C70" s="173"/>
      <c r="D70" s="173"/>
      <c r="E70" s="170"/>
      <c r="F70" s="115">
        <f t="shared" si="1"/>
        <v>0</v>
      </c>
    </row>
    <row r="71" spans="1:6">
      <c r="A71" s="1329"/>
      <c r="B71" s="1330" t="s">
        <v>1829</v>
      </c>
      <c r="C71" s="173"/>
      <c r="D71" s="173"/>
      <c r="E71" s="170"/>
      <c r="F71" s="115">
        <f t="shared" si="1"/>
        <v>0</v>
      </c>
    </row>
    <row r="72" spans="1:6">
      <c r="A72" s="1329"/>
      <c r="B72" s="1331"/>
      <c r="C72" s="173"/>
      <c r="D72" s="173"/>
      <c r="E72" s="170"/>
      <c r="F72" s="115">
        <f t="shared" si="1"/>
        <v>0</v>
      </c>
    </row>
    <row r="73" spans="1:6">
      <c r="A73" s="1329"/>
      <c r="B73" s="1332" t="s">
        <v>1828</v>
      </c>
      <c r="C73" s="173"/>
      <c r="D73" s="173"/>
      <c r="E73" s="170"/>
      <c r="F73" s="115">
        <f t="shared" si="1"/>
        <v>0</v>
      </c>
    </row>
    <row r="74" spans="1:6">
      <c r="A74" s="1297"/>
      <c r="B74" s="1300"/>
      <c r="C74" s="173"/>
      <c r="D74" s="173"/>
      <c r="E74" s="170"/>
      <c r="F74" s="115">
        <f t="shared" si="1"/>
        <v>0</v>
      </c>
    </row>
    <row r="75" spans="1:6">
      <c r="A75" s="1297"/>
      <c r="B75" s="1300" t="s">
        <v>1827</v>
      </c>
      <c r="C75" s="173"/>
      <c r="D75" s="173"/>
      <c r="E75" s="170"/>
      <c r="F75" s="115">
        <f t="shared" si="1"/>
        <v>0</v>
      </c>
    </row>
    <row r="76" spans="1:6">
      <c r="A76" s="1297"/>
      <c r="B76" s="1300"/>
      <c r="C76" s="173"/>
      <c r="D76" s="173"/>
      <c r="E76" s="170"/>
      <c r="F76" s="115">
        <f t="shared" si="1"/>
        <v>0</v>
      </c>
    </row>
    <row r="77" spans="1:6" ht="40">
      <c r="A77" s="1297"/>
      <c r="B77" s="172" t="s">
        <v>1826</v>
      </c>
      <c r="C77" s="173"/>
      <c r="D77" s="173"/>
      <c r="E77" s="170"/>
      <c r="F77" s="115">
        <f t="shared" si="1"/>
        <v>0</v>
      </c>
    </row>
    <row r="78" spans="1:6">
      <c r="A78" s="1297"/>
      <c r="B78" s="1300"/>
      <c r="C78" s="173"/>
      <c r="D78" s="173"/>
      <c r="E78" s="170"/>
      <c r="F78" s="115">
        <f t="shared" si="1"/>
        <v>0</v>
      </c>
    </row>
    <row r="79" spans="1:6">
      <c r="A79" s="1297" t="s">
        <v>1825</v>
      </c>
      <c r="B79" s="1323" t="s">
        <v>1824</v>
      </c>
      <c r="C79" s="173" t="s">
        <v>691</v>
      </c>
      <c r="D79" s="1326">
        <v>0.65</v>
      </c>
      <c r="E79" s="170"/>
      <c r="F79" s="115">
        <f t="shared" si="1"/>
        <v>0</v>
      </c>
    </row>
    <row r="80" spans="1:6">
      <c r="A80" s="1297"/>
      <c r="B80" s="1323"/>
      <c r="C80" s="173"/>
      <c r="D80" s="1326"/>
      <c r="E80" s="1296"/>
      <c r="F80" s="115">
        <f t="shared" si="1"/>
        <v>0</v>
      </c>
    </row>
    <row r="81" spans="1:6">
      <c r="A81" s="1297"/>
      <c r="B81" s="1300" t="s">
        <v>1823</v>
      </c>
      <c r="C81" s="173"/>
      <c r="D81" s="1326"/>
      <c r="E81" s="170"/>
      <c r="F81" s="115">
        <f t="shared" si="1"/>
        <v>0</v>
      </c>
    </row>
    <row r="82" spans="1:6">
      <c r="A82" s="1297"/>
      <c r="B82" s="1300"/>
      <c r="C82" s="173"/>
      <c r="D82" s="1326"/>
      <c r="E82" s="170"/>
      <c r="F82" s="115">
        <f t="shared" si="1"/>
        <v>0</v>
      </c>
    </row>
    <row r="83" spans="1:6" ht="40">
      <c r="A83" s="1297"/>
      <c r="B83" s="172" t="s">
        <v>1822</v>
      </c>
      <c r="C83" s="173"/>
      <c r="D83" s="1326"/>
      <c r="E83" s="170"/>
      <c r="F83" s="115">
        <f t="shared" si="1"/>
        <v>0</v>
      </c>
    </row>
    <row r="84" spans="1:6">
      <c r="A84" s="1297"/>
      <c r="B84" s="1323"/>
      <c r="C84" s="173"/>
      <c r="D84" s="1326"/>
      <c r="E84" s="170"/>
      <c r="F84" s="115">
        <f t="shared" si="1"/>
        <v>0</v>
      </c>
    </row>
    <row r="85" spans="1:6">
      <c r="A85" s="1297" t="s">
        <v>1821</v>
      </c>
      <c r="B85" s="1323" t="s">
        <v>1820</v>
      </c>
      <c r="C85" s="173" t="s">
        <v>691</v>
      </c>
      <c r="D85" s="1326">
        <v>1.95</v>
      </c>
      <c r="E85" s="170"/>
      <c r="F85" s="115">
        <f t="shared" si="1"/>
        <v>0</v>
      </c>
    </row>
    <row r="86" spans="1:6">
      <c r="A86" s="1297"/>
      <c r="B86" s="175"/>
      <c r="C86" s="175"/>
      <c r="D86" s="175"/>
      <c r="E86" s="1309"/>
      <c r="F86" s="115">
        <f t="shared" si="1"/>
        <v>0</v>
      </c>
    </row>
    <row r="87" spans="1:6">
      <c r="A87" s="1297"/>
      <c r="B87" s="1300" t="s">
        <v>1994</v>
      </c>
      <c r="C87" s="173"/>
      <c r="D87" s="173"/>
      <c r="E87" s="141"/>
      <c r="F87" s="115">
        <f t="shared" si="1"/>
        <v>0</v>
      </c>
    </row>
    <row r="88" spans="1:6">
      <c r="A88" s="1297"/>
      <c r="B88" s="175"/>
      <c r="C88" s="173"/>
      <c r="D88" s="173"/>
      <c r="E88" s="141"/>
      <c r="F88" s="115">
        <f t="shared" si="1"/>
        <v>0</v>
      </c>
    </row>
    <row r="89" spans="1:6" ht="40">
      <c r="A89" s="1297"/>
      <c r="B89" s="172" t="s">
        <v>1993</v>
      </c>
      <c r="C89" s="173"/>
      <c r="D89" s="173"/>
      <c r="E89" s="141"/>
      <c r="F89" s="115">
        <f t="shared" si="1"/>
        <v>0</v>
      </c>
    </row>
    <row r="90" spans="1:6">
      <c r="A90" s="1297"/>
      <c r="B90" s="175"/>
      <c r="C90" s="173"/>
      <c r="D90" s="173"/>
      <c r="E90" s="141"/>
      <c r="F90" s="115">
        <f t="shared" si="1"/>
        <v>0</v>
      </c>
    </row>
    <row r="91" spans="1:6">
      <c r="A91" s="1297" t="s">
        <v>2048</v>
      </c>
      <c r="B91" s="175" t="s">
        <v>1820</v>
      </c>
      <c r="C91" s="173" t="s">
        <v>691</v>
      </c>
      <c r="D91" s="1326">
        <v>6.82</v>
      </c>
      <c r="E91" s="170"/>
      <c r="F91" s="115">
        <f t="shared" si="1"/>
        <v>0</v>
      </c>
    </row>
    <row r="92" spans="1:6">
      <c r="A92" s="1297"/>
      <c r="B92" s="1323"/>
      <c r="C92" s="173"/>
      <c r="D92" s="1326"/>
      <c r="E92" s="170"/>
      <c r="F92" s="115"/>
    </row>
    <row r="93" spans="1:6">
      <c r="A93" s="1297"/>
      <c r="B93" s="1300"/>
      <c r="C93" s="173"/>
      <c r="D93" s="173"/>
      <c r="E93" s="245"/>
      <c r="F93" s="115"/>
    </row>
    <row r="94" spans="1:6">
      <c r="A94" s="1297"/>
      <c r="B94" s="172"/>
      <c r="C94" s="173"/>
      <c r="D94" s="173"/>
      <c r="E94" s="245"/>
      <c r="F94" s="115"/>
    </row>
    <row r="95" spans="1:6" ht="13" thickBot="1">
      <c r="A95" s="1291"/>
      <c r="B95" s="1292"/>
      <c r="C95" s="1293"/>
      <c r="D95" s="1293" t="s">
        <v>1770</v>
      </c>
      <c r="E95" s="144"/>
      <c r="F95" s="143">
        <f>SUM(F58:F94)</f>
        <v>0</v>
      </c>
    </row>
    <row r="96" spans="1:6">
      <c r="A96" s="1294"/>
      <c r="B96" s="212"/>
      <c r="C96" s="213"/>
      <c r="D96" s="213"/>
      <c r="E96" s="148"/>
      <c r="F96" s="148"/>
    </row>
    <row r="97" spans="1:6">
      <c r="A97" s="1294"/>
      <c r="B97" s="212"/>
      <c r="C97" s="213"/>
      <c r="D97" s="213"/>
      <c r="E97" s="148"/>
      <c r="F97" s="148"/>
    </row>
    <row r="98" spans="1:6">
      <c r="A98" s="2028" t="s">
        <v>324</v>
      </c>
      <c r="B98" s="2014"/>
      <c r="C98" s="2014"/>
      <c r="D98" s="2014"/>
      <c r="E98" s="2014"/>
      <c r="F98" s="2014"/>
    </row>
    <row r="99" spans="1:6">
      <c r="A99" s="2028" t="s">
        <v>323</v>
      </c>
      <c r="B99" s="2014"/>
      <c r="C99" s="2014"/>
      <c r="D99" s="2014"/>
      <c r="E99" s="2014"/>
      <c r="F99" s="2014"/>
    </row>
    <row r="100" spans="1:6">
      <c r="A100" s="1287" t="s">
        <v>2548</v>
      </c>
      <c r="B100" s="212"/>
      <c r="C100" s="213"/>
      <c r="D100" s="213"/>
      <c r="E100" s="174"/>
      <c r="F100" s="174"/>
    </row>
    <row r="101" spans="1:6">
      <c r="A101" s="1287"/>
      <c r="B101" s="212"/>
      <c r="C101" s="213"/>
      <c r="D101" s="213"/>
      <c r="E101" s="174"/>
      <c r="F101" s="174"/>
    </row>
    <row r="102" spans="1:6">
      <c r="A102" s="1287" t="s">
        <v>2549</v>
      </c>
      <c r="B102" s="212"/>
      <c r="C102" s="213"/>
      <c r="D102" s="213"/>
      <c r="E102" s="1317"/>
      <c r="F102" s="1317"/>
    </row>
    <row r="103" spans="1:6" ht="13" thickBot="1">
      <c r="A103" s="1318"/>
      <c r="B103" s="212"/>
      <c r="C103" s="213"/>
      <c r="D103" s="213"/>
      <c r="E103" s="1317"/>
      <c r="F103" s="1317"/>
    </row>
    <row r="104" spans="1:6">
      <c r="A104" s="1319" t="s">
        <v>320</v>
      </c>
      <c r="B104" s="259" t="s">
        <v>161</v>
      </c>
      <c r="C104" s="259" t="s">
        <v>319</v>
      </c>
      <c r="D104" s="259" t="s">
        <v>318</v>
      </c>
      <c r="E104" s="1320" t="s">
        <v>317</v>
      </c>
      <c r="F104" s="1321" t="s">
        <v>316</v>
      </c>
    </row>
    <row r="105" spans="1:6">
      <c r="A105" s="1297"/>
      <c r="B105" s="175"/>
      <c r="C105" s="175"/>
      <c r="D105" s="175"/>
      <c r="E105" s="1309"/>
      <c r="F105" s="1322"/>
    </row>
    <row r="106" spans="1:6">
      <c r="A106" s="1297"/>
      <c r="B106" s="1300" t="s">
        <v>1819</v>
      </c>
      <c r="C106" s="173"/>
      <c r="D106" s="173"/>
      <c r="E106" s="245"/>
      <c r="F106" s="115"/>
    </row>
    <row r="107" spans="1:6">
      <c r="A107" s="1297"/>
      <c r="B107" s="172"/>
      <c r="C107" s="173"/>
      <c r="D107" s="173"/>
      <c r="E107" s="245"/>
      <c r="F107" s="115"/>
    </row>
    <row r="108" spans="1:6">
      <c r="A108" s="1297"/>
      <c r="B108" s="1300" t="s">
        <v>1818</v>
      </c>
      <c r="C108" s="173"/>
      <c r="D108" s="173"/>
      <c r="E108" s="170"/>
      <c r="F108" s="115"/>
    </row>
    <row r="109" spans="1:6">
      <c r="A109" s="1297"/>
      <c r="B109" s="175"/>
      <c r="C109" s="173"/>
      <c r="D109" s="173"/>
      <c r="E109" s="170"/>
      <c r="F109" s="115"/>
    </row>
    <row r="110" spans="1:6" ht="20">
      <c r="A110" s="1297"/>
      <c r="B110" s="172" t="s">
        <v>1817</v>
      </c>
      <c r="C110" s="173"/>
      <c r="D110" s="173"/>
      <c r="E110" s="170"/>
      <c r="F110" s="115"/>
    </row>
    <row r="111" spans="1:6">
      <c r="A111" s="1297"/>
      <c r="B111" s="175"/>
      <c r="C111" s="175"/>
      <c r="D111" s="175"/>
      <c r="E111" s="1309"/>
      <c r="F111" s="1322"/>
    </row>
    <row r="112" spans="1:6">
      <c r="A112" s="1297" t="s">
        <v>1356</v>
      </c>
      <c r="B112" s="175" t="s">
        <v>1816</v>
      </c>
      <c r="C112" s="173" t="s">
        <v>691</v>
      </c>
      <c r="D112" s="1326">
        <v>0.65</v>
      </c>
      <c r="E112" s="170"/>
      <c r="F112" s="115">
        <f t="shared" ref="F112:F139" si="2">D112*E112</f>
        <v>0</v>
      </c>
    </row>
    <row r="113" spans="1:6">
      <c r="A113" s="1297"/>
      <c r="B113" s="175"/>
      <c r="C113" s="173"/>
      <c r="D113" s="1326"/>
      <c r="E113" s="170"/>
      <c r="F113" s="115">
        <f t="shared" si="2"/>
        <v>0</v>
      </c>
    </row>
    <row r="114" spans="1:6">
      <c r="A114" s="1297"/>
      <c r="B114" s="1300" t="s">
        <v>1815</v>
      </c>
      <c r="C114" s="173"/>
      <c r="D114" s="1326"/>
      <c r="E114" s="170"/>
      <c r="F114" s="115">
        <f t="shared" si="2"/>
        <v>0</v>
      </c>
    </row>
    <row r="115" spans="1:6">
      <c r="A115" s="1297"/>
      <c r="B115" s="1301"/>
      <c r="C115" s="173"/>
      <c r="D115" s="1326"/>
      <c r="E115" s="170"/>
      <c r="F115" s="115">
        <f t="shared" si="2"/>
        <v>0</v>
      </c>
    </row>
    <row r="116" spans="1:6" ht="20">
      <c r="A116" s="1297"/>
      <c r="B116" s="172" t="s">
        <v>2047</v>
      </c>
      <c r="C116" s="173"/>
      <c r="D116" s="1326"/>
      <c r="E116" s="170"/>
      <c r="F116" s="115">
        <f t="shared" si="2"/>
        <v>0</v>
      </c>
    </row>
    <row r="117" spans="1:6">
      <c r="A117" s="1297"/>
      <c r="B117" s="175"/>
      <c r="C117" s="173"/>
      <c r="D117" s="1326"/>
      <c r="E117" s="170"/>
      <c r="F117" s="115">
        <f t="shared" si="2"/>
        <v>0</v>
      </c>
    </row>
    <row r="118" spans="1:6">
      <c r="A118" s="1297" t="s">
        <v>701</v>
      </c>
      <c r="B118" s="175" t="s">
        <v>1813</v>
      </c>
      <c r="C118" s="173" t="s">
        <v>691</v>
      </c>
      <c r="D118" s="1326">
        <v>1.95</v>
      </c>
      <c r="E118" s="170"/>
      <c r="F118" s="115">
        <f t="shared" si="2"/>
        <v>0</v>
      </c>
    </row>
    <row r="119" spans="1:6">
      <c r="A119" s="1297"/>
      <c r="B119" s="1328"/>
      <c r="C119" s="173"/>
      <c r="D119" s="1326"/>
      <c r="E119" s="170"/>
      <c r="F119" s="115">
        <f t="shared" si="2"/>
        <v>0</v>
      </c>
    </row>
    <row r="120" spans="1:6" ht="20">
      <c r="A120" s="1324"/>
      <c r="B120" s="172" t="s">
        <v>2046</v>
      </c>
      <c r="C120" s="173"/>
      <c r="D120" s="173"/>
      <c r="E120" s="170"/>
      <c r="F120" s="115">
        <f t="shared" si="2"/>
        <v>0</v>
      </c>
    </row>
    <row r="121" spans="1:6">
      <c r="A121" s="1329"/>
      <c r="B121" s="1331"/>
      <c r="C121" s="173"/>
      <c r="D121" s="173"/>
      <c r="E121" s="170"/>
      <c r="F121" s="115">
        <f t="shared" si="2"/>
        <v>0</v>
      </c>
    </row>
    <row r="122" spans="1:6">
      <c r="A122" s="1329" t="s">
        <v>2045</v>
      </c>
      <c r="B122" s="1331" t="s">
        <v>2044</v>
      </c>
      <c r="C122" s="173" t="s">
        <v>691</v>
      </c>
      <c r="D122" s="173">
        <v>1.76</v>
      </c>
      <c r="E122" s="170"/>
      <c r="F122" s="115">
        <f t="shared" si="2"/>
        <v>0</v>
      </c>
    </row>
    <row r="123" spans="1:6">
      <c r="A123" s="1297"/>
      <c r="B123" s="1328"/>
      <c r="C123" s="173"/>
      <c r="D123" s="1326"/>
      <c r="E123" s="170"/>
      <c r="F123" s="115">
        <f t="shared" si="2"/>
        <v>0</v>
      </c>
    </row>
    <row r="124" spans="1:6" ht="20">
      <c r="A124" s="1324"/>
      <c r="B124" s="172" t="s">
        <v>2043</v>
      </c>
      <c r="C124" s="173"/>
      <c r="D124" s="173"/>
      <c r="E124" s="170"/>
      <c r="F124" s="115">
        <f t="shared" si="2"/>
        <v>0</v>
      </c>
    </row>
    <row r="125" spans="1:6">
      <c r="A125" s="1329"/>
      <c r="B125" s="1331"/>
      <c r="C125" s="173"/>
      <c r="D125" s="173"/>
      <c r="E125" s="170"/>
      <c r="F125" s="115">
        <f t="shared" si="2"/>
        <v>0</v>
      </c>
    </row>
    <row r="126" spans="1:6">
      <c r="A126" s="1329" t="s">
        <v>697</v>
      </c>
      <c r="B126" s="175" t="s">
        <v>1813</v>
      </c>
      <c r="C126" s="173" t="s">
        <v>691</v>
      </c>
      <c r="D126" s="173">
        <v>5.0599999999999996</v>
      </c>
      <c r="E126" s="170"/>
      <c r="F126" s="115">
        <f t="shared" si="2"/>
        <v>0</v>
      </c>
    </row>
    <row r="127" spans="1:6">
      <c r="A127" s="1329"/>
      <c r="B127" s="1328"/>
      <c r="C127" s="173"/>
      <c r="D127" s="173"/>
      <c r="E127" s="170"/>
      <c r="F127" s="115">
        <f t="shared" si="2"/>
        <v>0</v>
      </c>
    </row>
    <row r="128" spans="1:6">
      <c r="A128" s="1297"/>
      <c r="B128" s="1300" t="s">
        <v>1144</v>
      </c>
      <c r="C128" s="173"/>
      <c r="D128" s="173"/>
      <c r="E128" s="141"/>
      <c r="F128" s="115">
        <f t="shared" si="2"/>
        <v>0</v>
      </c>
    </row>
    <row r="129" spans="1:6">
      <c r="A129" s="1297"/>
      <c r="B129" s="1300"/>
      <c r="C129" s="173"/>
      <c r="D129" s="173"/>
      <c r="E129" s="141"/>
      <c r="F129" s="115">
        <f t="shared" si="2"/>
        <v>0</v>
      </c>
    </row>
    <row r="130" spans="1:6">
      <c r="A130" s="1297"/>
      <c r="B130" s="1300" t="s">
        <v>689</v>
      </c>
      <c r="C130" s="173"/>
      <c r="D130" s="173"/>
      <c r="E130" s="141"/>
      <c r="F130" s="115">
        <f t="shared" si="2"/>
        <v>0</v>
      </c>
    </row>
    <row r="131" spans="1:6">
      <c r="A131" s="1297"/>
      <c r="B131" s="1300"/>
      <c r="C131" s="173"/>
      <c r="D131" s="173"/>
      <c r="E131" s="141"/>
      <c r="F131" s="115">
        <f t="shared" si="2"/>
        <v>0</v>
      </c>
    </row>
    <row r="132" spans="1:6" ht="20">
      <c r="A132" s="1297"/>
      <c r="B132" s="172" t="s">
        <v>2042</v>
      </c>
      <c r="C132" s="173"/>
      <c r="D132" s="173"/>
      <c r="E132" s="141"/>
      <c r="F132" s="115">
        <f t="shared" si="2"/>
        <v>0</v>
      </c>
    </row>
    <row r="133" spans="1:6">
      <c r="A133" s="1297"/>
      <c r="B133" s="1300"/>
      <c r="C133" s="173"/>
      <c r="D133" s="173"/>
      <c r="E133" s="170"/>
      <c r="F133" s="115">
        <f t="shared" si="2"/>
        <v>0</v>
      </c>
    </row>
    <row r="134" spans="1:6">
      <c r="A134" s="1297" t="s">
        <v>759</v>
      </c>
      <c r="B134" s="1331" t="s">
        <v>1811</v>
      </c>
      <c r="C134" s="173" t="s">
        <v>443</v>
      </c>
      <c r="D134" s="1333">
        <v>9.4</v>
      </c>
      <c r="E134" s="170"/>
      <c r="F134" s="115">
        <f t="shared" si="2"/>
        <v>0</v>
      </c>
    </row>
    <row r="135" spans="1:6">
      <c r="A135" s="1329"/>
      <c r="B135" s="1328"/>
      <c r="C135" s="173"/>
      <c r="D135" s="173"/>
      <c r="E135" s="170"/>
      <c r="F135" s="115">
        <f t="shared" si="2"/>
        <v>0</v>
      </c>
    </row>
    <row r="136" spans="1:6" ht="20">
      <c r="A136" s="1297"/>
      <c r="B136" s="172" t="s">
        <v>1812</v>
      </c>
      <c r="C136" s="173"/>
      <c r="D136" s="173"/>
      <c r="E136" s="245"/>
      <c r="F136" s="115">
        <f t="shared" si="2"/>
        <v>0</v>
      </c>
    </row>
    <row r="137" spans="1:6">
      <c r="A137" s="1297"/>
      <c r="B137" s="1323"/>
      <c r="C137" s="173"/>
      <c r="D137" s="173"/>
      <c r="E137" s="245"/>
      <c r="F137" s="115">
        <f t="shared" si="2"/>
        <v>0</v>
      </c>
    </row>
    <row r="138" spans="1:6">
      <c r="A138" s="1297" t="s">
        <v>766</v>
      </c>
      <c r="B138" s="1323" t="s">
        <v>2041</v>
      </c>
      <c r="C138" s="173" t="s">
        <v>513</v>
      </c>
      <c r="D138" s="173">
        <v>14</v>
      </c>
      <c r="E138" s="245"/>
      <c r="F138" s="115">
        <f t="shared" si="2"/>
        <v>0</v>
      </c>
    </row>
    <row r="139" spans="1:6">
      <c r="A139" s="1297" t="s">
        <v>683</v>
      </c>
      <c r="B139" s="1323" t="s">
        <v>1811</v>
      </c>
      <c r="C139" s="173" t="s">
        <v>443</v>
      </c>
      <c r="D139" s="173">
        <v>50.6</v>
      </c>
      <c r="E139" s="245"/>
      <c r="F139" s="115">
        <f t="shared" si="2"/>
        <v>0</v>
      </c>
    </row>
    <row r="140" spans="1:6">
      <c r="A140" s="1297"/>
      <c r="B140" s="1323"/>
      <c r="C140" s="173"/>
      <c r="D140" s="173"/>
      <c r="E140" s="245"/>
      <c r="F140" s="115"/>
    </row>
    <row r="141" spans="1:6">
      <c r="A141" s="1297"/>
      <c r="B141" s="1300"/>
      <c r="C141" s="173"/>
      <c r="D141" s="173"/>
      <c r="E141" s="170"/>
      <c r="F141" s="115"/>
    </row>
    <row r="142" spans="1:6">
      <c r="A142" s="1297"/>
      <c r="B142" s="175"/>
      <c r="C142" s="173"/>
      <c r="D142" s="173"/>
      <c r="E142" s="170"/>
      <c r="F142" s="115"/>
    </row>
    <row r="143" spans="1:6">
      <c r="A143" s="1297"/>
      <c r="B143" s="1300"/>
      <c r="C143" s="173"/>
      <c r="D143" s="173"/>
      <c r="E143" s="170"/>
      <c r="F143" s="115"/>
    </row>
    <row r="144" spans="1:6">
      <c r="A144" s="1297"/>
      <c r="B144" s="175"/>
      <c r="C144" s="173"/>
      <c r="D144" s="173"/>
      <c r="E144" s="170"/>
      <c r="F144" s="115"/>
    </row>
    <row r="145" spans="1:6">
      <c r="A145" s="1297"/>
      <c r="B145" s="172"/>
      <c r="C145" s="173"/>
      <c r="D145" s="173"/>
      <c r="E145" s="170"/>
      <c r="F145" s="115"/>
    </row>
    <row r="146" spans="1:6" ht="13" thickBot="1">
      <c r="A146" s="1291"/>
      <c r="B146" s="1292"/>
      <c r="C146" s="1293"/>
      <c r="D146" s="1293" t="s">
        <v>1770</v>
      </c>
      <c r="E146" s="144"/>
      <c r="F146" s="143">
        <f>SUM(F105:F145)</f>
        <v>0</v>
      </c>
    </row>
    <row r="147" spans="1:6">
      <c r="A147" s="1294"/>
      <c r="B147" s="212"/>
      <c r="C147" s="213"/>
      <c r="D147" s="213"/>
      <c r="E147" s="148"/>
      <c r="F147" s="148"/>
    </row>
    <row r="148" spans="1:6">
      <c r="A148" s="1334"/>
      <c r="B148" s="1334"/>
      <c r="C148" s="1334"/>
      <c r="D148" s="213"/>
      <c r="E148" s="1317"/>
      <c r="F148" s="1317"/>
    </row>
    <row r="149" spans="1:6">
      <c r="A149" s="2028" t="s">
        <v>324</v>
      </c>
      <c r="B149" s="2014"/>
      <c r="C149" s="2014"/>
      <c r="D149" s="2014"/>
      <c r="E149" s="2014"/>
      <c r="F149" s="2014"/>
    </row>
    <row r="150" spans="1:6">
      <c r="A150" s="2028" t="s">
        <v>323</v>
      </c>
      <c r="B150" s="2014"/>
      <c r="C150" s="2014"/>
      <c r="D150" s="2014"/>
      <c r="E150" s="2014"/>
      <c r="F150" s="2014"/>
    </row>
    <row r="151" spans="1:6">
      <c r="A151" s="1287" t="s">
        <v>2548</v>
      </c>
      <c r="B151" s="212"/>
      <c r="C151" s="213"/>
      <c r="D151" s="213"/>
      <c r="E151" s="174"/>
      <c r="F151" s="174"/>
    </row>
    <row r="152" spans="1:6">
      <c r="A152" s="1287"/>
      <c r="B152" s="212"/>
      <c r="C152" s="213"/>
      <c r="D152" s="213"/>
      <c r="E152" s="174"/>
      <c r="F152" s="174"/>
    </row>
    <row r="153" spans="1:6">
      <c r="A153" s="1287" t="s">
        <v>2549</v>
      </c>
      <c r="B153" s="212"/>
      <c r="C153" s="213"/>
      <c r="D153" s="213"/>
      <c r="E153" s="1317"/>
      <c r="F153" s="1317"/>
    </row>
    <row r="154" spans="1:6" ht="13" thickBot="1">
      <c r="A154" s="1334"/>
      <c r="B154" s="1334"/>
      <c r="C154" s="1334"/>
      <c r="D154" s="1334"/>
      <c r="E154" s="1335"/>
      <c r="F154" s="1335"/>
    </row>
    <row r="155" spans="1:6">
      <c r="A155" s="1319" t="s">
        <v>320</v>
      </c>
      <c r="B155" s="259" t="s">
        <v>161</v>
      </c>
      <c r="C155" s="259" t="s">
        <v>319</v>
      </c>
      <c r="D155" s="259" t="s">
        <v>318</v>
      </c>
      <c r="E155" s="1320" t="s">
        <v>317</v>
      </c>
      <c r="F155" s="1321" t="s">
        <v>316</v>
      </c>
    </row>
    <row r="156" spans="1:6">
      <c r="A156" s="1303"/>
      <c r="B156" s="179"/>
      <c r="C156" s="179"/>
      <c r="D156" s="179"/>
      <c r="E156" s="1296"/>
      <c r="F156" s="1336"/>
    </row>
    <row r="157" spans="1:6">
      <c r="A157" s="1297"/>
      <c r="B157" s="1300" t="s">
        <v>550</v>
      </c>
      <c r="C157" s="173"/>
      <c r="D157" s="173"/>
      <c r="E157" s="170"/>
      <c r="F157" s="115"/>
    </row>
    <row r="158" spans="1:6">
      <c r="A158" s="1297"/>
      <c r="B158" s="175"/>
      <c r="C158" s="173"/>
      <c r="D158" s="173"/>
      <c r="E158" s="170"/>
      <c r="F158" s="115"/>
    </row>
    <row r="159" spans="1:6">
      <c r="A159" s="1297"/>
      <c r="B159" s="1300" t="s">
        <v>1810</v>
      </c>
      <c r="C159" s="173"/>
      <c r="D159" s="173"/>
      <c r="E159" s="170"/>
      <c r="F159" s="115"/>
    </row>
    <row r="160" spans="1:6">
      <c r="A160" s="1297"/>
      <c r="B160" s="175"/>
      <c r="C160" s="173"/>
      <c r="D160" s="173"/>
      <c r="E160" s="170"/>
      <c r="F160" s="115"/>
    </row>
    <row r="161" spans="1:6" ht="20">
      <c r="A161" s="1297"/>
      <c r="B161" s="172" t="s">
        <v>1809</v>
      </c>
      <c r="C161" s="173"/>
      <c r="D161" s="173"/>
      <c r="E161" s="170"/>
      <c r="F161" s="115"/>
    </row>
    <row r="162" spans="1:6">
      <c r="A162" s="1303"/>
      <c r="B162" s="179"/>
      <c r="C162" s="179"/>
      <c r="D162" s="179"/>
      <c r="E162" s="1296"/>
      <c r="F162" s="1336"/>
    </row>
    <row r="163" spans="1:6">
      <c r="A163" s="1297" t="s">
        <v>675</v>
      </c>
      <c r="B163" s="175" t="s">
        <v>1808</v>
      </c>
      <c r="C163" s="173" t="s">
        <v>482</v>
      </c>
      <c r="D163" s="1326">
        <v>0.62</v>
      </c>
      <c r="E163" s="170"/>
      <c r="F163" s="115">
        <f t="shared" ref="F163:F194" si="3">D163*E163</f>
        <v>0</v>
      </c>
    </row>
    <row r="164" spans="1:6">
      <c r="A164" s="1303"/>
      <c r="B164" s="179"/>
      <c r="C164" s="179"/>
      <c r="D164" s="179"/>
      <c r="E164" s="1296"/>
      <c r="F164" s="115">
        <f t="shared" si="3"/>
        <v>0</v>
      </c>
    </row>
    <row r="165" spans="1:6">
      <c r="A165" s="1297"/>
      <c r="B165" s="1300" t="s">
        <v>2040</v>
      </c>
      <c r="C165" s="173"/>
      <c r="D165" s="173"/>
      <c r="E165" s="170"/>
      <c r="F165" s="115">
        <f t="shared" si="3"/>
        <v>0</v>
      </c>
    </row>
    <row r="166" spans="1:6">
      <c r="A166" s="1297"/>
      <c r="B166" s="175"/>
      <c r="C166" s="173"/>
      <c r="D166" s="173"/>
      <c r="E166" s="170"/>
      <c r="F166" s="115">
        <f t="shared" si="3"/>
        <v>0</v>
      </c>
    </row>
    <row r="167" spans="1:6" ht="20">
      <c r="A167" s="1297"/>
      <c r="B167" s="172" t="s">
        <v>2039</v>
      </c>
      <c r="C167" s="173"/>
      <c r="D167" s="173"/>
      <c r="E167" s="170"/>
      <c r="F167" s="115">
        <f t="shared" si="3"/>
        <v>0</v>
      </c>
    </row>
    <row r="168" spans="1:6">
      <c r="A168" s="1297"/>
      <c r="B168" s="172"/>
      <c r="C168" s="173"/>
      <c r="D168" s="173"/>
      <c r="E168" s="170"/>
      <c r="F168" s="115">
        <f t="shared" si="3"/>
        <v>0</v>
      </c>
    </row>
    <row r="169" spans="1:6">
      <c r="A169" s="1297" t="s">
        <v>751</v>
      </c>
      <c r="B169" s="175" t="s">
        <v>2038</v>
      </c>
      <c r="C169" s="173" t="s">
        <v>513</v>
      </c>
      <c r="D169" s="1326">
        <v>11</v>
      </c>
      <c r="E169" s="170"/>
      <c r="F169" s="115">
        <f t="shared" si="3"/>
        <v>0</v>
      </c>
    </row>
    <row r="170" spans="1:6">
      <c r="A170" s="1297"/>
      <c r="B170" s="175"/>
      <c r="C170" s="173"/>
      <c r="D170" s="1326"/>
      <c r="E170" s="170"/>
      <c r="F170" s="115">
        <f t="shared" si="3"/>
        <v>0</v>
      </c>
    </row>
    <row r="171" spans="1:6">
      <c r="A171" s="1297"/>
      <c r="B171" s="1301" t="s">
        <v>633</v>
      </c>
      <c r="C171" s="173"/>
      <c r="D171" s="173"/>
      <c r="E171" s="245"/>
      <c r="F171" s="115">
        <f t="shared" si="3"/>
        <v>0</v>
      </c>
    </row>
    <row r="172" spans="1:6">
      <c r="A172" s="1297"/>
      <c r="B172" s="1301"/>
      <c r="C172" s="173"/>
      <c r="D172" s="173"/>
      <c r="E172" s="245"/>
      <c r="F172" s="115">
        <f t="shared" si="3"/>
        <v>0</v>
      </c>
    </row>
    <row r="173" spans="1:6">
      <c r="A173" s="1297"/>
      <c r="B173" s="1301" t="s">
        <v>1736</v>
      </c>
      <c r="C173" s="173"/>
      <c r="D173" s="173"/>
      <c r="E173" s="245"/>
      <c r="F173" s="115">
        <f t="shared" si="3"/>
        <v>0</v>
      </c>
    </row>
    <row r="174" spans="1:6">
      <c r="A174" s="1297"/>
      <c r="B174" s="172"/>
      <c r="C174" s="173"/>
      <c r="D174" s="173"/>
      <c r="E174" s="245"/>
      <c r="F174" s="115">
        <f t="shared" si="3"/>
        <v>0</v>
      </c>
    </row>
    <row r="175" spans="1:6">
      <c r="A175" s="1297"/>
      <c r="B175" s="1301" t="s">
        <v>631</v>
      </c>
      <c r="C175" s="173"/>
      <c r="D175" s="173"/>
      <c r="E175" s="170"/>
      <c r="F175" s="115">
        <f t="shared" si="3"/>
        <v>0</v>
      </c>
    </row>
    <row r="176" spans="1:6">
      <c r="A176" s="1297"/>
      <c r="B176" s="175"/>
      <c r="C176" s="173"/>
      <c r="D176" s="173"/>
      <c r="E176" s="170"/>
      <c r="F176" s="115">
        <f t="shared" si="3"/>
        <v>0</v>
      </c>
    </row>
    <row r="177" spans="1:6" ht="30">
      <c r="A177" s="1297"/>
      <c r="B177" s="172" t="s">
        <v>1807</v>
      </c>
      <c r="C177" s="173"/>
      <c r="D177" s="173"/>
      <c r="E177" s="170"/>
      <c r="F177" s="115">
        <f t="shared" si="3"/>
        <v>0</v>
      </c>
    </row>
    <row r="178" spans="1:6">
      <c r="A178" s="1324"/>
      <c r="B178" s="1325"/>
      <c r="C178" s="173"/>
      <c r="D178" s="173"/>
      <c r="E178" s="170"/>
      <c r="F178" s="115">
        <f t="shared" si="3"/>
        <v>0</v>
      </c>
    </row>
    <row r="179" spans="1:6">
      <c r="A179" s="1329" t="s">
        <v>1734</v>
      </c>
      <c r="B179" s="1331" t="s">
        <v>1666</v>
      </c>
      <c r="C179" s="173" t="s">
        <v>337</v>
      </c>
      <c r="D179" s="173">
        <v>3</v>
      </c>
      <c r="E179" s="170"/>
      <c r="F179" s="115">
        <f t="shared" si="3"/>
        <v>0</v>
      </c>
    </row>
    <row r="180" spans="1:6">
      <c r="A180" s="1329" t="s">
        <v>1733</v>
      </c>
      <c r="B180" s="1331" t="s">
        <v>1662</v>
      </c>
      <c r="C180" s="173" t="s">
        <v>337</v>
      </c>
      <c r="D180" s="173">
        <v>4</v>
      </c>
      <c r="E180" s="170"/>
      <c r="F180" s="115">
        <f t="shared" si="3"/>
        <v>0</v>
      </c>
    </row>
    <row r="181" spans="1:6">
      <c r="A181" s="1297"/>
      <c r="B181" s="1331"/>
      <c r="C181" s="173"/>
      <c r="D181" s="173"/>
      <c r="E181" s="170"/>
      <c r="F181" s="115">
        <f t="shared" si="3"/>
        <v>0</v>
      </c>
    </row>
    <row r="182" spans="1:6">
      <c r="A182" s="1329"/>
      <c r="B182" s="1301" t="s">
        <v>1703</v>
      </c>
      <c r="C182" s="173"/>
      <c r="D182" s="173"/>
      <c r="E182" s="170"/>
      <c r="F182" s="115">
        <f t="shared" si="3"/>
        <v>0</v>
      </c>
    </row>
    <row r="183" spans="1:6">
      <c r="A183" s="1297"/>
      <c r="B183" s="1300"/>
      <c r="C183" s="173"/>
      <c r="D183" s="173"/>
      <c r="E183" s="170"/>
      <c r="F183" s="115">
        <f t="shared" si="3"/>
        <v>0</v>
      </c>
    </row>
    <row r="184" spans="1:6" ht="20">
      <c r="A184" s="1297"/>
      <c r="B184" s="172" t="s">
        <v>1806</v>
      </c>
      <c r="C184" s="173"/>
      <c r="D184" s="173"/>
      <c r="E184" s="170"/>
      <c r="F184" s="115">
        <f t="shared" si="3"/>
        <v>0</v>
      </c>
    </row>
    <row r="185" spans="1:6">
      <c r="A185" s="1297"/>
      <c r="B185" s="1323"/>
      <c r="C185" s="173"/>
      <c r="D185" s="173"/>
      <c r="E185" s="170"/>
      <c r="F185" s="115">
        <f t="shared" si="3"/>
        <v>0</v>
      </c>
    </row>
    <row r="186" spans="1:6">
      <c r="A186" s="1297" t="s">
        <v>1701</v>
      </c>
      <c r="B186" s="267" t="s">
        <v>1936</v>
      </c>
      <c r="C186" s="181" t="s">
        <v>337</v>
      </c>
      <c r="D186" s="170">
        <v>2</v>
      </c>
      <c r="E186" s="170"/>
      <c r="F186" s="115">
        <f t="shared" si="3"/>
        <v>0</v>
      </c>
    </row>
    <row r="187" spans="1:6">
      <c r="A187" s="1297" t="s">
        <v>1699</v>
      </c>
      <c r="B187" s="1331" t="s">
        <v>1805</v>
      </c>
      <c r="C187" s="173" t="s">
        <v>337</v>
      </c>
      <c r="D187" s="173">
        <v>1</v>
      </c>
      <c r="E187" s="170"/>
      <c r="F187" s="115">
        <f t="shared" si="3"/>
        <v>0</v>
      </c>
    </row>
    <row r="188" spans="1:6">
      <c r="A188" s="1297"/>
      <c r="B188" s="1331"/>
      <c r="C188" s="173"/>
      <c r="D188" s="173"/>
      <c r="E188" s="170"/>
      <c r="F188" s="115">
        <f t="shared" si="3"/>
        <v>0</v>
      </c>
    </row>
    <row r="189" spans="1:6">
      <c r="A189" s="1297"/>
      <c r="B189" s="279" t="s">
        <v>626</v>
      </c>
      <c r="C189" s="181"/>
      <c r="D189" s="181"/>
      <c r="E189" s="170"/>
      <c r="F189" s="115">
        <f t="shared" si="3"/>
        <v>0</v>
      </c>
    </row>
    <row r="190" spans="1:6">
      <c r="A190" s="1297"/>
      <c r="B190" s="279"/>
      <c r="C190" s="181"/>
      <c r="D190" s="181"/>
      <c r="E190" s="170"/>
      <c r="F190" s="115">
        <f t="shared" si="3"/>
        <v>0</v>
      </c>
    </row>
    <row r="191" spans="1:6" ht="30.5">
      <c r="A191" s="1297"/>
      <c r="B191" s="352" t="s">
        <v>1804</v>
      </c>
      <c r="C191" s="181"/>
      <c r="D191" s="181"/>
      <c r="E191" s="170"/>
      <c r="F191" s="115">
        <f t="shared" si="3"/>
        <v>0</v>
      </c>
    </row>
    <row r="192" spans="1:6">
      <c r="A192" s="1297"/>
      <c r="B192" s="352"/>
      <c r="C192" s="181"/>
      <c r="D192" s="181"/>
      <c r="E192" s="170"/>
      <c r="F192" s="115">
        <f t="shared" si="3"/>
        <v>0</v>
      </c>
    </row>
    <row r="193" spans="1:6">
      <c r="A193" s="171" t="s">
        <v>1319</v>
      </c>
      <c r="B193" s="175" t="s">
        <v>2036</v>
      </c>
      <c r="C193" s="173" t="s">
        <v>337</v>
      </c>
      <c r="D193" s="173">
        <v>1</v>
      </c>
      <c r="E193" s="170"/>
      <c r="F193" s="115">
        <f t="shared" si="3"/>
        <v>0</v>
      </c>
    </row>
    <row r="194" spans="1:6">
      <c r="A194" s="171" t="s">
        <v>1680</v>
      </c>
      <c r="B194" s="175" t="s">
        <v>2035</v>
      </c>
      <c r="C194" s="173" t="s">
        <v>337</v>
      </c>
      <c r="D194" s="173">
        <v>1</v>
      </c>
      <c r="E194" s="170"/>
      <c r="F194" s="115">
        <f t="shared" si="3"/>
        <v>0</v>
      </c>
    </row>
    <row r="195" spans="1:6" ht="13" thickBot="1">
      <c r="A195" s="1291"/>
      <c r="B195" s="1292"/>
      <c r="C195" s="1293"/>
      <c r="D195" s="1293" t="s">
        <v>1770</v>
      </c>
      <c r="E195" s="144"/>
      <c r="F195" s="143">
        <f>SUM(F156:F194)</f>
        <v>0</v>
      </c>
    </row>
    <row r="196" spans="1:6">
      <c r="A196" s="1294"/>
      <c r="B196" s="212"/>
      <c r="C196" s="213"/>
      <c r="D196" s="213"/>
      <c r="E196" s="148"/>
      <c r="F196" s="148"/>
    </row>
    <row r="197" spans="1:6">
      <c r="A197" s="1337"/>
      <c r="B197" s="1338"/>
      <c r="C197" s="1338"/>
      <c r="D197" s="1338"/>
      <c r="E197" s="1339"/>
      <c r="F197" s="1339"/>
    </row>
    <row r="198" spans="1:6">
      <c r="A198" s="2028" t="s">
        <v>324</v>
      </c>
      <c r="B198" s="2014"/>
      <c r="C198" s="2014"/>
      <c r="D198" s="2014"/>
      <c r="E198" s="2014"/>
      <c r="F198" s="2014"/>
    </row>
    <row r="199" spans="1:6">
      <c r="A199" s="2028" t="s">
        <v>323</v>
      </c>
      <c r="B199" s="2014"/>
      <c r="C199" s="2014"/>
      <c r="D199" s="2014"/>
      <c r="E199" s="2014"/>
      <c r="F199" s="2014"/>
    </row>
    <row r="200" spans="1:6">
      <c r="A200" s="1287" t="s">
        <v>2548</v>
      </c>
      <c r="B200" s="212"/>
      <c r="C200" s="213"/>
      <c r="D200" s="213"/>
      <c r="E200" s="174"/>
      <c r="F200" s="174"/>
    </row>
    <row r="201" spans="1:6">
      <c r="A201" s="1287"/>
      <c r="B201" s="212"/>
      <c r="C201" s="213"/>
      <c r="D201" s="213"/>
      <c r="E201" s="174"/>
      <c r="F201" s="174"/>
    </row>
    <row r="202" spans="1:6">
      <c r="A202" s="1287" t="s">
        <v>2549</v>
      </c>
      <c r="B202" s="212"/>
      <c r="C202" s="213"/>
      <c r="D202" s="213"/>
      <c r="E202" s="1317"/>
      <c r="F202" s="1317"/>
    </row>
    <row r="203" spans="1:6" ht="13" thickBot="1">
      <c r="A203" s="1318"/>
      <c r="B203" s="212"/>
      <c r="C203" s="213"/>
      <c r="D203" s="213"/>
      <c r="E203" s="1317"/>
      <c r="F203" s="1317"/>
    </row>
    <row r="204" spans="1:6">
      <c r="A204" s="1319" t="s">
        <v>320</v>
      </c>
      <c r="B204" s="259" t="s">
        <v>161</v>
      </c>
      <c r="C204" s="259" t="s">
        <v>319</v>
      </c>
      <c r="D204" s="259" t="s">
        <v>318</v>
      </c>
      <c r="E204" s="1320" t="s">
        <v>317</v>
      </c>
      <c r="F204" s="1321" t="s">
        <v>316</v>
      </c>
    </row>
    <row r="205" spans="1:6">
      <c r="A205" s="1303"/>
      <c r="B205" s="179"/>
      <c r="C205" s="179"/>
      <c r="D205" s="179"/>
      <c r="E205" s="1296"/>
      <c r="F205" s="1336"/>
    </row>
    <row r="206" spans="1:6">
      <c r="A206" s="1297"/>
      <c r="B206" s="1300" t="s">
        <v>1803</v>
      </c>
      <c r="C206" s="173"/>
      <c r="D206" s="173"/>
      <c r="E206" s="141"/>
      <c r="F206" s="115"/>
    </row>
    <row r="207" spans="1:6">
      <c r="A207" s="1297"/>
      <c r="B207" s="1300"/>
      <c r="C207" s="173"/>
      <c r="D207" s="173"/>
      <c r="E207" s="141"/>
      <c r="F207" s="115"/>
    </row>
    <row r="208" spans="1:6" ht="20.5">
      <c r="A208" s="1297"/>
      <c r="B208" s="352" t="s">
        <v>1802</v>
      </c>
      <c r="C208" s="173"/>
      <c r="D208" s="173"/>
      <c r="E208" s="170"/>
      <c r="F208" s="115"/>
    </row>
    <row r="209" spans="1:6">
      <c r="A209" s="1303"/>
      <c r="B209" s="179"/>
      <c r="C209" s="179"/>
      <c r="D209" s="179"/>
      <c r="E209" s="1296"/>
      <c r="F209" s="1336"/>
    </row>
    <row r="210" spans="1:6">
      <c r="A210" s="1297" t="s">
        <v>2034</v>
      </c>
      <c r="B210" s="1323" t="s">
        <v>1662</v>
      </c>
      <c r="C210" s="173" t="s">
        <v>337</v>
      </c>
      <c r="D210" s="173">
        <v>1</v>
      </c>
      <c r="E210" s="170"/>
      <c r="F210" s="115">
        <f t="shared" ref="F210:F234" si="4">D210*E210</f>
        <v>0</v>
      </c>
    </row>
    <row r="211" spans="1:6">
      <c r="A211" s="1303"/>
      <c r="B211" s="179"/>
      <c r="C211" s="179"/>
      <c r="D211" s="179"/>
      <c r="E211" s="1296"/>
      <c r="F211" s="115">
        <f t="shared" si="4"/>
        <v>0</v>
      </c>
    </row>
    <row r="212" spans="1:6">
      <c r="A212" s="1297"/>
      <c r="B212" s="1300" t="s">
        <v>1800</v>
      </c>
      <c r="C212" s="173"/>
      <c r="D212" s="173"/>
      <c r="E212" s="170"/>
      <c r="F212" s="115">
        <f t="shared" si="4"/>
        <v>0</v>
      </c>
    </row>
    <row r="213" spans="1:6">
      <c r="A213" s="1297"/>
      <c r="B213" s="1300"/>
      <c r="C213" s="173"/>
      <c r="D213" s="173"/>
      <c r="E213" s="170"/>
      <c r="F213" s="115">
        <f t="shared" si="4"/>
        <v>0</v>
      </c>
    </row>
    <row r="214" spans="1:6" ht="40.5">
      <c r="A214" s="1297"/>
      <c r="B214" s="352" t="s">
        <v>2033</v>
      </c>
      <c r="C214" s="173"/>
      <c r="D214" s="173"/>
      <c r="E214" s="170"/>
      <c r="F214" s="115">
        <f t="shared" si="4"/>
        <v>0</v>
      </c>
    </row>
    <row r="215" spans="1:6">
      <c r="A215" s="1297"/>
      <c r="B215" s="172"/>
      <c r="C215" s="173"/>
      <c r="D215" s="173"/>
      <c r="E215" s="170"/>
      <c r="F215" s="115">
        <f t="shared" si="4"/>
        <v>0</v>
      </c>
    </row>
    <row r="216" spans="1:6">
      <c r="A216" s="1297" t="s">
        <v>1798</v>
      </c>
      <c r="B216" s="1323" t="s">
        <v>1797</v>
      </c>
      <c r="C216" s="173" t="s">
        <v>337</v>
      </c>
      <c r="D216" s="173">
        <v>2</v>
      </c>
      <c r="E216" s="170"/>
      <c r="F216" s="115">
        <f t="shared" si="4"/>
        <v>0</v>
      </c>
    </row>
    <row r="217" spans="1:6">
      <c r="A217" s="1297" t="s">
        <v>1795</v>
      </c>
      <c r="B217" s="1323" t="s">
        <v>2032</v>
      </c>
      <c r="C217" s="173" t="s">
        <v>337</v>
      </c>
      <c r="D217" s="173">
        <v>1</v>
      </c>
      <c r="E217" s="170"/>
      <c r="F217" s="115">
        <f t="shared" si="4"/>
        <v>0</v>
      </c>
    </row>
    <row r="218" spans="1:6">
      <c r="A218" s="1297"/>
      <c r="B218" s="1323"/>
      <c r="C218" s="173"/>
      <c r="D218" s="173"/>
      <c r="E218" s="170"/>
      <c r="F218" s="115">
        <f t="shared" si="4"/>
        <v>0</v>
      </c>
    </row>
    <row r="219" spans="1:6">
      <c r="A219" s="1297"/>
      <c r="B219" s="1323"/>
      <c r="C219" s="173"/>
      <c r="D219" s="173"/>
      <c r="E219" s="170"/>
      <c r="F219" s="115">
        <f t="shared" si="4"/>
        <v>0</v>
      </c>
    </row>
    <row r="220" spans="1:6" ht="40.5">
      <c r="A220" s="1297"/>
      <c r="B220" s="352" t="s">
        <v>2031</v>
      </c>
      <c r="C220" s="173"/>
      <c r="D220" s="173"/>
      <c r="E220" s="170"/>
      <c r="F220" s="115">
        <f t="shared" si="4"/>
        <v>0</v>
      </c>
    </row>
    <row r="221" spans="1:6">
      <c r="A221" s="1297"/>
      <c r="B221" s="1323"/>
      <c r="C221" s="173"/>
      <c r="D221" s="173"/>
      <c r="E221" s="170"/>
      <c r="F221" s="115">
        <f t="shared" si="4"/>
        <v>0</v>
      </c>
    </row>
    <row r="222" spans="1:6">
      <c r="A222" s="1297" t="s">
        <v>1793</v>
      </c>
      <c r="B222" s="1323" t="s">
        <v>2030</v>
      </c>
      <c r="C222" s="173" t="s">
        <v>337</v>
      </c>
      <c r="D222" s="173">
        <v>1</v>
      </c>
      <c r="E222" s="170"/>
      <c r="F222" s="115">
        <f t="shared" si="4"/>
        <v>0</v>
      </c>
    </row>
    <row r="223" spans="1:6">
      <c r="A223" s="1297" t="s">
        <v>1791</v>
      </c>
      <c r="B223" s="1323" t="s">
        <v>2029</v>
      </c>
      <c r="C223" s="173" t="s">
        <v>337</v>
      </c>
      <c r="D223" s="173">
        <v>1</v>
      </c>
      <c r="E223" s="170"/>
      <c r="F223" s="115">
        <f t="shared" si="4"/>
        <v>0</v>
      </c>
    </row>
    <row r="224" spans="1:6">
      <c r="A224" s="1297"/>
      <c r="B224" s="1323"/>
      <c r="C224" s="173"/>
      <c r="D224" s="173"/>
      <c r="E224" s="170"/>
      <c r="F224" s="115">
        <f t="shared" si="4"/>
        <v>0</v>
      </c>
    </row>
    <row r="225" spans="1:6">
      <c r="A225" s="1297"/>
      <c r="B225" s="1301" t="s">
        <v>1673</v>
      </c>
      <c r="C225" s="173"/>
      <c r="D225" s="173"/>
      <c r="E225" s="141"/>
      <c r="F225" s="115">
        <f t="shared" si="4"/>
        <v>0</v>
      </c>
    </row>
    <row r="226" spans="1:6">
      <c r="A226" s="1297"/>
      <c r="B226" s="172"/>
      <c r="C226" s="173"/>
      <c r="D226" s="173"/>
      <c r="E226" s="170"/>
      <c r="F226" s="115">
        <f t="shared" si="4"/>
        <v>0</v>
      </c>
    </row>
    <row r="227" spans="1:6" ht="30.5">
      <c r="A227" s="1297"/>
      <c r="B227" s="352" t="s">
        <v>1790</v>
      </c>
      <c r="C227" s="173"/>
      <c r="D227" s="173"/>
      <c r="E227" s="170"/>
      <c r="F227" s="115">
        <f t="shared" si="4"/>
        <v>0</v>
      </c>
    </row>
    <row r="228" spans="1:6">
      <c r="A228" s="1297"/>
      <c r="B228" s="175"/>
      <c r="C228" s="173"/>
      <c r="D228" s="173"/>
      <c r="E228" s="170"/>
      <c r="F228" s="115">
        <f t="shared" si="4"/>
        <v>0</v>
      </c>
    </row>
    <row r="229" spans="1:6">
      <c r="A229" s="1297" t="s">
        <v>1670</v>
      </c>
      <c r="B229" s="267" t="s">
        <v>1666</v>
      </c>
      <c r="C229" s="181" t="s">
        <v>337</v>
      </c>
      <c r="D229" s="170">
        <v>1</v>
      </c>
      <c r="E229" s="170"/>
      <c r="F229" s="115">
        <f t="shared" si="4"/>
        <v>0</v>
      </c>
    </row>
    <row r="230" spans="1:6">
      <c r="A230" s="1297" t="s">
        <v>1668</v>
      </c>
      <c r="B230" s="175" t="s">
        <v>1662</v>
      </c>
      <c r="C230" s="173" t="s">
        <v>337</v>
      </c>
      <c r="D230" s="173">
        <v>1</v>
      </c>
      <c r="E230" s="170"/>
      <c r="F230" s="115">
        <f t="shared" si="4"/>
        <v>0</v>
      </c>
    </row>
    <row r="231" spans="1:6">
      <c r="A231" s="1297"/>
      <c r="B231" s="175"/>
      <c r="C231" s="173"/>
      <c r="D231" s="173"/>
      <c r="E231" s="170"/>
      <c r="F231" s="115">
        <f t="shared" si="4"/>
        <v>0</v>
      </c>
    </row>
    <row r="232" spans="1:6" ht="20">
      <c r="A232" s="1297"/>
      <c r="B232" s="243" t="s">
        <v>2028</v>
      </c>
      <c r="C232" s="173"/>
      <c r="D232" s="173"/>
      <c r="E232" s="245"/>
      <c r="F232" s="115">
        <f t="shared" si="4"/>
        <v>0</v>
      </c>
    </row>
    <row r="233" spans="1:6">
      <c r="A233" s="1297"/>
      <c r="B233" s="172"/>
      <c r="C233" s="173"/>
      <c r="D233" s="173"/>
      <c r="E233" s="245"/>
      <c r="F233" s="115">
        <f t="shared" si="4"/>
        <v>0</v>
      </c>
    </row>
    <row r="234" spans="1:6">
      <c r="A234" s="1297" t="s">
        <v>2027</v>
      </c>
      <c r="B234" s="175" t="s">
        <v>1662</v>
      </c>
      <c r="C234" s="173" t="s">
        <v>337</v>
      </c>
      <c r="D234" s="173">
        <v>1</v>
      </c>
      <c r="E234" s="170"/>
      <c r="F234" s="115">
        <f t="shared" si="4"/>
        <v>0</v>
      </c>
    </row>
    <row r="235" spans="1:6">
      <c r="A235" s="1297"/>
      <c r="B235" s="1340"/>
      <c r="C235" s="173"/>
      <c r="D235" s="173"/>
      <c r="E235" s="170"/>
      <c r="F235" s="150"/>
    </row>
    <row r="236" spans="1:6">
      <c r="A236" s="1297"/>
      <c r="B236" s="1340"/>
      <c r="C236" s="173"/>
      <c r="D236" s="173"/>
      <c r="E236" s="170"/>
      <c r="F236" s="150"/>
    </row>
    <row r="237" spans="1:6">
      <c r="A237" s="1297"/>
      <c r="B237" s="1340"/>
      <c r="C237" s="173"/>
      <c r="D237" s="173"/>
      <c r="E237" s="170"/>
      <c r="F237" s="150"/>
    </row>
    <row r="238" spans="1:6">
      <c r="A238" s="1297"/>
      <c r="B238" s="1340"/>
      <c r="C238" s="173"/>
      <c r="D238" s="173"/>
      <c r="E238" s="170"/>
      <c r="F238" s="150"/>
    </row>
    <row r="239" spans="1:6">
      <c r="A239" s="1297"/>
      <c r="B239" s="1340"/>
      <c r="C239" s="173"/>
      <c r="D239" s="173"/>
      <c r="E239" s="170"/>
      <c r="F239" s="150"/>
    </row>
    <row r="240" spans="1:6">
      <c r="A240" s="1297"/>
      <c r="B240" s="1340"/>
      <c r="C240" s="173"/>
      <c r="D240" s="173"/>
      <c r="E240" s="170"/>
      <c r="F240" s="150"/>
    </row>
    <row r="241" spans="1:6">
      <c r="A241" s="1297"/>
      <c r="B241" s="1340"/>
      <c r="C241" s="173"/>
      <c r="D241" s="173"/>
      <c r="E241" s="170"/>
      <c r="F241" s="150"/>
    </row>
    <row r="242" spans="1:6">
      <c r="A242" s="1297"/>
      <c r="B242" s="1340"/>
      <c r="C242" s="173"/>
      <c r="D242" s="173"/>
      <c r="E242" s="245"/>
      <c r="F242" s="150"/>
    </row>
    <row r="243" spans="1:6" ht="13" thickBot="1">
      <c r="A243" s="1291"/>
      <c r="B243" s="1292"/>
      <c r="C243" s="1293"/>
      <c r="D243" s="1293" t="s">
        <v>1770</v>
      </c>
      <c r="E243" s="144"/>
      <c r="F243" s="143">
        <f>SUM(F205:F242)</f>
        <v>0</v>
      </c>
    </row>
    <row r="244" spans="1:6">
      <c r="A244" s="1294"/>
      <c r="B244" s="212"/>
      <c r="C244" s="213"/>
      <c r="D244" s="213"/>
      <c r="E244" s="148"/>
      <c r="F244" s="148"/>
    </row>
    <row r="245" spans="1:6">
      <c r="A245" s="1294"/>
      <c r="B245" s="212"/>
      <c r="C245" s="213"/>
      <c r="D245" s="213"/>
      <c r="E245" s="148"/>
      <c r="F245" s="148"/>
    </row>
    <row r="246" spans="1:6">
      <c r="A246" s="2028" t="s">
        <v>324</v>
      </c>
      <c r="B246" s="2014"/>
      <c r="C246" s="2014"/>
      <c r="D246" s="2014"/>
      <c r="E246" s="2014"/>
      <c r="F246" s="2014"/>
    </row>
    <row r="247" spans="1:6">
      <c r="A247" s="2028" t="s">
        <v>323</v>
      </c>
      <c r="B247" s="2014"/>
      <c r="C247" s="2014"/>
      <c r="D247" s="2014"/>
      <c r="E247" s="2014"/>
      <c r="F247" s="2014"/>
    </row>
    <row r="248" spans="1:6">
      <c r="A248" s="1287" t="s">
        <v>2548</v>
      </c>
      <c r="B248" s="212"/>
      <c r="C248" s="213"/>
      <c r="D248" s="213"/>
      <c r="E248" s="174"/>
      <c r="F248" s="174"/>
    </row>
    <row r="249" spans="1:6">
      <c r="A249" s="1287"/>
      <c r="B249" s="212"/>
      <c r="C249" s="213"/>
      <c r="D249" s="213"/>
      <c r="E249" s="174"/>
      <c r="F249" s="174"/>
    </row>
    <row r="250" spans="1:6">
      <c r="A250" s="1287" t="s">
        <v>2549</v>
      </c>
      <c r="B250" s="212"/>
      <c r="C250" s="213"/>
      <c r="D250" s="213"/>
      <c r="E250" s="1317"/>
      <c r="F250" s="1317"/>
    </row>
    <row r="251" spans="1:6" ht="13" thickBot="1">
      <c r="A251" s="1318"/>
      <c r="B251" s="212"/>
      <c r="C251" s="213"/>
      <c r="D251" s="213"/>
      <c r="E251" s="1317"/>
      <c r="F251" s="1317"/>
    </row>
    <row r="252" spans="1:6">
      <c r="A252" s="1319" t="s">
        <v>320</v>
      </c>
      <c r="B252" s="259" t="s">
        <v>161</v>
      </c>
      <c r="C252" s="259" t="s">
        <v>319</v>
      </c>
      <c r="D252" s="259" t="s">
        <v>318</v>
      </c>
      <c r="E252" s="1320" t="s">
        <v>317</v>
      </c>
      <c r="F252" s="1321" t="s">
        <v>316</v>
      </c>
    </row>
    <row r="253" spans="1:6">
      <c r="A253" s="1303"/>
      <c r="B253" s="179"/>
      <c r="C253" s="179"/>
      <c r="D253" s="179"/>
      <c r="E253" s="1296"/>
      <c r="F253" s="1336"/>
    </row>
    <row r="254" spans="1:6" ht="21">
      <c r="A254" s="1297"/>
      <c r="B254" s="1300" t="s">
        <v>1643</v>
      </c>
      <c r="C254" s="173"/>
      <c r="D254" s="1341"/>
      <c r="E254" s="170"/>
      <c r="F254" s="1299"/>
    </row>
    <row r="255" spans="1:6">
      <c r="A255" s="1297"/>
      <c r="B255" s="175"/>
      <c r="C255" s="173"/>
      <c r="D255" s="1341"/>
      <c r="E255" s="170"/>
      <c r="F255" s="1299"/>
    </row>
    <row r="256" spans="1:6" ht="30">
      <c r="A256" s="1297"/>
      <c r="B256" s="172" t="s">
        <v>2078</v>
      </c>
      <c r="C256" s="173"/>
      <c r="D256" s="1341"/>
      <c r="E256" s="170"/>
      <c r="F256" s="1299"/>
    </row>
    <row r="257" spans="1:6">
      <c r="A257" s="1297"/>
      <c r="B257" s="175"/>
      <c r="C257" s="173"/>
      <c r="D257" s="1341"/>
      <c r="E257" s="170"/>
      <c r="F257" s="147"/>
    </row>
    <row r="258" spans="1:6">
      <c r="A258" s="1297" t="s">
        <v>2025</v>
      </c>
      <c r="B258" s="175" t="s">
        <v>1639</v>
      </c>
      <c r="C258" s="173" t="s">
        <v>337</v>
      </c>
      <c r="D258" s="1341">
        <v>1</v>
      </c>
      <c r="E258" s="170"/>
      <c r="F258" s="115">
        <f t="shared" ref="F258:F284" si="5">D258*E258</f>
        <v>0</v>
      </c>
    </row>
    <row r="259" spans="1:6">
      <c r="A259" s="1303"/>
      <c r="B259" s="179"/>
      <c r="C259" s="179"/>
      <c r="D259" s="179"/>
      <c r="E259" s="1296"/>
      <c r="F259" s="115">
        <f t="shared" si="5"/>
        <v>0</v>
      </c>
    </row>
    <row r="260" spans="1:6">
      <c r="A260" s="1297"/>
      <c r="B260" s="1301" t="s">
        <v>1788</v>
      </c>
      <c r="C260" s="173"/>
      <c r="D260" s="1341"/>
      <c r="E260" s="170"/>
      <c r="F260" s="115">
        <f t="shared" si="5"/>
        <v>0</v>
      </c>
    </row>
    <row r="261" spans="1:6">
      <c r="A261" s="1297"/>
      <c r="B261" s="175"/>
      <c r="C261" s="173"/>
      <c r="D261" s="1341"/>
      <c r="E261" s="170"/>
      <c r="F261" s="115">
        <f t="shared" si="5"/>
        <v>0</v>
      </c>
    </row>
    <row r="262" spans="1:6" ht="20">
      <c r="A262" s="1297"/>
      <c r="B262" s="172" t="s">
        <v>1787</v>
      </c>
      <c r="C262" s="173"/>
      <c r="D262" s="1341"/>
      <c r="E262" s="170"/>
      <c r="F262" s="115">
        <f t="shared" si="5"/>
        <v>0</v>
      </c>
    </row>
    <row r="263" spans="1:6">
      <c r="A263" s="1297"/>
      <c r="B263" s="175"/>
      <c r="C263" s="173"/>
      <c r="D263" s="173"/>
      <c r="E263" s="170"/>
      <c r="F263" s="115">
        <f t="shared" si="5"/>
        <v>0</v>
      </c>
    </row>
    <row r="264" spans="1:6">
      <c r="A264" s="1297" t="s">
        <v>1786</v>
      </c>
      <c r="B264" s="175" t="s">
        <v>1785</v>
      </c>
      <c r="C264" s="173" t="s">
        <v>337</v>
      </c>
      <c r="D264" s="1341">
        <v>1</v>
      </c>
      <c r="E264" s="170"/>
      <c r="F264" s="115">
        <f t="shared" si="5"/>
        <v>0</v>
      </c>
    </row>
    <row r="265" spans="1:6">
      <c r="A265" s="1303"/>
      <c r="B265" s="179"/>
      <c r="C265" s="179"/>
      <c r="D265" s="179"/>
      <c r="E265" s="1296"/>
      <c r="F265" s="115">
        <f t="shared" si="5"/>
        <v>0</v>
      </c>
    </row>
    <row r="266" spans="1:6" ht="30">
      <c r="A266" s="1297"/>
      <c r="B266" s="172" t="s">
        <v>2077</v>
      </c>
      <c r="C266" s="173"/>
      <c r="D266" s="1341"/>
      <c r="E266" s="170"/>
      <c r="F266" s="115">
        <f t="shared" si="5"/>
        <v>0</v>
      </c>
    </row>
    <row r="267" spans="1:6">
      <c r="A267" s="1297"/>
      <c r="B267" s="179"/>
      <c r="C267" s="173"/>
      <c r="D267" s="1341"/>
      <c r="E267" s="170"/>
      <c r="F267" s="115">
        <f t="shared" si="5"/>
        <v>0</v>
      </c>
    </row>
    <row r="268" spans="1:6">
      <c r="A268" s="1297" t="s">
        <v>1783</v>
      </c>
      <c r="B268" s="175" t="s">
        <v>634</v>
      </c>
      <c r="C268" s="173" t="s">
        <v>337</v>
      </c>
      <c r="D268" s="1341">
        <v>1</v>
      </c>
      <c r="E268" s="170"/>
      <c r="F268" s="115">
        <f t="shared" si="5"/>
        <v>0</v>
      </c>
    </row>
    <row r="269" spans="1:6">
      <c r="A269" s="1297"/>
      <c r="B269" s="175"/>
      <c r="C269" s="173"/>
      <c r="D269" s="1341"/>
      <c r="E269" s="170"/>
      <c r="F269" s="115">
        <f t="shared" si="5"/>
        <v>0</v>
      </c>
    </row>
    <row r="270" spans="1:6">
      <c r="A270" s="1297"/>
      <c r="B270" s="1300" t="s">
        <v>1504</v>
      </c>
      <c r="C270" s="173"/>
      <c r="D270" s="1341"/>
      <c r="E270" s="170"/>
      <c r="F270" s="115">
        <f t="shared" si="5"/>
        <v>0</v>
      </c>
    </row>
    <row r="271" spans="1:6">
      <c r="A271" s="1297"/>
      <c r="B271" s="175"/>
      <c r="C271" s="173"/>
      <c r="D271" s="1341"/>
      <c r="E271" s="170"/>
      <c r="F271" s="115">
        <f t="shared" si="5"/>
        <v>0</v>
      </c>
    </row>
    <row r="272" spans="1:6" ht="20">
      <c r="A272" s="1297" t="s">
        <v>1782</v>
      </c>
      <c r="B272" s="1217" t="s">
        <v>1503</v>
      </c>
      <c r="C272" s="173" t="s">
        <v>513</v>
      </c>
      <c r="D272" s="1341">
        <v>40</v>
      </c>
      <c r="E272" s="170"/>
      <c r="F272" s="115">
        <f t="shared" si="5"/>
        <v>0</v>
      </c>
    </row>
    <row r="273" spans="1:6">
      <c r="A273" s="1297"/>
      <c r="B273" s="175"/>
      <c r="C273" s="173"/>
      <c r="D273" s="173"/>
      <c r="E273" s="170"/>
      <c r="F273" s="115">
        <f t="shared" si="5"/>
        <v>0</v>
      </c>
    </row>
    <row r="274" spans="1:6">
      <c r="A274" s="1297"/>
      <c r="B274" s="1300" t="s">
        <v>1781</v>
      </c>
      <c r="C274" s="175"/>
      <c r="D274" s="1341"/>
      <c r="E274" s="170"/>
      <c r="F274" s="115">
        <f t="shared" si="5"/>
        <v>0</v>
      </c>
    </row>
    <row r="275" spans="1:6">
      <c r="A275" s="1297"/>
      <c r="B275" s="1300"/>
      <c r="C275" s="175"/>
      <c r="D275" s="1341"/>
      <c r="E275" s="170"/>
      <c r="F275" s="115">
        <f t="shared" si="5"/>
        <v>0</v>
      </c>
    </row>
    <row r="276" spans="1:6" ht="20">
      <c r="A276" s="1297"/>
      <c r="B276" s="172" t="s">
        <v>2076</v>
      </c>
      <c r="C276" s="175"/>
      <c r="D276" s="1341"/>
      <c r="E276" s="170"/>
      <c r="F276" s="115">
        <f t="shared" si="5"/>
        <v>0</v>
      </c>
    </row>
    <row r="277" spans="1:6">
      <c r="A277" s="1297"/>
      <c r="B277" s="175"/>
      <c r="C277" s="175"/>
      <c r="D277" s="1341"/>
      <c r="E277" s="170"/>
      <c r="F277" s="115">
        <f t="shared" si="5"/>
        <v>0</v>
      </c>
    </row>
    <row r="278" spans="1:6">
      <c r="A278" s="1297" t="s">
        <v>1779</v>
      </c>
      <c r="B278" s="1323" t="s">
        <v>1778</v>
      </c>
      <c r="C278" s="173" t="s">
        <v>337</v>
      </c>
      <c r="D278" s="173">
        <v>1</v>
      </c>
      <c r="E278" s="170"/>
      <c r="F278" s="115">
        <f t="shared" si="5"/>
        <v>0</v>
      </c>
    </row>
    <row r="279" spans="1:6">
      <c r="A279" s="1297"/>
      <c r="B279" s="1323"/>
      <c r="C279" s="173"/>
      <c r="D279" s="173"/>
      <c r="E279" s="170"/>
      <c r="F279" s="115">
        <f t="shared" si="5"/>
        <v>0</v>
      </c>
    </row>
    <row r="280" spans="1:6">
      <c r="A280" s="1297"/>
      <c r="B280" s="1300" t="s">
        <v>2023</v>
      </c>
      <c r="C280" s="173"/>
      <c r="D280" s="173"/>
      <c r="E280" s="141"/>
      <c r="F280" s="115">
        <f t="shared" si="5"/>
        <v>0</v>
      </c>
    </row>
    <row r="281" spans="1:6">
      <c r="A281" s="1297"/>
      <c r="B281" s="175"/>
      <c r="C281" s="173"/>
      <c r="D281" s="1341"/>
      <c r="E281" s="170"/>
      <c r="F281" s="115">
        <f t="shared" si="5"/>
        <v>0</v>
      </c>
    </row>
    <row r="282" spans="1:6" ht="20">
      <c r="A282" s="1297" t="s">
        <v>2022</v>
      </c>
      <c r="B282" s="175" t="s">
        <v>2021</v>
      </c>
      <c r="C282" s="173" t="s">
        <v>679</v>
      </c>
      <c r="D282" s="1333">
        <v>18.8</v>
      </c>
      <c r="E282" s="170"/>
      <c r="F282" s="115">
        <f t="shared" si="5"/>
        <v>0</v>
      </c>
    </row>
    <row r="283" spans="1:6">
      <c r="A283" s="1297"/>
      <c r="B283" s="175"/>
      <c r="C283" s="173"/>
      <c r="D283" s="173"/>
      <c r="E283" s="170"/>
      <c r="F283" s="115">
        <f t="shared" si="5"/>
        <v>0</v>
      </c>
    </row>
    <row r="284" spans="1:6" ht="30">
      <c r="A284" s="1297" t="s">
        <v>2020</v>
      </c>
      <c r="B284" s="175" t="s">
        <v>2019</v>
      </c>
      <c r="C284" s="173" t="s">
        <v>337</v>
      </c>
      <c r="D284" s="173">
        <v>1</v>
      </c>
      <c r="E284" s="170"/>
      <c r="F284" s="115">
        <f t="shared" si="5"/>
        <v>0</v>
      </c>
    </row>
    <row r="285" spans="1:6">
      <c r="A285" s="1303"/>
      <c r="B285" s="179"/>
      <c r="C285" s="179"/>
      <c r="D285" s="179"/>
      <c r="E285" s="1296"/>
      <c r="F285" s="1336"/>
    </row>
    <row r="286" spans="1:6">
      <c r="A286" s="1297"/>
      <c r="B286" s="175"/>
      <c r="C286" s="173"/>
      <c r="D286" s="1341"/>
      <c r="E286" s="170"/>
      <c r="F286" s="115"/>
    </row>
    <row r="287" spans="1:6" ht="13" thickBot="1">
      <c r="A287" s="1291"/>
      <c r="B287" s="1292"/>
      <c r="C287" s="1293"/>
      <c r="D287" s="1293" t="s">
        <v>1770</v>
      </c>
      <c r="E287" s="144"/>
      <c r="F287" s="143">
        <f>SUM(F253:F286)</f>
        <v>0</v>
      </c>
    </row>
    <row r="288" spans="1:6">
      <c r="A288" s="1294"/>
      <c r="B288" s="212"/>
      <c r="C288" s="213"/>
      <c r="D288" s="213"/>
      <c r="E288" s="148"/>
      <c r="F288" s="148"/>
    </row>
    <row r="289" spans="1:6">
      <c r="A289" s="1294"/>
      <c r="B289" s="212"/>
      <c r="C289" s="213"/>
      <c r="D289" s="213"/>
      <c r="E289" s="148"/>
      <c r="F289" s="148"/>
    </row>
    <row r="290" spans="1:6">
      <c r="A290" s="2028" t="s">
        <v>324</v>
      </c>
      <c r="B290" s="2014"/>
      <c r="C290" s="2014"/>
      <c r="D290" s="2014"/>
      <c r="E290" s="2014"/>
      <c r="F290" s="2014"/>
    </row>
    <row r="291" spans="1:6">
      <c r="A291" s="2028" t="s">
        <v>323</v>
      </c>
      <c r="B291" s="2014"/>
      <c r="C291" s="2014"/>
      <c r="D291" s="2014"/>
      <c r="E291" s="2014"/>
      <c r="F291" s="2014"/>
    </row>
    <row r="292" spans="1:6">
      <c r="A292" s="1287" t="s">
        <v>2548</v>
      </c>
      <c r="B292" s="212"/>
      <c r="C292" s="213"/>
      <c r="D292" s="213"/>
      <c r="E292" s="174"/>
      <c r="F292" s="174"/>
    </row>
    <row r="293" spans="1:6">
      <c r="A293" s="1287"/>
      <c r="B293" s="212"/>
      <c r="C293" s="213"/>
      <c r="D293" s="213"/>
      <c r="E293" s="174"/>
      <c r="F293" s="174"/>
    </row>
    <row r="294" spans="1:6">
      <c r="A294" s="1287" t="s">
        <v>2549</v>
      </c>
      <c r="B294" s="212"/>
      <c r="C294" s="213"/>
      <c r="D294" s="213"/>
      <c r="E294" s="1317"/>
      <c r="F294" s="1317"/>
    </row>
    <row r="295" spans="1:6" ht="13" thickBot="1">
      <c r="A295" s="1318"/>
      <c r="B295" s="212"/>
      <c r="C295" s="213"/>
      <c r="D295" s="213"/>
      <c r="E295" s="1317"/>
      <c r="F295" s="1317"/>
    </row>
    <row r="296" spans="1:6">
      <c r="A296" s="1319" t="s">
        <v>320</v>
      </c>
      <c r="B296" s="259" t="s">
        <v>161</v>
      </c>
      <c r="C296" s="259" t="s">
        <v>319</v>
      </c>
      <c r="D296" s="259" t="s">
        <v>318</v>
      </c>
      <c r="E296" s="1320" t="s">
        <v>317</v>
      </c>
      <c r="F296" s="1321" t="s">
        <v>316</v>
      </c>
    </row>
    <row r="297" spans="1:6">
      <c r="A297" s="1303"/>
      <c r="B297" s="179"/>
      <c r="C297" s="179"/>
      <c r="D297" s="179"/>
      <c r="E297" s="1296"/>
      <c r="F297" s="1336"/>
    </row>
    <row r="298" spans="1:6" ht="30">
      <c r="A298" s="1297" t="s">
        <v>2018</v>
      </c>
      <c r="B298" s="175" t="s">
        <v>2017</v>
      </c>
      <c r="C298" s="173" t="s">
        <v>337</v>
      </c>
      <c r="D298" s="173">
        <v>1</v>
      </c>
      <c r="E298" s="170"/>
      <c r="F298" s="115">
        <f t="shared" ref="F298:F308" si="6">D298*E298</f>
        <v>0</v>
      </c>
    </row>
    <row r="299" spans="1:6">
      <c r="A299" s="1297"/>
      <c r="B299" s="172"/>
      <c r="C299" s="173"/>
      <c r="D299" s="173"/>
      <c r="E299" s="170"/>
      <c r="F299" s="115">
        <f t="shared" si="6"/>
        <v>0</v>
      </c>
    </row>
    <row r="300" spans="1:6" ht="20">
      <c r="A300" s="1297" t="s">
        <v>2016</v>
      </c>
      <c r="B300" s="175" t="s">
        <v>2015</v>
      </c>
      <c r="C300" s="173" t="s">
        <v>341</v>
      </c>
      <c r="D300" s="173">
        <v>1</v>
      </c>
      <c r="E300" s="170"/>
      <c r="F300" s="115">
        <f t="shared" si="6"/>
        <v>0</v>
      </c>
    </row>
    <row r="301" spans="1:6">
      <c r="A301" s="1303"/>
      <c r="B301" s="1342"/>
      <c r="C301" s="179"/>
      <c r="D301" s="179"/>
      <c r="E301" s="1296"/>
      <c r="F301" s="115">
        <f t="shared" si="6"/>
        <v>0</v>
      </c>
    </row>
    <row r="302" spans="1:6" ht="30">
      <c r="A302" s="1297" t="s">
        <v>2014</v>
      </c>
      <c r="B302" s="1331" t="s">
        <v>2013</v>
      </c>
      <c r="C302" s="173" t="s">
        <v>341</v>
      </c>
      <c r="D302" s="173">
        <v>1</v>
      </c>
      <c r="E302" s="170"/>
      <c r="F302" s="115">
        <f t="shared" si="6"/>
        <v>0</v>
      </c>
    </row>
    <row r="303" spans="1:6">
      <c r="A303" s="1297"/>
      <c r="B303" s="175"/>
      <c r="C303" s="173"/>
      <c r="D303" s="173"/>
      <c r="E303" s="170"/>
      <c r="F303" s="115">
        <f t="shared" si="6"/>
        <v>0</v>
      </c>
    </row>
    <row r="304" spans="1:6" ht="50">
      <c r="A304" s="1297" t="s">
        <v>2012</v>
      </c>
      <c r="B304" s="175" t="s">
        <v>2011</v>
      </c>
      <c r="C304" s="173" t="s">
        <v>337</v>
      </c>
      <c r="D304" s="173">
        <v>1</v>
      </c>
      <c r="E304" s="170"/>
      <c r="F304" s="115">
        <f t="shared" si="6"/>
        <v>0</v>
      </c>
    </row>
    <row r="305" spans="1:6">
      <c r="A305" s="1297"/>
      <c r="B305" s="179"/>
      <c r="C305" s="179"/>
      <c r="D305" s="179"/>
      <c r="E305" s="1296"/>
      <c r="F305" s="115">
        <f t="shared" si="6"/>
        <v>0</v>
      </c>
    </row>
    <row r="306" spans="1:6" ht="50">
      <c r="A306" s="1297" t="s">
        <v>2010</v>
      </c>
      <c r="B306" s="1323" t="s">
        <v>2009</v>
      </c>
      <c r="C306" s="173" t="s">
        <v>679</v>
      </c>
      <c r="D306" s="170">
        <v>26.58</v>
      </c>
      <c r="E306" s="170"/>
      <c r="F306" s="115">
        <f t="shared" si="6"/>
        <v>0</v>
      </c>
    </row>
    <row r="307" spans="1:6">
      <c r="A307" s="1297"/>
      <c r="B307" s="1323"/>
      <c r="C307" s="173"/>
      <c r="D307" s="170"/>
      <c r="E307" s="170"/>
      <c r="F307" s="115">
        <f t="shared" si="6"/>
        <v>0</v>
      </c>
    </row>
    <row r="308" spans="1:6" ht="30">
      <c r="A308" s="1297" t="s">
        <v>2008</v>
      </c>
      <c r="B308" s="1323" t="s">
        <v>2007</v>
      </c>
      <c r="C308" s="173" t="s">
        <v>679</v>
      </c>
      <c r="D308" s="170">
        <v>9.4</v>
      </c>
      <c r="E308" s="170"/>
      <c r="F308" s="115">
        <f t="shared" si="6"/>
        <v>0</v>
      </c>
    </row>
    <row r="309" spans="1:6">
      <c r="A309" s="1297"/>
      <c r="B309" s="179"/>
      <c r="C309" s="179"/>
      <c r="D309" s="179"/>
      <c r="E309" s="1296"/>
      <c r="F309" s="1336"/>
    </row>
    <row r="310" spans="1:6">
      <c r="A310" s="1297"/>
      <c r="B310" s="179"/>
      <c r="C310" s="179"/>
      <c r="D310" s="179"/>
      <c r="E310" s="1296"/>
      <c r="F310" s="1336"/>
    </row>
    <row r="311" spans="1:6">
      <c r="A311" s="1297"/>
      <c r="B311" s="179"/>
      <c r="C311" s="179"/>
      <c r="D311" s="179"/>
      <c r="E311" s="1296"/>
      <c r="F311" s="1336"/>
    </row>
    <row r="312" spans="1:6">
      <c r="A312" s="1297"/>
      <c r="B312" s="179"/>
      <c r="C312" s="179"/>
      <c r="D312" s="179"/>
      <c r="E312" s="1296"/>
      <c r="F312" s="1336"/>
    </row>
    <row r="313" spans="1:6">
      <c r="A313" s="1297"/>
      <c r="B313" s="179"/>
      <c r="C313" s="179"/>
      <c r="D313" s="179"/>
      <c r="E313" s="1296"/>
      <c r="F313" s="1336"/>
    </row>
    <row r="314" spans="1:6">
      <c r="A314" s="1297"/>
      <c r="B314" s="179"/>
      <c r="C314" s="179"/>
      <c r="D314" s="179"/>
      <c r="E314" s="1296"/>
      <c r="F314" s="1336"/>
    </row>
    <row r="315" spans="1:6">
      <c r="A315" s="1297"/>
      <c r="B315" s="179"/>
      <c r="C315" s="179"/>
      <c r="D315" s="179"/>
      <c r="E315" s="1296"/>
      <c r="F315" s="1336"/>
    </row>
    <row r="316" spans="1:6">
      <c r="A316" s="1297"/>
      <c r="B316" s="179"/>
      <c r="C316" s="179"/>
      <c r="D316" s="179"/>
      <c r="E316" s="1296"/>
      <c r="F316" s="1336"/>
    </row>
    <row r="317" spans="1:6">
      <c r="A317" s="1297"/>
      <c r="B317" s="179"/>
      <c r="C317" s="179"/>
      <c r="D317" s="179"/>
      <c r="E317" s="1296"/>
      <c r="F317" s="1336"/>
    </row>
    <row r="318" spans="1:6">
      <c r="A318" s="1297"/>
      <c r="B318" s="179"/>
      <c r="C318" s="179"/>
      <c r="D318" s="179"/>
      <c r="E318" s="1296"/>
      <c r="F318" s="1336"/>
    </row>
    <row r="319" spans="1:6">
      <c r="A319" s="1297"/>
      <c r="B319" s="179"/>
      <c r="C319" s="179"/>
      <c r="D319" s="179"/>
      <c r="E319" s="1296"/>
      <c r="F319" s="1336"/>
    </row>
    <row r="320" spans="1:6">
      <c r="A320" s="1297"/>
      <c r="B320" s="179"/>
      <c r="C320" s="179"/>
      <c r="D320" s="179"/>
      <c r="E320" s="1296"/>
      <c r="F320" s="1336"/>
    </row>
    <row r="321" spans="1:6">
      <c r="A321" s="1297"/>
      <c r="B321" s="179"/>
      <c r="C321" s="179"/>
      <c r="D321" s="179"/>
      <c r="E321" s="1296"/>
      <c r="F321" s="1336"/>
    </row>
    <row r="322" spans="1:6">
      <c r="A322" s="1297"/>
      <c r="B322" s="179"/>
      <c r="C322" s="179"/>
      <c r="D322" s="179"/>
      <c r="E322" s="1296"/>
      <c r="F322" s="1336"/>
    </row>
    <row r="323" spans="1:6">
      <c r="A323" s="1297"/>
      <c r="B323" s="179"/>
      <c r="C323" s="179"/>
      <c r="D323" s="179"/>
      <c r="E323" s="1296"/>
      <c r="F323" s="1336"/>
    </row>
    <row r="324" spans="1:6">
      <c r="A324" s="1297"/>
      <c r="B324" s="1323"/>
      <c r="C324" s="173"/>
      <c r="D324" s="170"/>
      <c r="E324" s="170"/>
      <c r="F324" s="115"/>
    </row>
    <row r="325" spans="1:6">
      <c r="A325" s="1297"/>
      <c r="B325" s="1323"/>
      <c r="C325" s="173"/>
      <c r="D325" s="170"/>
      <c r="E325" s="170"/>
      <c r="F325" s="115"/>
    </row>
    <row r="326" spans="1:6">
      <c r="A326" s="1297"/>
      <c r="B326" s="175"/>
      <c r="C326" s="173"/>
      <c r="D326" s="173"/>
      <c r="E326" s="170"/>
      <c r="F326" s="147"/>
    </row>
    <row r="327" spans="1:6">
      <c r="A327" s="1297"/>
      <c r="B327" s="172"/>
      <c r="C327" s="173"/>
      <c r="D327" s="173"/>
      <c r="E327" s="245"/>
      <c r="F327" s="115"/>
    </row>
    <row r="328" spans="1:6" ht="13" thickBot="1">
      <c r="A328" s="1291"/>
      <c r="B328" s="1292"/>
      <c r="C328" s="1293"/>
      <c r="D328" s="1293" t="s">
        <v>1770</v>
      </c>
      <c r="E328" s="144"/>
      <c r="F328" s="143">
        <f>SUM(F297:F327)</f>
        <v>0</v>
      </c>
    </row>
    <row r="329" spans="1:6">
      <c r="A329" s="1294"/>
      <c r="B329" s="212"/>
      <c r="C329" s="213"/>
      <c r="D329" s="213"/>
      <c r="E329" s="148"/>
      <c r="F329" s="148"/>
    </row>
    <row r="330" spans="1:6">
      <c r="A330" s="1294"/>
      <c r="B330" s="212"/>
      <c r="C330" s="213"/>
      <c r="D330" s="213"/>
      <c r="E330" s="148"/>
      <c r="F330" s="148"/>
    </row>
    <row r="331" spans="1:6">
      <c r="A331" s="2028" t="s">
        <v>324</v>
      </c>
      <c r="B331" s="2014"/>
      <c r="C331" s="2014"/>
      <c r="D331" s="2014"/>
      <c r="E331" s="2014"/>
      <c r="F331" s="2014"/>
    </row>
    <row r="332" spans="1:6">
      <c r="A332" s="2028" t="s">
        <v>323</v>
      </c>
      <c r="B332" s="2014"/>
      <c r="C332" s="2014"/>
      <c r="D332" s="2014"/>
      <c r="E332" s="2014"/>
      <c r="F332" s="2014"/>
    </row>
    <row r="333" spans="1:6">
      <c r="A333" s="1287" t="s">
        <v>2548</v>
      </c>
      <c r="B333" s="212"/>
      <c r="C333" s="213"/>
      <c r="D333" s="213"/>
      <c r="E333" s="174"/>
      <c r="F333" s="174"/>
    </row>
    <row r="334" spans="1:6">
      <c r="A334" s="1287"/>
      <c r="B334" s="212"/>
      <c r="C334" s="213"/>
      <c r="D334" s="213"/>
      <c r="E334" s="174"/>
      <c r="F334" s="174"/>
    </row>
    <row r="335" spans="1:6">
      <c r="A335" s="1287" t="s">
        <v>2549</v>
      </c>
      <c r="B335" s="212"/>
      <c r="C335" s="213"/>
      <c r="D335" s="213"/>
      <c r="E335" s="1317"/>
      <c r="F335" s="1317"/>
    </row>
    <row r="336" spans="1:6" ht="13" thickBot="1">
      <c r="A336" s="1337"/>
      <c r="B336" s="212"/>
      <c r="C336" s="213"/>
      <c r="D336" s="213"/>
      <c r="E336" s="1317"/>
      <c r="F336" s="1317"/>
    </row>
    <row r="337" spans="1:6">
      <c r="A337" s="1319" t="s">
        <v>320</v>
      </c>
      <c r="B337" s="259" t="s">
        <v>161</v>
      </c>
      <c r="C337" s="259" t="s">
        <v>319</v>
      </c>
      <c r="D337" s="259" t="s">
        <v>318</v>
      </c>
      <c r="E337" s="1320" t="s">
        <v>317</v>
      </c>
      <c r="F337" s="1321" t="s">
        <v>316</v>
      </c>
    </row>
    <row r="338" spans="1:6">
      <c r="A338" s="1297"/>
      <c r="B338" s="175"/>
      <c r="C338" s="175"/>
      <c r="D338" s="175"/>
      <c r="E338" s="1309"/>
      <c r="F338" s="1322"/>
    </row>
    <row r="339" spans="1:6">
      <c r="A339" s="1297"/>
      <c r="B339" s="1301" t="s">
        <v>315</v>
      </c>
      <c r="C339" s="173"/>
      <c r="D339" s="173"/>
      <c r="E339" s="141"/>
      <c r="F339" s="115"/>
    </row>
    <row r="340" spans="1:6">
      <c r="A340" s="1297"/>
      <c r="B340" s="175"/>
      <c r="C340" s="173"/>
      <c r="D340" s="173"/>
      <c r="E340" s="141"/>
      <c r="F340" s="115"/>
    </row>
    <row r="341" spans="1:6">
      <c r="A341" s="1297"/>
      <c r="B341" s="175" t="s">
        <v>2004</v>
      </c>
      <c r="C341" s="173"/>
      <c r="D341" s="173"/>
      <c r="E341" s="141"/>
      <c r="F341" s="115">
        <f>F48</f>
        <v>0</v>
      </c>
    </row>
    <row r="342" spans="1:6">
      <c r="A342" s="1297"/>
      <c r="B342" s="175"/>
      <c r="C342" s="173"/>
      <c r="D342" s="173"/>
      <c r="E342" s="141"/>
      <c r="F342" s="115"/>
    </row>
    <row r="343" spans="1:6">
      <c r="A343" s="1297"/>
      <c r="B343" s="175" t="s">
        <v>2003</v>
      </c>
      <c r="C343" s="173"/>
      <c r="D343" s="173"/>
      <c r="E343" s="141"/>
      <c r="F343" s="115">
        <f>F95</f>
        <v>0</v>
      </c>
    </row>
    <row r="344" spans="1:6">
      <c r="A344" s="1297"/>
      <c r="B344" s="1301"/>
      <c r="C344" s="173"/>
      <c r="D344" s="173"/>
      <c r="E344" s="141"/>
      <c r="F344" s="115"/>
    </row>
    <row r="345" spans="1:6">
      <c r="A345" s="1297"/>
      <c r="B345" s="175" t="s">
        <v>2002</v>
      </c>
      <c r="C345" s="173"/>
      <c r="D345" s="173"/>
      <c r="E345" s="141"/>
      <c r="F345" s="115">
        <f>F146</f>
        <v>0</v>
      </c>
    </row>
    <row r="346" spans="1:6">
      <c r="A346" s="1297"/>
      <c r="B346" s="172"/>
      <c r="C346" s="173"/>
      <c r="D346" s="173"/>
      <c r="E346" s="141"/>
      <c r="F346" s="115"/>
    </row>
    <row r="347" spans="1:6">
      <c r="A347" s="1297"/>
      <c r="B347" s="175" t="s">
        <v>2001</v>
      </c>
      <c r="C347" s="173"/>
      <c r="D347" s="173"/>
      <c r="E347" s="141"/>
      <c r="F347" s="115">
        <f>F195</f>
        <v>0</v>
      </c>
    </row>
    <row r="348" spans="1:6">
      <c r="A348" s="1297"/>
      <c r="B348" s="175"/>
      <c r="C348" s="173"/>
      <c r="D348" s="173"/>
      <c r="E348" s="141"/>
      <c r="F348" s="115"/>
    </row>
    <row r="349" spans="1:6">
      <c r="A349" s="1297"/>
      <c r="B349" s="175" t="s">
        <v>2000</v>
      </c>
      <c r="C349" s="173"/>
      <c r="D349" s="173"/>
      <c r="E349" s="141"/>
      <c r="F349" s="115">
        <f>F243</f>
        <v>0</v>
      </c>
    </row>
    <row r="350" spans="1:6">
      <c r="A350" s="1297"/>
      <c r="B350" s="175"/>
      <c r="C350" s="173"/>
      <c r="D350" s="173"/>
      <c r="E350" s="141"/>
      <c r="F350" s="115"/>
    </row>
    <row r="351" spans="1:6">
      <c r="A351" s="1297"/>
      <c r="B351" s="175" t="s">
        <v>1999</v>
      </c>
      <c r="C351" s="173"/>
      <c r="D351" s="173"/>
      <c r="E351" s="141"/>
      <c r="F351" s="115">
        <f>F287</f>
        <v>0</v>
      </c>
    </row>
    <row r="352" spans="1:6">
      <c r="A352" s="1297"/>
      <c r="B352" s="175"/>
      <c r="C352" s="173"/>
      <c r="D352" s="173"/>
      <c r="E352" s="141"/>
      <c r="F352" s="115"/>
    </row>
    <row r="353" spans="1:6">
      <c r="A353" s="1297"/>
      <c r="B353" s="175" t="s">
        <v>1998</v>
      </c>
      <c r="C353" s="173"/>
      <c r="D353" s="173"/>
      <c r="E353" s="141"/>
      <c r="F353" s="115">
        <f>F328</f>
        <v>0</v>
      </c>
    </row>
    <row r="354" spans="1:6">
      <c r="A354" s="1297"/>
      <c r="B354" s="175"/>
      <c r="C354" s="173"/>
      <c r="D354" s="173"/>
      <c r="E354" s="141"/>
      <c r="F354" s="115"/>
    </row>
    <row r="355" spans="1:6">
      <c r="A355" s="1297"/>
      <c r="B355" s="175"/>
      <c r="C355" s="173"/>
      <c r="D355" s="173"/>
      <c r="E355" s="141"/>
      <c r="F355" s="115"/>
    </row>
    <row r="356" spans="1:6">
      <c r="A356" s="1297"/>
      <c r="B356" s="175"/>
      <c r="C356" s="173"/>
      <c r="D356" s="173"/>
      <c r="E356" s="141"/>
      <c r="F356" s="115"/>
    </row>
    <row r="357" spans="1:6">
      <c r="A357" s="1297"/>
      <c r="B357" s="172"/>
      <c r="C357" s="173"/>
      <c r="D357" s="173"/>
      <c r="E357" s="141"/>
      <c r="F357" s="115"/>
    </row>
    <row r="358" spans="1:6">
      <c r="A358" s="1297"/>
      <c r="B358" s="175"/>
      <c r="C358" s="173"/>
      <c r="D358" s="173"/>
      <c r="E358" s="141"/>
      <c r="F358" s="115"/>
    </row>
    <row r="359" spans="1:6">
      <c r="A359" s="1297"/>
      <c r="B359" s="175"/>
      <c r="C359" s="173"/>
      <c r="D359" s="173"/>
      <c r="E359" s="141"/>
      <c r="F359" s="115"/>
    </row>
    <row r="360" spans="1:6">
      <c r="A360" s="1297"/>
      <c r="B360" s="175"/>
      <c r="C360" s="173"/>
      <c r="D360" s="173"/>
      <c r="E360" s="141"/>
      <c r="F360" s="115"/>
    </row>
    <row r="361" spans="1:6">
      <c r="A361" s="1297"/>
      <c r="B361" s="175"/>
      <c r="C361" s="173"/>
      <c r="D361" s="173"/>
      <c r="E361" s="141"/>
      <c r="F361" s="115"/>
    </row>
    <row r="362" spans="1:6">
      <c r="A362" s="1324"/>
      <c r="B362" s="1325"/>
      <c r="C362" s="173"/>
      <c r="D362" s="173"/>
      <c r="E362" s="141"/>
      <c r="F362" s="115"/>
    </row>
    <row r="363" spans="1:6">
      <c r="A363" s="1297"/>
      <c r="B363" s="175"/>
      <c r="C363" s="173"/>
      <c r="D363" s="173"/>
      <c r="E363" s="141"/>
      <c r="F363" s="115"/>
    </row>
    <row r="364" spans="1:6">
      <c r="A364" s="1329"/>
      <c r="B364" s="1331"/>
      <c r="C364" s="173"/>
      <c r="D364" s="173"/>
      <c r="E364" s="141"/>
      <c r="F364" s="115"/>
    </row>
    <row r="365" spans="1:6">
      <c r="A365" s="1329"/>
      <c r="B365" s="1331"/>
      <c r="C365" s="173"/>
      <c r="D365" s="173"/>
      <c r="E365" s="141"/>
      <c r="F365" s="115"/>
    </row>
    <row r="366" spans="1:6">
      <c r="A366" s="1329"/>
      <c r="B366" s="1301"/>
      <c r="C366" s="173"/>
      <c r="D366" s="173"/>
      <c r="E366" s="141"/>
      <c r="F366" s="115"/>
    </row>
    <row r="367" spans="1:6">
      <c r="A367" s="1297"/>
      <c r="B367" s="1300"/>
      <c r="C367" s="173"/>
      <c r="D367" s="173"/>
      <c r="E367" s="141"/>
      <c r="F367" s="115"/>
    </row>
    <row r="368" spans="1:6">
      <c r="A368" s="1297"/>
      <c r="B368" s="175"/>
      <c r="C368" s="173"/>
      <c r="D368" s="173"/>
      <c r="E368" s="141"/>
      <c r="F368" s="115"/>
    </row>
    <row r="369" spans="1:6">
      <c r="A369" s="1297"/>
      <c r="B369" s="175"/>
      <c r="C369" s="173"/>
      <c r="D369" s="173"/>
      <c r="E369" s="141"/>
      <c r="F369" s="115"/>
    </row>
    <row r="370" spans="1:6">
      <c r="A370" s="1297"/>
      <c r="B370" s="175"/>
      <c r="C370" s="173"/>
      <c r="D370" s="173"/>
      <c r="E370" s="141"/>
      <c r="F370" s="115"/>
    </row>
    <row r="371" spans="1:6">
      <c r="A371" s="1297"/>
      <c r="B371" s="175"/>
      <c r="C371" s="173"/>
      <c r="D371" s="173"/>
      <c r="E371" s="141"/>
      <c r="F371" s="115"/>
    </row>
    <row r="372" spans="1:6">
      <c r="A372" s="1297"/>
      <c r="B372" s="175"/>
      <c r="C372" s="173"/>
      <c r="D372" s="173"/>
      <c r="E372" s="141"/>
      <c r="F372" s="115"/>
    </row>
    <row r="373" spans="1:6">
      <c r="A373" s="1297"/>
      <c r="B373" s="175"/>
      <c r="C373" s="173"/>
      <c r="D373" s="173"/>
      <c r="E373" s="141"/>
      <c r="F373" s="115"/>
    </row>
    <row r="374" spans="1:6">
      <c r="A374" s="1297"/>
      <c r="B374" s="175"/>
      <c r="C374" s="173"/>
      <c r="D374" s="173"/>
      <c r="E374" s="141"/>
      <c r="F374" s="115"/>
    </row>
    <row r="375" spans="1:6">
      <c r="A375" s="1297"/>
      <c r="B375" s="1323"/>
      <c r="C375" s="173"/>
      <c r="D375" s="173"/>
      <c r="E375" s="141"/>
      <c r="F375" s="115"/>
    </row>
    <row r="376" spans="1:6">
      <c r="A376" s="1297"/>
      <c r="B376" s="1331"/>
      <c r="C376" s="175"/>
      <c r="D376" s="173"/>
      <c r="E376" s="141"/>
      <c r="F376" s="115"/>
    </row>
    <row r="377" spans="1:6">
      <c r="A377" s="1297"/>
      <c r="B377" s="1323"/>
      <c r="C377" s="173"/>
      <c r="D377" s="173"/>
      <c r="E377" s="141"/>
      <c r="F377" s="115"/>
    </row>
    <row r="378" spans="1:6">
      <c r="A378" s="1297"/>
      <c r="B378" s="1323"/>
      <c r="C378" s="173"/>
      <c r="D378" s="173"/>
      <c r="E378" s="141"/>
      <c r="F378" s="115"/>
    </row>
    <row r="379" spans="1:6">
      <c r="A379" s="1297"/>
      <c r="B379" s="1300"/>
      <c r="C379" s="173"/>
      <c r="D379" s="173"/>
      <c r="E379" s="141"/>
      <c r="F379" s="115"/>
    </row>
    <row r="380" spans="1:6">
      <c r="A380" s="1297"/>
      <c r="B380" s="175"/>
      <c r="C380" s="173"/>
      <c r="D380" s="173"/>
      <c r="E380" s="141"/>
      <c r="F380" s="115"/>
    </row>
    <row r="381" spans="1:6">
      <c r="A381" s="1297"/>
      <c r="B381" s="172"/>
      <c r="C381" s="173"/>
      <c r="D381" s="173"/>
      <c r="E381" s="141"/>
      <c r="F381" s="115"/>
    </row>
    <row r="382" spans="1:6">
      <c r="A382" s="1297"/>
      <c r="B382" s="1323"/>
      <c r="C382" s="173"/>
      <c r="D382" s="173"/>
      <c r="E382" s="141"/>
      <c r="F382" s="115"/>
    </row>
    <row r="383" spans="1:6">
      <c r="A383" s="171"/>
      <c r="B383" s="267"/>
      <c r="C383" s="181"/>
      <c r="D383" s="181"/>
      <c r="E383" s="142"/>
      <c r="F383" s="1304"/>
    </row>
    <row r="384" spans="1:6" ht="13" thickBot="1">
      <c r="A384" s="1291"/>
      <c r="B384" s="1292"/>
      <c r="C384" s="1293"/>
      <c r="D384" s="1293" t="s">
        <v>973</v>
      </c>
      <c r="E384" s="144"/>
      <c r="F384" s="143">
        <f>SUM(F341:F383)</f>
        <v>0</v>
      </c>
    </row>
    <row r="385" spans="1:6" ht="13">
      <c r="A385" s="221"/>
      <c r="C385" s="347"/>
      <c r="D385" s="347"/>
      <c r="E385" s="1373"/>
      <c r="F385" s="1374"/>
    </row>
  </sheetData>
  <mergeCells count="16">
    <mergeCell ref="A290:F290"/>
    <mergeCell ref="A291:F291"/>
    <mergeCell ref="A331:F331"/>
    <mergeCell ref="A332:F332"/>
    <mergeCell ref="A149:F149"/>
    <mergeCell ref="A150:F150"/>
    <mergeCell ref="A198:F198"/>
    <mergeCell ref="A199:F199"/>
    <mergeCell ref="A246:F246"/>
    <mergeCell ref="A247:F247"/>
    <mergeCell ref="A99:F99"/>
    <mergeCell ref="A1:F1"/>
    <mergeCell ref="A2:F2"/>
    <mergeCell ref="A51:F51"/>
    <mergeCell ref="A52:F52"/>
    <mergeCell ref="A98:F98"/>
  </mergeCells>
  <pageMargins left="0.7" right="0.7" top="0.75" bottom="0.75" header="0.3" footer="0.3"/>
  <pageSetup scale="95" orientation="portrait" r:id="rId1"/>
  <rowBreaks count="1" manualBreakCount="1">
    <brk id="4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0"/>
  <sheetViews>
    <sheetView view="pageBreakPreview" topLeftCell="A28" zoomScaleNormal="100" zoomScaleSheetLayoutView="100" workbookViewId="0">
      <selection activeCell="B40" sqref="B40"/>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2550</v>
      </c>
      <c r="B3" s="212"/>
      <c r="C3" s="213"/>
      <c r="D3" s="213"/>
      <c r="E3" s="174"/>
      <c r="F3" s="174"/>
    </row>
    <row r="4" spans="1:6">
      <c r="A4" s="1287"/>
      <c r="B4" s="212"/>
      <c r="C4" s="213"/>
      <c r="D4" s="213"/>
      <c r="E4" s="174"/>
      <c r="F4" s="174"/>
    </row>
    <row r="5" spans="1:6">
      <c r="A5" s="1287" t="s">
        <v>2551</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297"/>
      <c r="B37" s="1301"/>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3.69</v>
      </c>
      <c r="E40" s="170"/>
      <c r="F40" s="115">
        <f t="shared" si="0"/>
        <v>0</v>
      </c>
    </row>
    <row r="41" spans="1:6">
      <c r="A41" s="1297"/>
      <c r="B41" s="175"/>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8.61</v>
      </c>
      <c r="E44" s="170"/>
      <c r="F44" s="115">
        <f t="shared" si="0"/>
        <v>0</v>
      </c>
    </row>
    <row r="45" spans="1:6">
      <c r="A45" s="1303"/>
      <c r="B45" s="179"/>
      <c r="C45" s="179"/>
      <c r="D45" s="179"/>
      <c r="E45" s="1296"/>
      <c r="F45" s="1336"/>
    </row>
    <row r="46" spans="1:6">
      <c r="A46" s="1297"/>
      <c r="B46" s="1301" t="s">
        <v>1835</v>
      </c>
      <c r="C46" s="173"/>
      <c r="D46" s="173"/>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318"/>
      <c r="B50" s="212"/>
      <c r="C50" s="213"/>
      <c r="D50" s="213"/>
      <c r="E50" s="1317"/>
      <c r="F50" s="1317"/>
    </row>
    <row r="51" spans="1:6">
      <c r="A51" s="2028" t="s">
        <v>324</v>
      </c>
      <c r="B51" s="2014"/>
      <c r="C51" s="2014"/>
      <c r="D51" s="2014"/>
      <c r="E51" s="2014"/>
      <c r="F51" s="2014"/>
    </row>
    <row r="52" spans="1:6">
      <c r="A52" s="2028" t="s">
        <v>323</v>
      </c>
      <c r="B52" s="2014"/>
      <c r="C52" s="2014"/>
      <c r="D52" s="2014"/>
      <c r="E52" s="2014"/>
      <c r="F52" s="2014"/>
    </row>
    <row r="53" spans="1:6">
      <c r="A53" s="1287" t="s">
        <v>2550</v>
      </c>
      <c r="B53" s="212"/>
      <c r="C53" s="213"/>
      <c r="D53" s="213"/>
      <c r="E53" s="174"/>
      <c r="F53" s="174"/>
    </row>
    <row r="54" spans="1:6">
      <c r="A54" s="1287"/>
      <c r="B54" s="212"/>
      <c r="C54" s="213"/>
      <c r="D54" s="213"/>
      <c r="E54" s="174"/>
      <c r="F54" s="174"/>
    </row>
    <row r="55" spans="1:6">
      <c r="A55" s="1287" t="s">
        <v>2551</v>
      </c>
      <c r="B55" s="212"/>
      <c r="C55" s="213"/>
      <c r="D55" s="213"/>
      <c r="E55" s="174"/>
      <c r="F55" s="174"/>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303"/>
      <c r="B58" s="179"/>
      <c r="C58" s="179"/>
      <c r="D58" s="179"/>
      <c r="E58" s="1296"/>
      <c r="F58" s="1336"/>
    </row>
    <row r="59" spans="1:6" ht="20">
      <c r="A59" s="1297"/>
      <c r="B59" s="172" t="s">
        <v>1834</v>
      </c>
      <c r="C59" s="173"/>
      <c r="D59" s="173"/>
      <c r="E59" s="170"/>
      <c r="F59" s="115"/>
    </row>
    <row r="60" spans="1:6">
      <c r="A60" s="1297"/>
      <c r="B60" s="175"/>
      <c r="C60" s="173"/>
      <c r="D60" s="173"/>
      <c r="E60" s="170"/>
      <c r="F60" s="115"/>
    </row>
    <row r="61" spans="1:6">
      <c r="A61" s="1297" t="s">
        <v>1833</v>
      </c>
      <c r="B61" s="175"/>
      <c r="C61" s="173" t="s">
        <v>438</v>
      </c>
      <c r="D61" s="173">
        <v>12.3</v>
      </c>
      <c r="E61" s="170"/>
      <c r="F61" s="115">
        <f t="shared" ref="F61:F91" si="1">D61*E61</f>
        <v>0</v>
      </c>
    </row>
    <row r="62" spans="1:6">
      <c r="A62" s="1297"/>
      <c r="B62" s="175"/>
      <c r="C62" s="173"/>
      <c r="D62" s="173"/>
      <c r="E62" s="170"/>
      <c r="F62" s="115">
        <f t="shared" si="1"/>
        <v>0</v>
      </c>
    </row>
    <row r="63" spans="1:6">
      <c r="A63" s="1297"/>
      <c r="B63" s="1301" t="s">
        <v>1832</v>
      </c>
      <c r="C63" s="173"/>
      <c r="D63" s="170"/>
      <c r="E63" s="1327"/>
      <c r="F63" s="115">
        <f t="shared" si="1"/>
        <v>0</v>
      </c>
    </row>
    <row r="64" spans="1:6">
      <c r="A64" s="1297"/>
      <c r="B64" s="175"/>
      <c r="C64" s="173"/>
      <c r="D64" s="170"/>
      <c r="E64" s="170"/>
      <c r="F64" s="115">
        <f t="shared" si="1"/>
        <v>0</v>
      </c>
    </row>
    <row r="65" spans="1:6" ht="20">
      <c r="A65" s="1297" t="s">
        <v>1831</v>
      </c>
      <c r="B65" s="1323" t="s">
        <v>1830</v>
      </c>
      <c r="C65" s="173" t="s">
        <v>679</v>
      </c>
      <c r="D65" s="170">
        <v>40</v>
      </c>
      <c r="E65" s="170"/>
      <c r="F65" s="115">
        <f t="shared" si="1"/>
        <v>0</v>
      </c>
    </row>
    <row r="66" spans="1:6">
      <c r="A66" s="1297"/>
      <c r="B66" s="1328"/>
      <c r="C66" s="173"/>
      <c r="D66" s="173"/>
      <c r="E66" s="170"/>
      <c r="F66" s="115">
        <f t="shared" si="1"/>
        <v>0</v>
      </c>
    </row>
    <row r="67" spans="1:6">
      <c r="A67" s="1324"/>
      <c r="B67" s="1325" t="s">
        <v>1159</v>
      </c>
      <c r="C67" s="173"/>
      <c r="D67" s="173"/>
      <c r="E67" s="170"/>
      <c r="F67" s="115">
        <f t="shared" si="1"/>
        <v>0</v>
      </c>
    </row>
    <row r="68" spans="1:6">
      <c r="A68" s="1324"/>
      <c r="B68" s="1325"/>
      <c r="C68" s="173"/>
      <c r="D68" s="173"/>
      <c r="E68" s="170"/>
      <c r="F68" s="115">
        <f t="shared" si="1"/>
        <v>0</v>
      </c>
    </row>
    <row r="69" spans="1:6">
      <c r="A69" s="1329"/>
      <c r="B69" s="1330" t="s">
        <v>1829</v>
      </c>
      <c r="C69" s="173"/>
      <c r="D69" s="173"/>
      <c r="E69" s="170"/>
      <c r="F69" s="115">
        <f t="shared" si="1"/>
        <v>0</v>
      </c>
    </row>
    <row r="70" spans="1:6">
      <c r="A70" s="1329"/>
      <c r="B70" s="1331"/>
      <c r="C70" s="173"/>
      <c r="D70" s="173"/>
      <c r="E70" s="170"/>
      <c r="F70" s="115">
        <f t="shared" si="1"/>
        <v>0</v>
      </c>
    </row>
    <row r="71" spans="1:6">
      <c r="A71" s="1329"/>
      <c r="B71" s="1332" t="s">
        <v>1828</v>
      </c>
      <c r="C71" s="173"/>
      <c r="D71" s="173"/>
      <c r="E71" s="170"/>
      <c r="F71" s="115">
        <f t="shared" si="1"/>
        <v>0</v>
      </c>
    </row>
    <row r="72" spans="1:6">
      <c r="A72" s="1297"/>
      <c r="B72" s="1300"/>
      <c r="C72" s="173"/>
      <c r="D72" s="173"/>
      <c r="E72" s="170"/>
      <c r="F72" s="115">
        <f t="shared" si="1"/>
        <v>0</v>
      </c>
    </row>
    <row r="73" spans="1:6">
      <c r="A73" s="1297"/>
      <c r="B73" s="1300" t="s">
        <v>1827</v>
      </c>
      <c r="C73" s="173"/>
      <c r="D73" s="173"/>
      <c r="E73" s="170"/>
      <c r="F73" s="115">
        <f t="shared" si="1"/>
        <v>0</v>
      </c>
    </row>
    <row r="74" spans="1:6">
      <c r="A74" s="1297"/>
      <c r="B74" s="1300"/>
      <c r="C74" s="173"/>
      <c r="D74" s="173"/>
      <c r="E74" s="170"/>
      <c r="F74" s="115">
        <f t="shared" si="1"/>
        <v>0</v>
      </c>
    </row>
    <row r="75" spans="1:6" ht="40">
      <c r="A75" s="1297"/>
      <c r="B75" s="172" t="s">
        <v>1826</v>
      </c>
      <c r="C75" s="173"/>
      <c r="D75" s="173"/>
      <c r="E75" s="170"/>
      <c r="F75" s="115">
        <f t="shared" si="1"/>
        <v>0</v>
      </c>
    </row>
    <row r="76" spans="1:6">
      <c r="A76" s="1297"/>
      <c r="B76" s="1300"/>
      <c r="C76" s="173"/>
      <c r="D76" s="173"/>
      <c r="E76" s="170"/>
      <c r="F76" s="115">
        <f t="shared" si="1"/>
        <v>0</v>
      </c>
    </row>
    <row r="77" spans="1:6">
      <c r="A77" s="1297" t="s">
        <v>1825</v>
      </c>
      <c r="B77" s="1323" t="s">
        <v>1824</v>
      </c>
      <c r="C77" s="173" t="s">
        <v>691</v>
      </c>
      <c r="D77" s="1326">
        <v>0.46</v>
      </c>
      <c r="E77" s="170"/>
      <c r="F77" s="115">
        <f t="shared" si="1"/>
        <v>0</v>
      </c>
    </row>
    <row r="78" spans="1:6">
      <c r="A78" s="1303"/>
      <c r="B78" s="179"/>
      <c r="C78" s="179"/>
      <c r="D78" s="179"/>
      <c r="E78" s="1296"/>
      <c r="F78" s="115">
        <f t="shared" si="1"/>
        <v>0</v>
      </c>
    </row>
    <row r="79" spans="1:6">
      <c r="A79" s="1297"/>
      <c r="B79" s="1300" t="s">
        <v>1823</v>
      </c>
      <c r="C79" s="173"/>
      <c r="D79" s="1326"/>
      <c r="E79" s="170"/>
      <c r="F79" s="115">
        <f t="shared" si="1"/>
        <v>0</v>
      </c>
    </row>
    <row r="80" spans="1:6">
      <c r="A80" s="1297"/>
      <c r="B80" s="1300"/>
      <c r="C80" s="173"/>
      <c r="D80" s="1326"/>
      <c r="E80" s="170"/>
      <c r="F80" s="115">
        <f t="shared" si="1"/>
        <v>0</v>
      </c>
    </row>
    <row r="81" spans="1:6" ht="40">
      <c r="A81" s="1297"/>
      <c r="B81" s="172" t="s">
        <v>1822</v>
      </c>
      <c r="C81" s="173"/>
      <c r="D81" s="1326"/>
      <c r="E81" s="170"/>
      <c r="F81" s="115">
        <f t="shared" si="1"/>
        <v>0</v>
      </c>
    </row>
    <row r="82" spans="1:6">
      <c r="A82" s="1297"/>
      <c r="B82" s="1323"/>
      <c r="C82" s="173"/>
      <c r="D82" s="1326"/>
      <c r="E82" s="170"/>
      <c r="F82" s="115">
        <f t="shared" si="1"/>
        <v>0</v>
      </c>
    </row>
    <row r="83" spans="1:6">
      <c r="A83" s="1297" t="s">
        <v>1821</v>
      </c>
      <c r="B83" s="1323" t="s">
        <v>1820</v>
      </c>
      <c r="C83" s="173" t="s">
        <v>691</v>
      </c>
      <c r="D83" s="1326">
        <v>12.3</v>
      </c>
      <c r="E83" s="170"/>
      <c r="F83" s="115">
        <f t="shared" si="1"/>
        <v>0</v>
      </c>
    </row>
    <row r="84" spans="1:6">
      <c r="A84" s="1303"/>
      <c r="B84" s="179"/>
      <c r="C84" s="179"/>
      <c r="D84" s="179"/>
      <c r="E84" s="1296"/>
      <c r="F84" s="115">
        <f t="shared" si="1"/>
        <v>0</v>
      </c>
    </row>
    <row r="85" spans="1:6">
      <c r="A85" s="1297"/>
      <c r="B85" s="1300" t="s">
        <v>1819</v>
      </c>
      <c r="C85" s="173"/>
      <c r="D85" s="173"/>
      <c r="E85" s="245"/>
      <c r="F85" s="115">
        <f t="shared" si="1"/>
        <v>0</v>
      </c>
    </row>
    <row r="86" spans="1:6">
      <c r="A86" s="1297"/>
      <c r="B86" s="172"/>
      <c r="C86" s="173"/>
      <c r="D86" s="173"/>
      <c r="E86" s="245"/>
      <c r="F86" s="115">
        <f t="shared" si="1"/>
        <v>0</v>
      </c>
    </row>
    <row r="87" spans="1:6">
      <c r="A87" s="1297"/>
      <c r="B87" s="1300" t="s">
        <v>1818</v>
      </c>
      <c r="C87" s="173"/>
      <c r="D87" s="173"/>
      <c r="E87" s="170"/>
      <c r="F87" s="115">
        <f t="shared" si="1"/>
        <v>0</v>
      </c>
    </row>
    <row r="88" spans="1:6">
      <c r="A88" s="1297"/>
      <c r="B88" s="175"/>
      <c r="C88" s="173"/>
      <c r="D88" s="173"/>
      <c r="E88" s="170"/>
      <c r="F88" s="115">
        <f t="shared" si="1"/>
        <v>0</v>
      </c>
    </row>
    <row r="89" spans="1:6" ht="20">
      <c r="A89" s="1297"/>
      <c r="B89" s="172" t="s">
        <v>1817</v>
      </c>
      <c r="C89" s="173"/>
      <c r="D89" s="173"/>
      <c r="E89" s="170"/>
      <c r="F89" s="115">
        <f t="shared" si="1"/>
        <v>0</v>
      </c>
    </row>
    <row r="90" spans="1:6">
      <c r="A90" s="1297"/>
      <c r="B90" s="172"/>
      <c r="C90" s="173"/>
      <c r="D90" s="173"/>
      <c r="E90" s="170"/>
      <c r="F90" s="115">
        <f t="shared" si="1"/>
        <v>0</v>
      </c>
    </row>
    <row r="91" spans="1:6">
      <c r="A91" s="1297" t="s">
        <v>1356</v>
      </c>
      <c r="B91" s="175" t="s">
        <v>1816</v>
      </c>
      <c r="C91" s="173" t="s">
        <v>691</v>
      </c>
      <c r="D91" s="1326">
        <v>0.46</v>
      </c>
      <c r="E91" s="170"/>
      <c r="F91" s="115">
        <f t="shared" si="1"/>
        <v>0</v>
      </c>
    </row>
    <row r="92" spans="1:6">
      <c r="A92" s="1297"/>
      <c r="B92" s="175"/>
      <c r="C92" s="173"/>
      <c r="D92" s="1326"/>
      <c r="E92" s="170"/>
      <c r="F92" s="115"/>
    </row>
    <row r="93" spans="1:6">
      <c r="A93" s="1297"/>
      <c r="B93" s="1300"/>
      <c r="C93" s="173"/>
      <c r="D93" s="1326"/>
      <c r="E93" s="170"/>
      <c r="F93" s="115"/>
    </row>
    <row r="94" spans="1:6">
      <c r="A94" s="1297"/>
      <c r="B94" s="172"/>
      <c r="C94" s="173"/>
      <c r="D94" s="1326"/>
      <c r="E94" s="170"/>
      <c r="F94" s="115"/>
    </row>
    <row r="95" spans="1:6">
      <c r="A95" s="1297"/>
      <c r="B95" s="175"/>
      <c r="C95" s="173"/>
      <c r="D95" s="1326"/>
      <c r="E95" s="170"/>
      <c r="F95" s="115"/>
    </row>
    <row r="96" spans="1:6" ht="13" thickBot="1">
      <c r="A96" s="1291"/>
      <c r="B96" s="1292"/>
      <c r="C96" s="1293"/>
      <c r="D96" s="1293" t="s">
        <v>1770</v>
      </c>
      <c r="E96" s="144"/>
      <c r="F96" s="143">
        <f>SUM(F58:F95)</f>
        <v>0</v>
      </c>
    </row>
    <row r="97" spans="1:6">
      <c r="A97" s="1294"/>
      <c r="B97" s="212"/>
      <c r="C97" s="213"/>
      <c r="D97" s="213"/>
      <c r="E97" s="148"/>
      <c r="F97" s="148"/>
    </row>
    <row r="98" spans="1:6">
      <c r="A98" s="1294"/>
      <c r="B98" s="212"/>
      <c r="C98" s="213"/>
      <c r="D98" s="213"/>
      <c r="E98" s="148"/>
      <c r="F98" s="148"/>
    </row>
    <row r="99" spans="1:6">
      <c r="A99" s="2028" t="s">
        <v>324</v>
      </c>
      <c r="B99" s="2014"/>
      <c r="C99" s="2014"/>
      <c r="D99" s="2014"/>
      <c r="E99" s="2014"/>
      <c r="F99" s="2014"/>
    </row>
    <row r="100" spans="1:6">
      <c r="A100" s="2028" t="s">
        <v>323</v>
      </c>
      <c r="B100" s="2014"/>
      <c r="C100" s="2014"/>
      <c r="D100" s="2014"/>
      <c r="E100" s="2014"/>
      <c r="F100" s="2014"/>
    </row>
    <row r="101" spans="1:6">
      <c r="A101" s="1287" t="s">
        <v>2550</v>
      </c>
      <c r="B101" s="212"/>
      <c r="C101" s="213"/>
      <c r="D101" s="213"/>
      <c r="E101" s="174"/>
      <c r="F101" s="174"/>
    </row>
    <row r="102" spans="1:6">
      <c r="A102" s="1287"/>
      <c r="B102" s="212"/>
      <c r="C102" s="213"/>
      <c r="D102" s="213"/>
      <c r="E102" s="174"/>
      <c r="F102" s="174"/>
    </row>
    <row r="103" spans="1:6">
      <c r="A103" s="1287" t="s">
        <v>2551</v>
      </c>
      <c r="B103" s="212"/>
      <c r="C103" s="213"/>
      <c r="D103" s="213"/>
      <c r="E103" s="174"/>
      <c r="F103" s="174"/>
    </row>
    <row r="104" spans="1:6" ht="13" thickBot="1">
      <c r="A104" s="1334"/>
      <c r="B104" s="1334"/>
      <c r="C104" s="1334"/>
      <c r="D104" s="1334"/>
      <c r="E104" s="1335"/>
      <c r="F104" s="1335"/>
    </row>
    <row r="105" spans="1:6">
      <c r="A105" s="1319" t="s">
        <v>320</v>
      </c>
      <c r="B105" s="259" t="s">
        <v>161</v>
      </c>
      <c r="C105" s="259" t="s">
        <v>319</v>
      </c>
      <c r="D105" s="259" t="s">
        <v>318</v>
      </c>
      <c r="E105" s="1320" t="s">
        <v>317</v>
      </c>
      <c r="F105" s="1321" t="s">
        <v>316</v>
      </c>
    </row>
    <row r="106" spans="1:6">
      <c r="A106" s="1297"/>
      <c r="B106" s="175"/>
      <c r="C106" s="175"/>
      <c r="D106" s="175"/>
      <c r="E106" s="1309"/>
      <c r="F106" s="1322"/>
    </row>
    <row r="107" spans="1:6">
      <c r="A107" s="1297"/>
      <c r="B107" s="1300" t="s">
        <v>1815</v>
      </c>
      <c r="C107" s="173"/>
      <c r="D107" s="1326"/>
      <c r="E107" s="170"/>
      <c r="F107" s="115"/>
    </row>
    <row r="108" spans="1:6">
      <c r="A108" s="1297"/>
      <c r="B108" s="1301"/>
      <c r="C108" s="173"/>
      <c r="D108" s="1326"/>
      <c r="E108" s="170"/>
      <c r="F108" s="115"/>
    </row>
    <row r="109" spans="1:6" ht="30">
      <c r="A109" s="1297"/>
      <c r="B109" s="172" t="s">
        <v>1814</v>
      </c>
      <c r="C109" s="173"/>
      <c r="D109" s="1326"/>
      <c r="E109" s="170"/>
      <c r="F109" s="115"/>
    </row>
    <row r="110" spans="1:6">
      <c r="A110" s="1297"/>
      <c r="B110" s="175"/>
      <c r="C110" s="173"/>
      <c r="D110" s="1326"/>
      <c r="E110" s="170"/>
      <c r="F110" s="115"/>
    </row>
    <row r="111" spans="1:6">
      <c r="A111" s="1297" t="s">
        <v>701</v>
      </c>
      <c r="B111" s="175" t="s">
        <v>1813</v>
      </c>
      <c r="C111" s="173" t="s">
        <v>691</v>
      </c>
      <c r="D111" s="1326">
        <v>12.3</v>
      </c>
      <c r="E111" s="170"/>
      <c r="F111" s="115">
        <f t="shared" ref="F111:F137" si="2">D111*E111</f>
        <v>0</v>
      </c>
    </row>
    <row r="112" spans="1:6">
      <c r="A112" s="1297"/>
      <c r="B112" s="1328"/>
      <c r="C112" s="173"/>
      <c r="D112" s="1326"/>
      <c r="E112" s="170"/>
      <c r="F112" s="115">
        <f t="shared" si="2"/>
        <v>0</v>
      </c>
    </row>
    <row r="113" spans="1:6">
      <c r="A113" s="1297"/>
      <c r="B113" s="1300" t="s">
        <v>1144</v>
      </c>
      <c r="C113" s="173"/>
      <c r="D113" s="173"/>
      <c r="E113" s="141"/>
      <c r="F113" s="115">
        <f t="shared" si="2"/>
        <v>0</v>
      </c>
    </row>
    <row r="114" spans="1:6">
      <c r="A114" s="1297"/>
      <c r="B114" s="175"/>
      <c r="C114" s="175"/>
      <c r="D114" s="175"/>
      <c r="E114" s="1309"/>
      <c r="F114" s="115">
        <f t="shared" si="2"/>
        <v>0</v>
      </c>
    </row>
    <row r="115" spans="1:6">
      <c r="A115" s="1297"/>
      <c r="B115" s="1300" t="s">
        <v>689</v>
      </c>
      <c r="C115" s="173"/>
      <c r="D115" s="173"/>
      <c r="E115" s="141"/>
      <c r="F115" s="115">
        <f t="shared" si="2"/>
        <v>0</v>
      </c>
    </row>
    <row r="116" spans="1:6">
      <c r="A116" s="1297"/>
      <c r="B116" s="1300"/>
      <c r="C116" s="173"/>
      <c r="D116" s="173"/>
      <c r="E116" s="141"/>
      <c r="F116" s="115">
        <f t="shared" si="2"/>
        <v>0</v>
      </c>
    </row>
    <row r="117" spans="1:6" ht="20">
      <c r="A117" s="1297"/>
      <c r="B117" s="172" t="s">
        <v>1812</v>
      </c>
      <c r="C117" s="173"/>
      <c r="D117" s="1333"/>
      <c r="E117" s="141"/>
      <c r="F117" s="115">
        <f t="shared" si="2"/>
        <v>0</v>
      </c>
    </row>
    <row r="118" spans="1:6">
      <c r="A118" s="1297"/>
      <c r="B118" s="1323"/>
      <c r="C118" s="173"/>
      <c r="D118" s="1333"/>
      <c r="E118" s="170"/>
      <c r="F118" s="115">
        <f t="shared" si="2"/>
        <v>0</v>
      </c>
    </row>
    <row r="119" spans="1:6">
      <c r="A119" s="1297" t="s">
        <v>683</v>
      </c>
      <c r="B119" s="1323" t="s">
        <v>1811</v>
      </c>
      <c r="C119" s="173" t="s">
        <v>443</v>
      </c>
      <c r="D119" s="1333">
        <v>39.68</v>
      </c>
      <c r="E119" s="170"/>
      <c r="F119" s="115">
        <f t="shared" si="2"/>
        <v>0</v>
      </c>
    </row>
    <row r="120" spans="1:6">
      <c r="A120" s="1297"/>
      <c r="B120" s="175"/>
      <c r="C120" s="175"/>
      <c r="D120" s="175"/>
      <c r="E120" s="170"/>
      <c r="F120" s="115">
        <f t="shared" si="2"/>
        <v>0</v>
      </c>
    </row>
    <row r="121" spans="1:6">
      <c r="A121" s="1297"/>
      <c r="B121" s="1300" t="s">
        <v>550</v>
      </c>
      <c r="C121" s="173"/>
      <c r="D121" s="173"/>
      <c r="E121" s="170"/>
      <c r="F121" s="115">
        <f t="shared" si="2"/>
        <v>0</v>
      </c>
    </row>
    <row r="122" spans="1:6">
      <c r="A122" s="1297"/>
      <c r="B122" s="175"/>
      <c r="C122" s="173"/>
      <c r="D122" s="173"/>
      <c r="E122" s="170"/>
      <c r="F122" s="115">
        <f t="shared" si="2"/>
        <v>0</v>
      </c>
    </row>
    <row r="123" spans="1:6">
      <c r="A123" s="1297"/>
      <c r="B123" s="1300" t="s">
        <v>1810</v>
      </c>
      <c r="C123" s="173"/>
      <c r="D123" s="173"/>
      <c r="E123" s="170"/>
      <c r="F123" s="115">
        <f t="shared" si="2"/>
        <v>0</v>
      </c>
    </row>
    <row r="124" spans="1:6">
      <c r="A124" s="1297"/>
      <c r="B124" s="175"/>
      <c r="C124" s="173"/>
      <c r="D124" s="173"/>
      <c r="E124" s="170"/>
      <c r="F124" s="115">
        <f t="shared" si="2"/>
        <v>0</v>
      </c>
    </row>
    <row r="125" spans="1:6" ht="20">
      <c r="A125" s="1297"/>
      <c r="B125" s="172" t="s">
        <v>1809</v>
      </c>
      <c r="C125" s="173"/>
      <c r="D125" s="173"/>
      <c r="E125" s="170"/>
      <c r="F125" s="115">
        <f t="shared" si="2"/>
        <v>0</v>
      </c>
    </row>
    <row r="126" spans="1:6">
      <c r="A126" s="1297"/>
      <c r="B126" s="175"/>
      <c r="C126" s="173"/>
      <c r="D126" s="173"/>
      <c r="E126" s="170"/>
      <c r="F126" s="115">
        <f t="shared" si="2"/>
        <v>0</v>
      </c>
    </row>
    <row r="127" spans="1:6">
      <c r="A127" s="1297" t="s">
        <v>675</v>
      </c>
      <c r="B127" s="175" t="s">
        <v>1808</v>
      </c>
      <c r="C127" s="173" t="s">
        <v>482</v>
      </c>
      <c r="D127" s="1326">
        <v>0.05</v>
      </c>
      <c r="E127" s="170"/>
      <c r="F127" s="115">
        <f t="shared" si="2"/>
        <v>0</v>
      </c>
    </row>
    <row r="128" spans="1:6">
      <c r="A128" s="1297"/>
      <c r="B128" s="175"/>
      <c r="C128" s="175"/>
      <c r="D128" s="175"/>
      <c r="E128" s="1309"/>
      <c r="F128" s="115">
        <f t="shared" si="2"/>
        <v>0</v>
      </c>
    </row>
    <row r="129" spans="1:6">
      <c r="A129" s="1297"/>
      <c r="B129" s="1300" t="s">
        <v>633</v>
      </c>
      <c r="C129" s="173"/>
      <c r="D129" s="173"/>
      <c r="E129" s="170"/>
      <c r="F129" s="115">
        <f t="shared" si="2"/>
        <v>0</v>
      </c>
    </row>
    <row r="130" spans="1:6">
      <c r="A130" s="1297"/>
      <c r="B130" s="1301"/>
      <c r="C130" s="173"/>
      <c r="D130" s="173"/>
      <c r="E130" s="141"/>
      <c r="F130" s="115">
        <f t="shared" si="2"/>
        <v>0</v>
      </c>
    </row>
    <row r="131" spans="1:6">
      <c r="A131" s="1297"/>
      <c r="B131" s="1301" t="s">
        <v>1736</v>
      </c>
      <c r="C131" s="173"/>
      <c r="D131" s="173"/>
      <c r="E131" s="141"/>
      <c r="F131" s="115">
        <f t="shared" si="2"/>
        <v>0</v>
      </c>
    </row>
    <row r="132" spans="1:6">
      <c r="A132" s="1297"/>
      <c r="B132" s="172"/>
      <c r="C132" s="173"/>
      <c r="D132" s="173"/>
      <c r="E132" s="170"/>
      <c r="F132" s="115">
        <f t="shared" si="2"/>
        <v>0</v>
      </c>
    </row>
    <row r="133" spans="1:6">
      <c r="A133" s="1297"/>
      <c r="B133" s="1301" t="s">
        <v>631</v>
      </c>
      <c r="C133" s="173"/>
      <c r="D133" s="173"/>
      <c r="E133" s="170"/>
      <c r="F133" s="115">
        <f t="shared" si="2"/>
        <v>0</v>
      </c>
    </row>
    <row r="134" spans="1:6">
      <c r="A134" s="1297"/>
      <c r="B134" s="175"/>
      <c r="C134" s="173"/>
      <c r="D134" s="173"/>
      <c r="E134" s="170"/>
      <c r="F134" s="115">
        <f t="shared" si="2"/>
        <v>0</v>
      </c>
    </row>
    <row r="135" spans="1:6" ht="30">
      <c r="A135" s="1297"/>
      <c r="B135" s="172" t="s">
        <v>1807</v>
      </c>
      <c r="C135" s="173"/>
      <c r="D135" s="173"/>
      <c r="E135" s="170"/>
      <c r="F135" s="115">
        <f t="shared" si="2"/>
        <v>0</v>
      </c>
    </row>
    <row r="136" spans="1:6">
      <c r="A136" s="1324"/>
      <c r="B136" s="1325"/>
      <c r="C136" s="173"/>
      <c r="D136" s="173"/>
      <c r="E136" s="170"/>
      <c r="F136" s="115">
        <f t="shared" si="2"/>
        <v>0</v>
      </c>
    </row>
    <row r="137" spans="1:6">
      <c r="A137" s="1329" t="s">
        <v>1734</v>
      </c>
      <c r="B137" s="1331" t="s">
        <v>1662</v>
      </c>
      <c r="C137" s="173" t="s">
        <v>337</v>
      </c>
      <c r="D137" s="173">
        <v>7</v>
      </c>
      <c r="E137" s="170"/>
      <c r="F137" s="115">
        <f t="shared" si="2"/>
        <v>0</v>
      </c>
    </row>
    <row r="138" spans="1:6">
      <c r="A138" s="1329"/>
      <c r="B138" s="1331"/>
      <c r="C138" s="173"/>
      <c r="D138" s="173"/>
      <c r="E138" s="170"/>
      <c r="F138" s="115"/>
    </row>
    <row r="139" spans="1:6">
      <c r="A139" s="1329"/>
      <c r="B139" s="1331"/>
      <c r="C139" s="173"/>
      <c r="D139" s="173"/>
      <c r="E139" s="170"/>
      <c r="F139" s="115"/>
    </row>
    <row r="140" spans="1:6">
      <c r="A140" s="1329"/>
      <c r="B140" s="1331"/>
      <c r="C140" s="173"/>
      <c r="D140" s="173"/>
      <c r="E140" s="170"/>
      <c r="F140" s="115"/>
    </row>
    <row r="141" spans="1:6">
      <c r="A141" s="1297"/>
      <c r="B141" s="172"/>
      <c r="C141" s="173"/>
      <c r="D141" s="173"/>
      <c r="E141" s="170"/>
      <c r="F141" s="115"/>
    </row>
    <row r="142" spans="1:6">
      <c r="A142" s="1324"/>
      <c r="B142" s="1325"/>
      <c r="C142" s="173"/>
      <c r="D142" s="173"/>
      <c r="E142" s="170"/>
      <c r="F142" s="115"/>
    </row>
    <row r="143" spans="1:6">
      <c r="A143" s="1329"/>
      <c r="B143" s="1331"/>
      <c r="C143" s="173"/>
      <c r="D143" s="173"/>
      <c r="E143" s="170"/>
      <c r="F143" s="115"/>
    </row>
    <row r="144" spans="1:6">
      <c r="A144" s="1329"/>
      <c r="B144" s="1331"/>
      <c r="C144" s="173"/>
      <c r="D144" s="173"/>
      <c r="E144" s="170"/>
      <c r="F144" s="115"/>
    </row>
    <row r="145" spans="1:6">
      <c r="A145" s="1329"/>
      <c r="B145" s="1331"/>
      <c r="C145" s="173"/>
      <c r="D145" s="173"/>
      <c r="E145" s="170"/>
      <c r="F145" s="115"/>
    </row>
    <row r="146" spans="1:6">
      <c r="A146" s="1297"/>
      <c r="B146" s="267"/>
      <c r="C146" s="181"/>
      <c r="D146" s="170"/>
      <c r="E146" s="170"/>
      <c r="F146" s="115"/>
    </row>
    <row r="147" spans="1:6" ht="13" thickBot="1">
      <c r="A147" s="1291"/>
      <c r="B147" s="1292"/>
      <c r="C147" s="1293"/>
      <c r="D147" s="1293" t="s">
        <v>1770</v>
      </c>
      <c r="E147" s="144"/>
      <c r="F147" s="143">
        <f>SUM(F106:F146)</f>
        <v>0</v>
      </c>
    </row>
    <row r="148" spans="1:6">
      <c r="A148" s="1318"/>
      <c r="B148" s="212"/>
      <c r="C148" s="213"/>
      <c r="D148" s="213"/>
      <c r="E148" s="1317"/>
      <c r="F148" s="1317"/>
    </row>
    <row r="149" spans="1:6">
      <c r="A149" s="1318"/>
      <c r="B149" s="212"/>
      <c r="C149" s="213"/>
      <c r="D149" s="213"/>
      <c r="E149" s="1317"/>
      <c r="F149" s="1317"/>
    </row>
    <row r="150" spans="1:6">
      <c r="A150" s="2028" t="s">
        <v>324</v>
      </c>
      <c r="B150" s="2014"/>
      <c r="C150" s="2014"/>
      <c r="D150" s="2014"/>
      <c r="E150" s="2014"/>
      <c r="F150" s="2014"/>
    </row>
    <row r="151" spans="1:6">
      <c r="A151" s="2028" t="s">
        <v>323</v>
      </c>
      <c r="B151" s="2014"/>
      <c r="C151" s="2014"/>
      <c r="D151" s="2014"/>
      <c r="E151" s="2014"/>
      <c r="F151" s="2014"/>
    </row>
    <row r="152" spans="1:6">
      <c r="A152" s="1287" t="s">
        <v>2550</v>
      </c>
      <c r="B152" s="212"/>
      <c r="C152" s="213"/>
      <c r="D152" s="213"/>
      <c r="E152" s="174"/>
      <c r="F152" s="174"/>
    </row>
    <row r="153" spans="1:6">
      <c r="A153" s="1287"/>
      <c r="B153" s="212"/>
      <c r="C153" s="213"/>
      <c r="D153" s="213"/>
      <c r="E153" s="174"/>
      <c r="F153" s="174"/>
    </row>
    <row r="154" spans="1:6">
      <c r="A154" s="1287" t="s">
        <v>2551</v>
      </c>
      <c r="B154" s="212"/>
      <c r="C154" s="213"/>
      <c r="D154" s="213"/>
      <c r="E154" s="174"/>
      <c r="F154" s="174"/>
    </row>
    <row r="155" spans="1:6" ht="13" thickBot="1">
      <c r="A155" s="1334"/>
      <c r="B155" s="1334"/>
      <c r="C155" s="1334"/>
      <c r="D155" s="1334"/>
      <c r="E155" s="1335"/>
      <c r="F155" s="1335"/>
    </row>
    <row r="156" spans="1:6">
      <c r="A156" s="1319" t="s">
        <v>320</v>
      </c>
      <c r="B156" s="259" t="s">
        <v>161</v>
      </c>
      <c r="C156" s="259" t="s">
        <v>319</v>
      </c>
      <c r="D156" s="259" t="s">
        <v>318</v>
      </c>
      <c r="E156" s="1320" t="s">
        <v>317</v>
      </c>
      <c r="F156" s="1321" t="s">
        <v>316</v>
      </c>
    </row>
    <row r="157" spans="1:6">
      <c r="A157" s="1297"/>
      <c r="B157" s="175"/>
      <c r="C157" s="175"/>
      <c r="D157" s="175"/>
      <c r="E157" s="1309"/>
      <c r="F157" s="1322"/>
    </row>
    <row r="158" spans="1:6">
      <c r="A158" s="1329"/>
      <c r="B158" s="1301" t="s">
        <v>1703</v>
      </c>
      <c r="C158" s="173"/>
      <c r="D158" s="173"/>
      <c r="E158" s="170"/>
      <c r="F158" s="115"/>
    </row>
    <row r="159" spans="1:6">
      <c r="A159" s="1297"/>
      <c r="B159" s="1300"/>
      <c r="C159" s="173"/>
      <c r="D159" s="173"/>
      <c r="E159" s="170"/>
      <c r="F159" s="115"/>
    </row>
    <row r="160" spans="1:6" ht="20">
      <c r="A160" s="1297"/>
      <c r="B160" s="172" t="s">
        <v>1806</v>
      </c>
      <c r="C160" s="173"/>
      <c r="D160" s="173"/>
      <c r="E160" s="170"/>
      <c r="F160" s="115"/>
    </row>
    <row r="161" spans="1:6">
      <c r="A161" s="1297"/>
      <c r="B161" s="1323"/>
      <c r="C161" s="173"/>
      <c r="D161" s="173"/>
      <c r="E161" s="170"/>
      <c r="F161" s="115"/>
    </row>
    <row r="162" spans="1:6">
      <c r="A162" s="1297" t="s">
        <v>2103</v>
      </c>
      <c r="B162" s="1331" t="s">
        <v>1805</v>
      </c>
      <c r="C162" s="173" t="s">
        <v>337</v>
      </c>
      <c r="D162" s="173">
        <v>3</v>
      </c>
      <c r="E162" s="170"/>
      <c r="F162" s="115">
        <f t="shared" ref="F162:F186" si="3">D162*E162</f>
        <v>0</v>
      </c>
    </row>
    <row r="163" spans="1:6">
      <c r="A163" s="1297"/>
      <c r="B163" s="1331"/>
      <c r="C163" s="173"/>
      <c r="D163" s="173"/>
      <c r="E163" s="170"/>
      <c r="F163" s="115">
        <f t="shared" si="3"/>
        <v>0</v>
      </c>
    </row>
    <row r="164" spans="1:6">
      <c r="A164" s="1297"/>
      <c r="B164" s="279" t="s">
        <v>626</v>
      </c>
      <c r="C164" s="181"/>
      <c r="D164" s="181"/>
      <c r="E164" s="170"/>
      <c r="F164" s="115">
        <f t="shared" si="3"/>
        <v>0</v>
      </c>
    </row>
    <row r="165" spans="1:6">
      <c r="A165" s="1297"/>
      <c r="B165" s="267"/>
      <c r="C165" s="181"/>
      <c r="D165" s="181"/>
      <c r="E165" s="170"/>
      <c r="F165" s="115">
        <f t="shared" si="3"/>
        <v>0</v>
      </c>
    </row>
    <row r="166" spans="1:6" ht="30.5">
      <c r="A166" s="1297"/>
      <c r="B166" s="352" t="s">
        <v>1804</v>
      </c>
      <c r="C166" s="181"/>
      <c r="D166" s="181"/>
      <c r="E166" s="170"/>
      <c r="F166" s="115">
        <f t="shared" si="3"/>
        <v>0</v>
      </c>
    </row>
    <row r="167" spans="1:6">
      <c r="A167" s="1297"/>
      <c r="B167" s="352"/>
      <c r="C167" s="181"/>
      <c r="D167" s="181"/>
      <c r="E167" s="170"/>
      <c r="F167" s="115">
        <f t="shared" si="3"/>
        <v>0</v>
      </c>
    </row>
    <row r="168" spans="1:6">
      <c r="A168" s="171" t="s">
        <v>2102</v>
      </c>
      <c r="B168" s="175" t="s">
        <v>1662</v>
      </c>
      <c r="C168" s="173" t="s">
        <v>337</v>
      </c>
      <c r="D168" s="173">
        <v>3</v>
      </c>
      <c r="E168" s="170"/>
      <c r="F168" s="115">
        <f t="shared" si="3"/>
        <v>0</v>
      </c>
    </row>
    <row r="169" spans="1:6">
      <c r="A169" s="171"/>
      <c r="B169" s="1328"/>
      <c r="C169" s="173"/>
      <c r="D169" s="173"/>
      <c r="E169" s="170"/>
      <c r="F169" s="115">
        <f t="shared" si="3"/>
        <v>0</v>
      </c>
    </row>
    <row r="170" spans="1:6">
      <c r="A170" s="1297"/>
      <c r="B170" s="1300" t="s">
        <v>1803</v>
      </c>
      <c r="C170" s="173"/>
      <c r="D170" s="173"/>
      <c r="E170" s="170"/>
      <c r="F170" s="115">
        <f t="shared" si="3"/>
        <v>0</v>
      </c>
    </row>
    <row r="171" spans="1:6">
      <c r="A171" s="1297"/>
      <c r="B171" s="175"/>
      <c r="C171" s="175"/>
      <c r="D171" s="175"/>
      <c r="E171" s="1309"/>
      <c r="F171" s="115">
        <f t="shared" si="3"/>
        <v>0</v>
      </c>
    </row>
    <row r="172" spans="1:6" ht="20.5">
      <c r="A172" s="1297"/>
      <c r="B172" s="352" t="s">
        <v>1802</v>
      </c>
      <c r="C172" s="173"/>
      <c r="D172" s="173"/>
      <c r="E172" s="141"/>
      <c r="F172" s="115">
        <f t="shared" si="3"/>
        <v>0</v>
      </c>
    </row>
    <row r="173" spans="1:6">
      <c r="A173" s="1297"/>
      <c r="B173" s="172"/>
      <c r="C173" s="173"/>
      <c r="D173" s="173"/>
      <c r="E173" s="170"/>
      <c r="F173" s="115">
        <f t="shared" si="3"/>
        <v>0</v>
      </c>
    </row>
    <row r="174" spans="1:6">
      <c r="A174" s="1297" t="s">
        <v>2034</v>
      </c>
      <c r="B174" s="1323" t="s">
        <v>1662</v>
      </c>
      <c r="C174" s="173" t="s">
        <v>337</v>
      </c>
      <c r="D174" s="173">
        <v>1</v>
      </c>
      <c r="E174" s="170"/>
      <c r="F174" s="115">
        <f t="shared" si="3"/>
        <v>0</v>
      </c>
    </row>
    <row r="175" spans="1:6">
      <c r="A175" s="1329"/>
      <c r="B175" s="1331"/>
      <c r="C175" s="173"/>
      <c r="D175" s="173"/>
      <c r="E175" s="170"/>
      <c r="F175" s="115">
        <f t="shared" si="3"/>
        <v>0</v>
      </c>
    </row>
    <row r="176" spans="1:6">
      <c r="A176" s="1297"/>
      <c r="B176" s="1300" t="s">
        <v>1800</v>
      </c>
      <c r="C176" s="173"/>
      <c r="D176" s="173"/>
      <c r="E176" s="170"/>
      <c r="F176" s="115">
        <f t="shared" si="3"/>
        <v>0</v>
      </c>
    </row>
    <row r="177" spans="1:6">
      <c r="A177" s="1297"/>
      <c r="B177" s="1300"/>
      <c r="C177" s="173"/>
      <c r="D177" s="173"/>
      <c r="E177" s="170"/>
      <c r="F177" s="115">
        <f t="shared" si="3"/>
        <v>0</v>
      </c>
    </row>
    <row r="178" spans="1:6" ht="30.5">
      <c r="A178" s="1297"/>
      <c r="B178" s="352" t="s">
        <v>1799</v>
      </c>
      <c r="C178" s="173"/>
      <c r="D178" s="173"/>
      <c r="E178" s="170"/>
      <c r="F178" s="115">
        <f t="shared" si="3"/>
        <v>0</v>
      </c>
    </row>
    <row r="179" spans="1:6">
      <c r="A179" s="1297"/>
      <c r="B179" s="172"/>
      <c r="C179" s="173"/>
      <c r="D179" s="173"/>
      <c r="E179" s="170"/>
      <c r="F179" s="115">
        <f t="shared" si="3"/>
        <v>0</v>
      </c>
    </row>
    <row r="180" spans="1:6">
      <c r="A180" s="1297" t="s">
        <v>1798</v>
      </c>
      <c r="B180" s="1323" t="s">
        <v>1797</v>
      </c>
      <c r="C180" s="173" t="s">
        <v>337</v>
      </c>
      <c r="D180" s="173">
        <v>1</v>
      </c>
      <c r="E180" s="170"/>
      <c r="F180" s="115">
        <f t="shared" si="3"/>
        <v>0</v>
      </c>
    </row>
    <row r="181" spans="1:6">
      <c r="A181" s="1297"/>
      <c r="B181" s="1323"/>
      <c r="C181" s="173"/>
      <c r="D181" s="173"/>
      <c r="E181" s="170"/>
      <c r="F181" s="115">
        <f t="shared" si="3"/>
        <v>0</v>
      </c>
    </row>
    <row r="182" spans="1:6" ht="30.5">
      <c r="A182" s="1297"/>
      <c r="B182" s="352" t="s">
        <v>1796</v>
      </c>
      <c r="C182" s="173"/>
      <c r="D182" s="173"/>
      <c r="E182" s="141"/>
      <c r="F182" s="115">
        <f t="shared" si="3"/>
        <v>0</v>
      </c>
    </row>
    <row r="183" spans="1:6">
      <c r="A183" s="1297"/>
      <c r="B183" s="172"/>
      <c r="C183" s="173"/>
      <c r="D183" s="173"/>
      <c r="E183" s="141"/>
      <c r="F183" s="115">
        <f t="shared" si="3"/>
        <v>0</v>
      </c>
    </row>
    <row r="184" spans="1:6">
      <c r="A184" s="1297" t="s">
        <v>1795</v>
      </c>
      <c r="B184" s="1323" t="s">
        <v>1797</v>
      </c>
      <c r="C184" s="173" t="s">
        <v>337</v>
      </c>
      <c r="D184" s="173">
        <v>2</v>
      </c>
      <c r="E184" s="170"/>
      <c r="F184" s="115">
        <f t="shared" si="3"/>
        <v>0</v>
      </c>
    </row>
    <row r="185" spans="1:6">
      <c r="A185" s="1297" t="s">
        <v>1793</v>
      </c>
      <c r="B185" s="1323" t="s">
        <v>1794</v>
      </c>
      <c r="C185" s="173" t="s">
        <v>337</v>
      </c>
      <c r="D185" s="173">
        <v>1</v>
      </c>
      <c r="E185" s="245"/>
      <c r="F185" s="115">
        <f t="shared" si="3"/>
        <v>0</v>
      </c>
    </row>
    <row r="186" spans="1:6">
      <c r="A186" s="1297" t="s">
        <v>1791</v>
      </c>
      <c r="B186" s="1323" t="s">
        <v>2101</v>
      </c>
      <c r="C186" s="173" t="s">
        <v>337</v>
      </c>
      <c r="D186" s="173">
        <v>5</v>
      </c>
      <c r="E186" s="170"/>
      <c r="F186" s="115">
        <f t="shared" si="3"/>
        <v>0</v>
      </c>
    </row>
    <row r="187" spans="1:6">
      <c r="A187" s="1297"/>
      <c r="B187" s="1323"/>
      <c r="C187" s="173"/>
      <c r="D187" s="173"/>
      <c r="E187" s="170"/>
      <c r="F187" s="1322"/>
    </row>
    <row r="188" spans="1:6">
      <c r="A188" s="1297"/>
      <c r="B188" s="1323"/>
      <c r="C188" s="173"/>
      <c r="D188" s="173"/>
      <c r="E188" s="170"/>
      <c r="F188" s="1322"/>
    </row>
    <row r="189" spans="1:6">
      <c r="A189" s="1297"/>
      <c r="B189" s="1323"/>
      <c r="C189" s="173"/>
      <c r="D189" s="173"/>
      <c r="E189" s="170"/>
      <c r="F189" s="1322"/>
    </row>
    <row r="190" spans="1:6">
      <c r="A190" s="1297"/>
      <c r="B190" s="1323"/>
      <c r="C190" s="173"/>
      <c r="D190" s="173"/>
      <c r="E190" s="170"/>
      <c r="F190" s="1322"/>
    </row>
    <row r="191" spans="1:6">
      <c r="A191" s="1297"/>
      <c r="B191" s="1323"/>
      <c r="C191" s="173"/>
      <c r="D191" s="173"/>
      <c r="E191" s="170"/>
      <c r="F191" s="1322"/>
    </row>
    <row r="192" spans="1:6">
      <c r="A192" s="1297"/>
      <c r="B192" s="1323"/>
      <c r="C192" s="173"/>
      <c r="D192" s="173"/>
      <c r="E192" s="170"/>
      <c r="F192" s="1322"/>
    </row>
    <row r="193" spans="1:6">
      <c r="A193" s="1297"/>
      <c r="B193" s="1323"/>
      <c r="C193" s="173"/>
      <c r="D193" s="173"/>
      <c r="E193" s="170"/>
      <c r="F193" s="1322"/>
    </row>
    <row r="194" spans="1:6">
      <c r="A194" s="1297"/>
      <c r="B194" s="172"/>
      <c r="C194" s="173"/>
      <c r="D194" s="1341"/>
      <c r="E194" s="170"/>
      <c r="F194" s="147"/>
    </row>
    <row r="195" spans="1:6" ht="13" thickBot="1">
      <c r="A195" s="1291"/>
      <c r="B195" s="1292"/>
      <c r="C195" s="1293"/>
      <c r="D195" s="1293" t="s">
        <v>1770</v>
      </c>
      <c r="E195" s="144"/>
      <c r="F195" s="143">
        <f>SUM(F157:F194)</f>
        <v>0</v>
      </c>
    </row>
    <row r="196" spans="1:6">
      <c r="A196" s="1294"/>
      <c r="B196" s="212"/>
      <c r="C196" s="213"/>
      <c r="D196" s="213"/>
      <c r="E196" s="148"/>
      <c r="F196" s="148"/>
    </row>
    <row r="197" spans="1:6">
      <c r="A197" s="1318"/>
      <c r="B197" s="1287"/>
      <c r="C197" s="1338"/>
      <c r="D197" s="1338"/>
      <c r="E197" s="1339"/>
      <c r="F197" s="1339"/>
    </row>
    <row r="198" spans="1:6">
      <c r="A198" s="2028" t="s">
        <v>324</v>
      </c>
      <c r="B198" s="2014"/>
      <c r="C198" s="2014"/>
      <c r="D198" s="2014"/>
      <c r="E198" s="2014"/>
      <c r="F198" s="2014"/>
    </row>
    <row r="199" spans="1:6">
      <c r="A199" s="2028" t="s">
        <v>323</v>
      </c>
      <c r="B199" s="2014"/>
      <c r="C199" s="2014"/>
      <c r="D199" s="2014"/>
      <c r="E199" s="2014"/>
      <c r="F199" s="2014"/>
    </row>
    <row r="200" spans="1:6">
      <c r="A200" s="1287" t="s">
        <v>2550</v>
      </c>
      <c r="B200" s="212"/>
      <c r="C200" s="213"/>
      <c r="D200" s="213"/>
      <c r="E200" s="174"/>
      <c r="F200" s="174"/>
    </row>
    <row r="201" spans="1:6">
      <c r="A201" s="1287"/>
      <c r="B201" s="212"/>
      <c r="C201" s="213"/>
      <c r="D201" s="213"/>
      <c r="E201" s="174"/>
      <c r="F201" s="174"/>
    </row>
    <row r="202" spans="1:6">
      <c r="A202" s="1287" t="s">
        <v>2551</v>
      </c>
      <c r="B202" s="212"/>
      <c r="C202" s="213"/>
      <c r="D202" s="213"/>
      <c r="E202" s="174"/>
      <c r="F202" s="174"/>
    </row>
    <row r="203" spans="1:6" ht="13" thickBot="1">
      <c r="A203" s="1318"/>
      <c r="B203" s="212"/>
      <c r="C203" s="213"/>
      <c r="D203" s="213"/>
      <c r="E203" s="1317"/>
      <c r="F203" s="1317"/>
    </row>
    <row r="204" spans="1:6">
      <c r="A204" s="1319" t="s">
        <v>320</v>
      </c>
      <c r="B204" s="259" t="s">
        <v>161</v>
      </c>
      <c r="C204" s="259" t="s">
        <v>319</v>
      </c>
      <c r="D204" s="259" t="s">
        <v>318</v>
      </c>
      <c r="E204" s="1320" t="s">
        <v>317</v>
      </c>
      <c r="F204" s="1321" t="s">
        <v>316</v>
      </c>
    </row>
    <row r="205" spans="1:6">
      <c r="A205" s="1303"/>
      <c r="B205" s="179"/>
      <c r="C205" s="179"/>
      <c r="D205" s="179"/>
      <c r="E205" s="1296"/>
      <c r="F205" s="1336"/>
    </row>
    <row r="206" spans="1:6">
      <c r="A206" s="1297"/>
      <c r="B206" s="1301" t="s">
        <v>1673</v>
      </c>
      <c r="C206" s="173"/>
      <c r="D206" s="173"/>
      <c r="E206" s="141"/>
      <c r="F206" s="115"/>
    </row>
    <row r="207" spans="1:6">
      <c r="A207" s="1297"/>
      <c r="B207" s="172"/>
      <c r="C207" s="173"/>
      <c r="D207" s="173"/>
      <c r="E207" s="170"/>
      <c r="F207" s="115"/>
    </row>
    <row r="208" spans="1:6" ht="30.5">
      <c r="A208" s="1297"/>
      <c r="B208" s="352" t="s">
        <v>1790</v>
      </c>
      <c r="C208" s="173"/>
      <c r="D208" s="173"/>
      <c r="E208" s="170"/>
      <c r="F208" s="115"/>
    </row>
    <row r="209" spans="1:6">
      <c r="A209" s="1297"/>
      <c r="B209" s="175"/>
      <c r="C209" s="173"/>
      <c r="D209" s="173"/>
      <c r="E209" s="170"/>
      <c r="F209" s="115"/>
    </row>
    <row r="210" spans="1:6">
      <c r="A210" s="1297" t="s">
        <v>1321</v>
      </c>
      <c r="B210" s="175" t="s">
        <v>1662</v>
      </c>
      <c r="C210" s="173" t="s">
        <v>337</v>
      </c>
      <c r="D210" s="173">
        <v>3</v>
      </c>
      <c r="E210" s="170"/>
      <c r="F210" s="115">
        <f t="shared" ref="F210:F236" si="4">D210*E210</f>
        <v>0</v>
      </c>
    </row>
    <row r="211" spans="1:6">
      <c r="A211" s="1297"/>
      <c r="B211" s="267"/>
      <c r="C211" s="181"/>
      <c r="D211" s="170"/>
      <c r="E211" s="170"/>
      <c r="F211" s="115">
        <f t="shared" si="4"/>
        <v>0</v>
      </c>
    </row>
    <row r="212" spans="1:6" ht="21">
      <c r="A212" s="1297"/>
      <c r="B212" s="1300" t="s">
        <v>1643</v>
      </c>
      <c r="C212" s="173"/>
      <c r="D212" s="1341"/>
      <c r="E212" s="170"/>
      <c r="F212" s="115">
        <f t="shared" si="4"/>
        <v>0</v>
      </c>
    </row>
    <row r="213" spans="1:6">
      <c r="A213" s="1297"/>
      <c r="B213" s="175"/>
      <c r="C213" s="173"/>
      <c r="D213" s="1341"/>
      <c r="E213" s="170"/>
      <c r="F213" s="115">
        <f t="shared" si="4"/>
        <v>0</v>
      </c>
    </row>
    <row r="214" spans="1:6" ht="30">
      <c r="A214" s="1297"/>
      <c r="B214" s="172" t="s">
        <v>2078</v>
      </c>
      <c r="C214" s="173"/>
      <c r="D214" s="1341"/>
      <c r="E214" s="170"/>
      <c r="F214" s="115">
        <f t="shared" si="4"/>
        <v>0</v>
      </c>
    </row>
    <row r="215" spans="1:6">
      <c r="A215" s="1297"/>
      <c r="B215" s="175"/>
      <c r="C215" s="173"/>
      <c r="D215" s="1341"/>
      <c r="E215" s="170"/>
      <c r="F215" s="115">
        <f t="shared" si="4"/>
        <v>0</v>
      </c>
    </row>
    <row r="216" spans="1:6">
      <c r="A216" s="1297" t="s">
        <v>1789</v>
      </c>
      <c r="B216" s="175" t="s">
        <v>634</v>
      </c>
      <c r="C216" s="173" t="s">
        <v>337</v>
      </c>
      <c r="D216" s="1341">
        <v>1</v>
      </c>
      <c r="E216" s="170"/>
      <c r="F216" s="115">
        <f t="shared" si="4"/>
        <v>0</v>
      </c>
    </row>
    <row r="217" spans="1:6">
      <c r="A217" s="1297"/>
      <c r="B217" s="175"/>
      <c r="C217" s="173"/>
      <c r="D217" s="1341"/>
      <c r="E217" s="170"/>
      <c r="F217" s="115">
        <f t="shared" si="4"/>
        <v>0</v>
      </c>
    </row>
    <row r="218" spans="1:6">
      <c r="A218" s="1297"/>
      <c r="B218" s="1301" t="s">
        <v>1788</v>
      </c>
      <c r="C218" s="173"/>
      <c r="D218" s="1341"/>
      <c r="E218" s="170"/>
      <c r="F218" s="115">
        <f t="shared" si="4"/>
        <v>0</v>
      </c>
    </row>
    <row r="219" spans="1:6">
      <c r="A219" s="1297"/>
      <c r="B219" s="175"/>
      <c r="C219" s="173"/>
      <c r="D219" s="1341"/>
      <c r="E219" s="170"/>
      <c r="F219" s="115">
        <f t="shared" si="4"/>
        <v>0</v>
      </c>
    </row>
    <row r="220" spans="1:6" ht="20">
      <c r="A220" s="1297"/>
      <c r="B220" s="172" t="s">
        <v>1787</v>
      </c>
      <c r="C220" s="173"/>
      <c r="D220" s="1341"/>
      <c r="E220" s="170"/>
      <c r="F220" s="115">
        <f t="shared" si="4"/>
        <v>0</v>
      </c>
    </row>
    <row r="221" spans="1:6">
      <c r="A221" s="1303"/>
      <c r="B221" s="179"/>
      <c r="C221" s="179"/>
      <c r="D221" s="179"/>
      <c r="E221" s="1296"/>
      <c r="F221" s="115">
        <f t="shared" si="4"/>
        <v>0</v>
      </c>
    </row>
    <row r="222" spans="1:6">
      <c r="A222" s="1297" t="s">
        <v>1786</v>
      </c>
      <c r="B222" s="175" t="s">
        <v>1785</v>
      </c>
      <c r="C222" s="173" t="s">
        <v>337</v>
      </c>
      <c r="D222" s="1341">
        <v>1</v>
      </c>
      <c r="E222" s="170"/>
      <c r="F222" s="115">
        <f t="shared" si="4"/>
        <v>0</v>
      </c>
    </row>
    <row r="223" spans="1:6">
      <c r="A223" s="1297"/>
      <c r="B223" s="175"/>
      <c r="C223" s="173"/>
      <c r="D223" s="1341"/>
      <c r="E223" s="170"/>
      <c r="F223" s="115">
        <f t="shared" si="4"/>
        <v>0</v>
      </c>
    </row>
    <row r="224" spans="1:6" ht="30">
      <c r="A224" s="1297"/>
      <c r="B224" s="172" t="s">
        <v>2077</v>
      </c>
      <c r="C224" s="173"/>
      <c r="D224" s="1341"/>
      <c r="E224" s="170"/>
      <c r="F224" s="115">
        <f t="shared" si="4"/>
        <v>0</v>
      </c>
    </row>
    <row r="225" spans="1:6">
      <c r="A225" s="1297"/>
      <c r="B225" s="179"/>
      <c r="C225" s="173"/>
      <c r="D225" s="1341"/>
      <c r="E225" s="170"/>
      <c r="F225" s="115">
        <f t="shared" si="4"/>
        <v>0</v>
      </c>
    </row>
    <row r="226" spans="1:6">
      <c r="A226" s="1297" t="s">
        <v>1783</v>
      </c>
      <c r="B226" s="175" t="s">
        <v>634</v>
      </c>
      <c r="C226" s="173" t="s">
        <v>337</v>
      </c>
      <c r="D226" s="1341">
        <v>1</v>
      </c>
      <c r="E226" s="170"/>
      <c r="F226" s="115">
        <f t="shared" si="4"/>
        <v>0</v>
      </c>
    </row>
    <row r="227" spans="1:6">
      <c r="A227" s="1303"/>
      <c r="B227" s="179"/>
      <c r="C227" s="179"/>
      <c r="D227" s="179"/>
      <c r="E227" s="1296"/>
      <c r="F227" s="115">
        <f t="shared" si="4"/>
        <v>0</v>
      </c>
    </row>
    <row r="228" spans="1:6">
      <c r="A228" s="1297"/>
      <c r="B228" s="1300" t="s">
        <v>1504</v>
      </c>
      <c r="C228" s="173"/>
      <c r="D228" s="1341"/>
      <c r="E228" s="170"/>
      <c r="F228" s="115">
        <f t="shared" si="4"/>
        <v>0</v>
      </c>
    </row>
    <row r="229" spans="1:6">
      <c r="A229" s="1297"/>
      <c r="B229" s="175"/>
      <c r="C229" s="173"/>
      <c r="D229" s="1341"/>
      <c r="E229" s="170"/>
      <c r="F229" s="115">
        <f t="shared" si="4"/>
        <v>0</v>
      </c>
    </row>
    <row r="230" spans="1:6" ht="20">
      <c r="A230" s="1297" t="s">
        <v>1782</v>
      </c>
      <c r="B230" s="1217" t="s">
        <v>1503</v>
      </c>
      <c r="C230" s="173" t="s">
        <v>513</v>
      </c>
      <c r="D230" s="1341">
        <v>40</v>
      </c>
      <c r="E230" s="170"/>
      <c r="F230" s="115">
        <f t="shared" si="4"/>
        <v>0</v>
      </c>
    </row>
    <row r="231" spans="1:6">
      <c r="A231" s="1297"/>
      <c r="B231" s="175"/>
      <c r="C231" s="175"/>
      <c r="D231" s="1341"/>
      <c r="E231" s="170"/>
      <c r="F231" s="115">
        <f t="shared" si="4"/>
        <v>0</v>
      </c>
    </row>
    <row r="232" spans="1:6">
      <c r="A232" s="1297"/>
      <c r="B232" s="1300" t="s">
        <v>1781</v>
      </c>
      <c r="C232" s="175"/>
      <c r="D232" s="1341"/>
      <c r="E232" s="170"/>
      <c r="F232" s="115">
        <f t="shared" si="4"/>
        <v>0</v>
      </c>
    </row>
    <row r="233" spans="1:6">
      <c r="A233" s="1297"/>
      <c r="B233" s="1300"/>
      <c r="C233" s="175"/>
      <c r="D233" s="1341"/>
      <c r="E233" s="170"/>
      <c r="F233" s="115">
        <f t="shared" si="4"/>
        <v>0</v>
      </c>
    </row>
    <row r="234" spans="1:6" ht="20">
      <c r="A234" s="1297"/>
      <c r="B234" s="172" t="s">
        <v>1780</v>
      </c>
      <c r="C234" s="175"/>
      <c r="D234" s="1341"/>
      <c r="E234" s="170"/>
      <c r="F234" s="115">
        <f t="shared" si="4"/>
        <v>0</v>
      </c>
    </row>
    <row r="235" spans="1:6">
      <c r="A235" s="1297"/>
      <c r="B235" s="175"/>
      <c r="C235" s="175"/>
      <c r="D235" s="1341"/>
      <c r="E235" s="170"/>
      <c r="F235" s="115">
        <f t="shared" si="4"/>
        <v>0</v>
      </c>
    </row>
    <row r="236" spans="1:6">
      <c r="A236" s="1297" t="s">
        <v>1779</v>
      </c>
      <c r="B236" s="1323" t="s">
        <v>1778</v>
      </c>
      <c r="C236" s="173" t="s">
        <v>337</v>
      </c>
      <c r="D236" s="173">
        <v>1</v>
      </c>
      <c r="E236" s="170"/>
      <c r="F236" s="115">
        <f t="shared" si="4"/>
        <v>0</v>
      </c>
    </row>
    <row r="237" spans="1:6">
      <c r="A237" s="1297"/>
      <c r="B237" s="1323"/>
      <c r="C237" s="173"/>
      <c r="D237" s="173"/>
      <c r="E237" s="170"/>
      <c r="F237" s="115"/>
    </row>
    <row r="238" spans="1:6">
      <c r="A238" s="1297"/>
      <c r="B238" s="1323"/>
      <c r="C238" s="173"/>
      <c r="D238" s="173"/>
      <c r="E238" s="170"/>
      <c r="F238" s="115"/>
    </row>
    <row r="239" spans="1:6">
      <c r="A239" s="1297"/>
      <c r="B239" s="175"/>
      <c r="C239" s="173"/>
      <c r="D239" s="1341"/>
      <c r="E239" s="170"/>
      <c r="F239" s="147"/>
    </row>
    <row r="240" spans="1:6">
      <c r="A240" s="1297"/>
      <c r="B240" s="175"/>
      <c r="C240" s="173"/>
      <c r="D240" s="173"/>
      <c r="E240" s="170"/>
      <c r="F240" s="115"/>
    </row>
    <row r="241" spans="1:6" ht="13" thickBot="1">
      <c r="A241" s="1291"/>
      <c r="B241" s="1292"/>
      <c r="C241" s="1293"/>
      <c r="D241" s="1293" t="s">
        <v>1770</v>
      </c>
      <c r="E241" s="144"/>
      <c r="F241" s="143">
        <f>SUM(F205:F240)</f>
        <v>0</v>
      </c>
    </row>
    <row r="242" spans="1:6">
      <c r="A242" s="1294"/>
      <c r="B242" s="212"/>
      <c r="C242" s="213"/>
      <c r="D242" s="213"/>
      <c r="E242" s="148"/>
      <c r="F242" s="148"/>
    </row>
    <row r="243" spans="1:6">
      <c r="A243" s="1294"/>
      <c r="B243" s="212"/>
      <c r="C243" s="213"/>
      <c r="D243" s="213"/>
      <c r="E243" s="148"/>
      <c r="F243" s="148"/>
    </row>
    <row r="244" spans="1:6">
      <c r="A244" s="2028" t="s">
        <v>324</v>
      </c>
      <c r="B244" s="2014"/>
      <c r="C244" s="2014"/>
      <c r="D244" s="2014"/>
      <c r="E244" s="2014"/>
      <c r="F244" s="2014"/>
    </row>
    <row r="245" spans="1:6">
      <c r="A245" s="2028" t="s">
        <v>323</v>
      </c>
      <c r="B245" s="2014"/>
      <c r="C245" s="2014"/>
      <c r="D245" s="2014"/>
      <c r="E245" s="2014"/>
      <c r="F245" s="2014"/>
    </row>
    <row r="246" spans="1:6">
      <c r="A246" s="1287" t="s">
        <v>2550</v>
      </c>
      <c r="B246" s="212"/>
      <c r="C246" s="213"/>
      <c r="D246" s="213"/>
      <c r="E246" s="174"/>
      <c r="F246" s="174"/>
    </row>
    <row r="247" spans="1:6">
      <c r="A247" s="1287"/>
      <c r="B247" s="212"/>
      <c r="C247" s="213"/>
      <c r="D247" s="213"/>
      <c r="E247" s="174"/>
      <c r="F247" s="174"/>
    </row>
    <row r="248" spans="1:6">
      <c r="A248" s="1287" t="s">
        <v>2551</v>
      </c>
      <c r="B248" s="212"/>
      <c r="C248" s="213"/>
      <c r="D248" s="213"/>
      <c r="E248" s="174"/>
      <c r="F248" s="174"/>
    </row>
    <row r="249" spans="1:6" ht="13" thickBot="1">
      <c r="A249" s="1318"/>
      <c r="B249" s="212"/>
      <c r="C249" s="213"/>
      <c r="D249" s="213"/>
      <c r="E249" s="1317"/>
      <c r="F249" s="1317"/>
    </row>
    <row r="250" spans="1:6">
      <c r="A250" s="1319" t="s">
        <v>320</v>
      </c>
      <c r="B250" s="259" t="s">
        <v>161</v>
      </c>
      <c r="C250" s="259" t="s">
        <v>319</v>
      </c>
      <c r="D250" s="259" t="s">
        <v>318</v>
      </c>
      <c r="E250" s="1320" t="s">
        <v>317</v>
      </c>
      <c r="F250" s="1321" t="s">
        <v>316</v>
      </c>
    </row>
    <row r="251" spans="1:6">
      <c r="A251" s="1303"/>
      <c r="B251" s="179"/>
      <c r="C251" s="179"/>
      <c r="D251" s="179"/>
      <c r="E251" s="1296"/>
      <c r="F251" s="1336"/>
    </row>
    <row r="252" spans="1:6">
      <c r="A252" s="1297"/>
      <c r="B252" s="1300" t="s">
        <v>1777</v>
      </c>
      <c r="C252" s="173"/>
      <c r="D252" s="173"/>
      <c r="E252" s="141"/>
      <c r="F252" s="115"/>
    </row>
    <row r="253" spans="1:6">
      <c r="A253" s="1297"/>
      <c r="B253" s="1300"/>
      <c r="C253" s="173"/>
      <c r="D253" s="173"/>
      <c r="E253" s="141"/>
      <c r="F253" s="115"/>
    </row>
    <row r="254" spans="1:6" ht="80">
      <c r="A254" s="1297" t="s">
        <v>1776</v>
      </c>
      <c r="B254" s="1331" t="s">
        <v>1775</v>
      </c>
      <c r="C254" s="173" t="s">
        <v>341</v>
      </c>
      <c r="D254" s="173">
        <v>1</v>
      </c>
      <c r="E254" s="170"/>
      <c r="F254" s="115">
        <f t="shared" ref="F254:F258" si="5">D254*E254</f>
        <v>0</v>
      </c>
    </row>
    <row r="255" spans="1:6">
      <c r="A255" s="1297"/>
      <c r="B255" s="1300"/>
      <c r="C255" s="173"/>
      <c r="D255" s="173"/>
      <c r="E255" s="141"/>
      <c r="F255" s="115">
        <f t="shared" si="5"/>
        <v>0</v>
      </c>
    </row>
    <row r="256" spans="1:6" ht="40">
      <c r="A256" s="1297" t="s">
        <v>1774</v>
      </c>
      <c r="B256" s="175" t="s">
        <v>2079</v>
      </c>
      <c r="C256" s="173" t="s">
        <v>341</v>
      </c>
      <c r="D256" s="173">
        <v>1</v>
      </c>
      <c r="E256" s="170"/>
      <c r="F256" s="115">
        <f t="shared" si="5"/>
        <v>0</v>
      </c>
    </row>
    <row r="257" spans="1:6">
      <c r="A257" s="1297"/>
      <c r="B257" s="1331"/>
      <c r="C257" s="173"/>
      <c r="D257" s="173"/>
      <c r="E257" s="170"/>
      <c r="F257" s="115">
        <f t="shared" si="5"/>
        <v>0</v>
      </c>
    </row>
    <row r="258" spans="1:6" ht="30">
      <c r="A258" s="1297" t="s">
        <v>1772</v>
      </c>
      <c r="B258" s="1331" t="s">
        <v>1771</v>
      </c>
      <c r="C258" s="173" t="s">
        <v>341</v>
      </c>
      <c r="D258" s="173">
        <v>1</v>
      </c>
      <c r="E258" s="170"/>
      <c r="F258" s="115">
        <f t="shared" si="5"/>
        <v>0</v>
      </c>
    </row>
    <row r="259" spans="1:6">
      <c r="A259" s="1297"/>
      <c r="B259" s="1300"/>
      <c r="C259" s="173"/>
      <c r="D259" s="173"/>
      <c r="E259" s="141"/>
      <c r="F259" s="115"/>
    </row>
    <row r="260" spans="1:6">
      <c r="A260" s="1297"/>
      <c r="B260" s="1300"/>
      <c r="C260" s="173"/>
      <c r="D260" s="173"/>
      <c r="E260" s="141"/>
      <c r="F260" s="115"/>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300"/>
      <c r="C277" s="173"/>
      <c r="D277" s="173"/>
      <c r="E277" s="141"/>
      <c r="F277" s="115"/>
    </row>
    <row r="278" spans="1:6">
      <c r="A278" s="1297"/>
      <c r="B278" s="1300"/>
      <c r="C278" s="173"/>
      <c r="D278" s="173"/>
      <c r="E278" s="141"/>
      <c r="F278" s="115"/>
    </row>
    <row r="279" spans="1:6">
      <c r="A279" s="1297"/>
      <c r="B279" s="1300"/>
      <c r="C279" s="173"/>
      <c r="D279" s="173"/>
      <c r="E279" s="141"/>
      <c r="F279" s="115"/>
    </row>
    <row r="280" spans="1:6">
      <c r="A280" s="1297"/>
      <c r="B280" s="1300"/>
      <c r="C280" s="173"/>
      <c r="D280" s="173"/>
      <c r="E280" s="141"/>
      <c r="F280" s="115"/>
    </row>
    <row r="281" spans="1:6">
      <c r="A281" s="1297"/>
      <c r="B281" s="1300"/>
      <c r="C281" s="173"/>
      <c r="D281" s="173"/>
      <c r="E281" s="141"/>
      <c r="F281" s="115"/>
    </row>
    <row r="282" spans="1:6">
      <c r="A282" s="1297"/>
      <c r="B282" s="1300"/>
      <c r="C282" s="173"/>
      <c r="D282" s="173"/>
      <c r="E282" s="141"/>
      <c r="F282" s="115"/>
    </row>
    <row r="283" spans="1:6">
      <c r="A283" s="1297"/>
      <c r="B283" s="175"/>
      <c r="C283" s="173"/>
      <c r="D283" s="173"/>
      <c r="E283" s="170"/>
      <c r="F283" s="115"/>
    </row>
    <row r="284" spans="1:6" ht="13" thickBot="1">
      <c r="A284" s="1291"/>
      <c r="B284" s="1292"/>
      <c r="C284" s="1293"/>
      <c r="D284" s="1293" t="s">
        <v>1770</v>
      </c>
      <c r="E284" s="144"/>
      <c r="F284" s="143">
        <f>SUM(F251:F283)</f>
        <v>0</v>
      </c>
    </row>
    <row r="285" spans="1:6">
      <c r="A285" s="1294"/>
      <c r="B285" s="212"/>
      <c r="C285" s="213"/>
      <c r="D285" s="213"/>
      <c r="E285" s="148"/>
      <c r="F285" s="148"/>
    </row>
    <row r="286" spans="1:6">
      <c r="A286" s="1294"/>
      <c r="B286" s="212"/>
      <c r="C286" s="213"/>
      <c r="D286" s="213"/>
      <c r="E286" s="148"/>
      <c r="F286" s="148"/>
    </row>
    <row r="287" spans="1:6">
      <c r="A287" s="2028" t="s">
        <v>324</v>
      </c>
      <c r="B287" s="2014"/>
      <c r="C287" s="2014"/>
      <c r="D287" s="2014"/>
      <c r="E287" s="2014"/>
      <c r="F287" s="2014"/>
    </row>
    <row r="288" spans="1:6">
      <c r="A288" s="2028" t="s">
        <v>323</v>
      </c>
      <c r="B288" s="2014"/>
      <c r="C288" s="2014"/>
      <c r="D288" s="2014"/>
      <c r="E288" s="2014"/>
      <c r="F288" s="2014"/>
    </row>
    <row r="289" spans="1:6">
      <c r="A289" s="1287" t="s">
        <v>2550</v>
      </c>
      <c r="B289" s="212"/>
      <c r="C289" s="213"/>
      <c r="D289" s="213"/>
      <c r="E289" s="174"/>
      <c r="F289" s="174"/>
    </row>
    <row r="290" spans="1:6">
      <c r="A290" s="1287"/>
      <c r="B290" s="212"/>
      <c r="C290" s="213"/>
      <c r="D290" s="213"/>
      <c r="E290" s="174"/>
      <c r="F290" s="174"/>
    </row>
    <row r="291" spans="1:6">
      <c r="A291" s="1287" t="s">
        <v>2551</v>
      </c>
      <c r="B291" s="212"/>
      <c r="C291" s="213"/>
      <c r="D291" s="213"/>
      <c r="E291" s="174"/>
      <c r="F291" s="174"/>
    </row>
    <row r="292" spans="1:6" ht="13" thickBot="1">
      <c r="A292" s="1318"/>
      <c r="B292" s="212"/>
      <c r="C292" s="213"/>
      <c r="D292" s="213"/>
      <c r="E292" s="1317"/>
      <c r="F292" s="1317"/>
    </row>
    <row r="293" spans="1:6">
      <c r="A293" s="1319" t="s">
        <v>320</v>
      </c>
      <c r="B293" s="259" t="s">
        <v>161</v>
      </c>
      <c r="C293" s="259" t="s">
        <v>319</v>
      </c>
      <c r="D293" s="259" t="s">
        <v>318</v>
      </c>
      <c r="E293" s="1320" t="s">
        <v>317</v>
      </c>
      <c r="F293" s="1321" t="s">
        <v>316</v>
      </c>
    </row>
    <row r="294" spans="1:6">
      <c r="A294" s="1303"/>
      <c r="B294" s="179"/>
      <c r="C294" s="179"/>
      <c r="D294" s="179"/>
      <c r="E294" s="1296"/>
      <c r="F294" s="1336"/>
    </row>
    <row r="295" spans="1:6">
      <c r="A295" s="1297"/>
      <c r="B295" s="232" t="s">
        <v>315</v>
      </c>
      <c r="C295" s="173"/>
      <c r="D295" s="173"/>
      <c r="E295" s="141"/>
      <c r="F295" s="115"/>
    </row>
    <row r="296" spans="1:6">
      <c r="A296" s="1324"/>
      <c r="B296" s="1325"/>
      <c r="C296" s="173"/>
      <c r="D296" s="173"/>
      <c r="E296" s="141"/>
      <c r="F296" s="115"/>
    </row>
    <row r="297" spans="1:6">
      <c r="A297" s="1297"/>
      <c r="B297" s="175" t="s">
        <v>1768</v>
      </c>
      <c r="C297" s="173"/>
      <c r="D297" s="173"/>
      <c r="E297" s="141"/>
      <c r="F297" s="115">
        <f>F48</f>
        <v>0</v>
      </c>
    </row>
    <row r="298" spans="1:6">
      <c r="A298" s="1303"/>
      <c r="B298" s="179"/>
      <c r="C298" s="179"/>
      <c r="D298" s="179"/>
      <c r="E298" s="1296"/>
      <c r="F298" s="1336"/>
    </row>
    <row r="299" spans="1:6">
      <c r="A299" s="1297"/>
      <c r="B299" s="175" t="s">
        <v>1767</v>
      </c>
      <c r="C299" s="173"/>
      <c r="D299" s="173"/>
      <c r="E299" s="141"/>
      <c r="F299" s="115">
        <f>F96</f>
        <v>0</v>
      </c>
    </row>
    <row r="300" spans="1:6">
      <c r="A300" s="1297"/>
      <c r="B300" s="175"/>
      <c r="C300" s="173"/>
      <c r="D300" s="173"/>
      <c r="E300" s="141"/>
      <c r="F300" s="115"/>
    </row>
    <row r="301" spans="1:6">
      <c r="A301" s="1297"/>
      <c r="B301" s="175" t="s">
        <v>1766</v>
      </c>
      <c r="C301" s="173"/>
      <c r="D301" s="173"/>
      <c r="E301" s="141"/>
      <c r="F301" s="115">
        <f>F147</f>
        <v>0</v>
      </c>
    </row>
    <row r="302" spans="1:6">
      <c r="A302" s="1297"/>
      <c r="B302" s="175"/>
      <c r="C302" s="173"/>
      <c r="D302" s="173"/>
      <c r="E302" s="141"/>
      <c r="F302" s="115"/>
    </row>
    <row r="303" spans="1:6">
      <c r="A303" s="1297"/>
      <c r="B303" s="175" t="s">
        <v>1765</v>
      </c>
      <c r="C303" s="173"/>
      <c r="D303" s="173"/>
      <c r="E303" s="141"/>
      <c r="F303" s="115">
        <f>F195</f>
        <v>0</v>
      </c>
    </row>
    <row r="304" spans="1:6">
      <c r="A304" s="1297"/>
      <c r="B304" s="1301"/>
      <c r="C304" s="173"/>
      <c r="D304" s="173"/>
      <c r="E304" s="141"/>
      <c r="F304" s="115"/>
    </row>
    <row r="305" spans="1:6">
      <c r="A305" s="1297"/>
      <c r="B305" s="175" t="s">
        <v>1764</v>
      </c>
      <c r="C305" s="173"/>
      <c r="D305" s="173"/>
      <c r="E305" s="141"/>
      <c r="F305" s="115">
        <f>F241</f>
        <v>0</v>
      </c>
    </row>
    <row r="306" spans="1:6">
      <c r="A306" s="1297"/>
      <c r="B306" s="172"/>
      <c r="C306" s="173"/>
      <c r="D306" s="173"/>
      <c r="E306" s="141"/>
      <c r="F306" s="115"/>
    </row>
    <row r="307" spans="1:6">
      <c r="A307" s="1297"/>
      <c r="B307" s="175" t="s">
        <v>1763</v>
      </c>
      <c r="C307" s="173"/>
      <c r="D307" s="173"/>
      <c r="E307" s="141"/>
      <c r="F307" s="115">
        <f>F284</f>
        <v>0</v>
      </c>
    </row>
    <row r="308" spans="1:6">
      <c r="A308" s="1297"/>
      <c r="B308" s="175"/>
      <c r="C308" s="173"/>
      <c r="D308" s="173"/>
      <c r="E308" s="141"/>
      <c r="F308" s="115"/>
    </row>
    <row r="309" spans="1:6">
      <c r="A309" s="1297"/>
      <c r="B309" s="175"/>
      <c r="C309" s="173"/>
      <c r="D309" s="173"/>
      <c r="E309" s="141"/>
      <c r="F309" s="115"/>
    </row>
    <row r="310" spans="1:6">
      <c r="A310" s="1297"/>
      <c r="B310" s="172"/>
      <c r="C310" s="173"/>
      <c r="D310" s="173"/>
      <c r="E310" s="141"/>
      <c r="F310" s="115"/>
    </row>
    <row r="311" spans="1:6">
      <c r="A311" s="1297"/>
      <c r="B311" s="175"/>
      <c r="C311" s="173"/>
      <c r="D311" s="173"/>
      <c r="E311" s="141"/>
      <c r="F311" s="115"/>
    </row>
    <row r="312" spans="1:6">
      <c r="A312" s="1297"/>
      <c r="B312" s="175"/>
      <c r="C312" s="173"/>
      <c r="D312" s="173"/>
      <c r="E312" s="141"/>
      <c r="F312" s="115"/>
    </row>
    <row r="313" spans="1:6">
      <c r="A313" s="1297"/>
      <c r="B313" s="175"/>
      <c r="C313" s="173"/>
      <c r="D313" s="173"/>
      <c r="E313" s="141"/>
      <c r="F313" s="115"/>
    </row>
    <row r="314" spans="1:6">
      <c r="A314" s="1297"/>
      <c r="B314" s="1301"/>
      <c r="C314" s="173"/>
      <c r="D314" s="173"/>
      <c r="E314" s="141"/>
      <c r="F314" s="115"/>
    </row>
    <row r="315" spans="1:6">
      <c r="A315" s="1297"/>
      <c r="B315" s="175"/>
      <c r="C315" s="173"/>
      <c r="D315" s="173"/>
      <c r="E315" s="141"/>
      <c r="F315" s="115"/>
    </row>
    <row r="316" spans="1:6">
      <c r="A316" s="1297"/>
      <c r="B316" s="172"/>
      <c r="C316" s="173"/>
      <c r="D316" s="173"/>
      <c r="E316" s="141"/>
      <c r="F316" s="115"/>
    </row>
    <row r="317" spans="1:6">
      <c r="A317" s="1297"/>
      <c r="B317" s="175"/>
      <c r="C317" s="173"/>
      <c r="D317" s="173"/>
      <c r="E317" s="141"/>
      <c r="F317" s="115"/>
    </row>
    <row r="318" spans="1:6">
      <c r="A318" s="1297"/>
      <c r="B318" s="175"/>
      <c r="C318" s="173"/>
      <c r="D318" s="173"/>
      <c r="E318" s="141"/>
      <c r="F318" s="115"/>
    </row>
    <row r="319" spans="1:6">
      <c r="A319" s="1297"/>
      <c r="B319" s="175"/>
      <c r="C319" s="173"/>
      <c r="D319" s="173"/>
      <c r="E319" s="141"/>
      <c r="F319" s="115"/>
    </row>
    <row r="320" spans="1:6">
      <c r="A320" s="1324"/>
      <c r="B320" s="1325"/>
      <c r="C320" s="173"/>
      <c r="D320" s="173"/>
      <c r="E320" s="141"/>
      <c r="F320" s="115"/>
    </row>
    <row r="321" spans="1:6">
      <c r="A321" s="1324"/>
      <c r="B321" s="1325"/>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331"/>
      <c r="C328" s="173"/>
      <c r="D328" s="173"/>
      <c r="E328" s="141"/>
      <c r="F328" s="115"/>
    </row>
    <row r="329" spans="1:6">
      <c r="A329" s="1329"/>
      <c r="B329" s="1331"/>
      <c r="C329" s="173"/>
      <c r="D329" s="173"/>
      <c r="E329" s="141"/>
      <c r="F329" s="115"/>
    </row>
    <row r="330" spans="1:6">
      <c r="A330" s="1329"/>
      <c r="B330" s="1331"/>
      <c r="C330" s="173"/>
      <c r="D330" s="173"/>
      <c r="E330" s="141"/>
      <c r="F330" s="115"/>
    </row>
    <row r="331" spans="1:6">
      <c r="A331" s="1329"/>
      <c r="B331" s="1331"/>
      <c r="C331" s="173"/>
      <c r="D331" s="173"/>
      <c r="E331" s="141"/>
      <c r="F331" s="115"/>
    </row>
    <row r="332" spans="1:6">
      <c r="A332" s="1329"/>
      <c r="B332" s="1331"/>
      <c r="C332" s="173"/>
      <c r="D332" s="173"/>
      <c r="E332" s="141"/>
      <c r="F332" s="115"/>
    </row>
    <row r="333" spans="1:6">
      <c r="A333" s="1329"/>
      <c r="B333" s="1331"/>
      <c r="C333" s="173"/>
      <c r="D333" s="173"/>
      <c r="E333" s="141"/>
      <c r="F333" s="115"/>
    </row>
    <row r="334" spans="1:6">
      <c r="A334" s="1329"/>
      <c r="B334" s="1506"/>
      <c r="C334" s="173"/>
      <c r="D334" s="173"/>
      <c r="E334" s="141"/>
      <c r="F334" s="115"/>
    </row>
    <row r="335" spans="1:6">
      <c r="A335" s="1297"/>
      <c r="B335" s="1300"/>
      <c r="C335" s="173"/>
      <c r="D335" s="173"/>
      <c r="E335" s="141"/>
      <c r="F335" s="115"/>
    </row>
    <row r="336" spans="1:6">
      <c r="A336" s="1297"/>
      <c r="B336" s="1323"/>
      <c r="C336" s="173"/>
      <c r="D336" s="173"/>
      <c r="E336" s="141"/>
      <c r="F336" s="115"/>
    </row>
    <row r="337" spans="1:6">
      <c r="A337" s="1297"/>
      <c r="B337" s="1323"/>
      <c r="C337" s="173"/>
      <c r="D337" s="173"/>
      <c r="E337" s="141"/>
      <c r="F337" s="115"/>
    </row>
    <row r="338" spans="1:6">
      <c r="A338" s="1297"/>
      <c r="B338" s="1323"/>
      <c r="C338" s="173"/>
      <c r="D338" s="173"/>
      <c r="E338" s="141"/>
      <c r="F338" s="115"/>
    </row>
    <row r="339" spans="1:6">
      <c r="A339" s="1343"/>
      <c r="B339" s="267"/>
      <c r="C339" s="181"/>
      <c r="D339" s="181"/>
      <c r="E339" s="146"/>
      <c r="F339" s="145"/>
    </row>
    <row r="340" spans="1:6" ht="13" thickBot="1">
      <c r="A340" s="1291"/>
      <c r="B340" s="1292"/>
      <c r="C340" s="1293"/>
      <c r="D340" s="1293" t="s">
        <v>973</v>
      </c>
      <c r="E340" s="144"/>
      <c r="F340" s="143">
        <f>SUM(F294:F339)</f>
        <v>0</v>
      </c>
    </row>
  </sheetData>
  <mergeCells count="14">
    <mergeCell ref="A287:F287"/>
    <mergeCell ref="A288:F288"/>
    <mergeCell ref="A150:F150"/>
    <mergeCell ref="A151:F151"/>
    <mergeCell ref="A198:F198"/>
    <mergeCell ref="A199:F199"/>
    <mergeCell ref="A244:F244"/>
    <mergeCell ref="A245:F245"/>
    <mergeCell ref="A100:F100"/>
    <mergeCell ref="A1:F1"/>
    <mergeCell ref="A2:F2"/>
    <mergeCell ref="A51:F51"/>
    <mergeCell ref="A52:F52"/>
    <mergeCell ref="A99:F99"/>
  </mergeCells>
  <pageMargins left="0.7" right="0.7" top="0.75" bottom="0.75" header="0.3" footer="0.3"/>
  <pageSetup scale="95" orientation="portrait" r:id="rId1"/>
  <rowBreaks count="1" manualBreakCount="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0"/>
  <sheetViews>
    <sheetView view="pageBreakPreview" topLeftCell="A26" zoomScaleNormal="100" zoomScaleSheetLayoutView="100" workbookViewId="0">
      <selection activeCell="J45" sqref="J44:J45"/>
    </sheetView>
  </sheetViews>
  <sheetFormatPr defaultRowHeight="12.5"/>
  <cols>
    <col min="1" max="1" width="8.08984375" style="1316" customWidth="1"/>
    <col min="2" max="2" width="32" style="174" customWidth="1"/>
    <col min="3" max="3" width="6.453125" style="174" customWidth="1"/>
    <col min="4" max="4" width="9.54296875" style="174" customWidth="1"/>
    <col min="5" max="5" width="11.90625" style="177" customWidth="1"/>
    <col min="6" max="6" width="18.36328125" style="177" customWidth="1"/>
    <col min="7" max="256" width="8.8164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8164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8164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8164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8164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8164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8164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8164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8164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8164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8164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8164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8164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8164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8164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8164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8164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8164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8164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8164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8164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8164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8164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8164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8164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8164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8164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8164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8164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8164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8164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8164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8164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8164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8164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8164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8164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8164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8164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8164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8164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8164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8164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8164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8164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8164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8164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8164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8164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8164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8164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8164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8164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8164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8164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8164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8164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8164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8164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8164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8164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8164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8164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81640625" style="174"/>
  </cols>
  <sheetData>
    <row r="1" spans="1:6">
      <c r="A1" s="2028" t="s">
        <v>324</v>
      </c>
      <c r="B1" s="2014"/>
      <c r="C1" s="2014"/>
      <c r="D1" s="2014"/>
      <c r="E1" s="2014"/>
      <c r="F1" s="2014"/>
    </row>
    <row r="2" spans="1:6">
      <c r="A2" s="2028" t="s">
        <v>323</v>
      </c>
      <c r="B2" s="2014"/>
      <c r="C2" s="2014"/>
      <c r="D2" s="2014"/>
      <c r="E2" s="2014"/>
      <c r="F2" s="2014"/>
    </row>
    <row r="3" spans="1:6">
      <c r="A3" s="1287" t="s">
        <v>2552</v>
      </c>
      <c r="B3" s="212"/>
      <c r="C3" s="213"/>
      <c r="D3" s="213"/>
      <c r="E3" s="174"/>
      <c r="F3" s="174"/>
    </row>
    <row r="4" spans="1:6">
      <c r="A4" s="1287"/>
      <c r="B4" s="212"/>
      <c r="C4" s="213"/>
      <c r="D4" s="213"/>
      <c r="E4" s="174"/>
      <c r="F4" s="174"/>
    </row>
    <row r="5" spans="1:6">
      <c r="A5" s="1287" t="s">
        <v>2553</v>
      </c>
      <c r="B5" s="212"/>
      <c r="C5" s="213"/>
      <c r="D5" s="213"/>
      <c r="E5" s="174"/>
      <c r="F5" s="174"/>
    </row>
    <row r="6" spans="1:6" ht="13.5" thickBot="1">
      <c r="A6" s="221"/>
      <c r="C6" s="347"/>
      <c r="D6" s="347"/>
      <c r="E6" s="174"/>
      <c r="F6" s="174"/>
    </row>
    <row r="7" spans="1:6">
      <c r="A7" s="1319" t="s">
        <v>320</v>
      </c>
      <c r="B7" s="259" t="s">
        <v>161</v>
      </c>
      <c r="C7" s="259" t="s">
        <v>319</v>
      </c>
      <c r="D7" s="259" t="s">
        <v>318</v>
      </c>
      <c r="E7" s="1320" t="s">
        <v>317</v>
      </c>
      <c r="F7" s="1321" t="s">
        <v>316</v>
      </c>
    </row>
    <row r="8" spans="1:6">
      <c r="A8" s="1297"/>
      <c r="B8" s="175"/>
      <c r="C8" s="175"/>
      <c r="D8" s="175"/>
      <c r="E8" s="1309"/>
      <c r="F8" s="1322"/>
    </row>
    <row r="9" spans="1:6">
      <c r="A9" s="1297"/>
      <c r="B9" s="1300" t="s">
        <v>596</v>
      </c>
      <c r="C9" s="173"/>
      <c r="D9" s="173"/>
      <c r="E9" s="141"/>
      <c r="F9" s="115"/>
    </row>
    <row r="10" spans="1:6" ht="30.5">
      <c r="A10" s="1297"/>
      <c r="B10" s="176" t="s">
        <v>1841</v>
      </c>
      <c r="C10" s="173"/>
      <c r="D10" s="173"/>
      <c r="E10" s="170"/>
      <c r="F10" s="115"/>
    </row>
    <row r="11" spans="1:6">
      <c r="A11" s="1297"/>
      <c r="B11" s="175"/>
      <c r="C11" s="173"/>
      <c r="D11" s="173"/>
      <c r="E11" s="170"/>
      <c r="F11" s="115"/>
    </row>
    <row r="12" spans="1:6">
      <c r="A12" s="1297"/>
      <c r="B12" s="1301" t="s">
        <v>1165</v>
      </c>
      <c r="C12" s="175"/>
      <c r="D12" s="173"/>
      <c r="E12" s="1309"/>
      <c r="F12" s="149"/>
    </row>
    <row r="13" spans="1:6">
      <c r="A13" s="1297"/>
      <c r="B13" s="175"/>
      <c r="C13" s="175"/>
      <c r="D13" s="173"/>
      <c r="E13" s="1309"/>
      <c r="F13" s="149"/>
    </row>
    <row r="14" spans="1:6">
      <c r="A14" s="1297"/>
      <c r="B14" s="243" t="s">
        <v>651</v>
      </c>
      <c r="C14" s="175"/>
      <c r="D14" s="173"/>
      <c r="E14" s="1309"/>
      <c r="F14" s="1322"/>
    </row>
    <row r="15" spans="1:6">
      <c r="A15" s="1297"/>
      <c r="B15" s="175"/>
      <c r="C15" s="175"/>
      <c r="D15" s="173"/>
      <c r="E15" s="1309"/>
      <c r="F15" s="1322"/>
    </row>
    <row r="16" spans="1:6">
      <c r="A16" s="1297" t="s">
        <v>593</v>
      </c>
      <c r="B16" s="175" t="s">
        <v>1548</v>
      </c>
      <c r="C16" s="173" t="s">
        <v>679</v>
      </c>
      <c r="D16" s="170">
        <v>225</v>
      </c>
      <c r="E16" s="170"/>
      <c r="F16" s="115">
        <f>D16*E16</f>
        <v>0</v>
      </c>
    </row>
    <row r="17" spans="1:6">
      <c r="A17" s="1297"/>
      <c r="B17" s="175"/>
      <c r="C17" s="175"/>
      <c r="D17" s="173"/>
      <c r="E17" s="170"/>
      <c r="F17" s="115">
        <f t="shared" ref="F17:F44" si="0">D17*E17</f>
        <v>0</v>
      </c>
    </row>
    <row r="18" spans="1:6">
      <c r="A18" s="1297"/>
      <c r="B18" s="1301" t="s">
        <v>649</v>
      </c>
      <c r="C18" s="175"/>
      <c r="D18" s="173"/>
      <c r="E18" s="170"/>
      <c r="F18" s="115">
        <f t="shared" si="0"/>
        <v>0</v>
      </c>
    </row>
    <row r="19" spans="1:6">
      <c r="A19" s="1297"/>
      <c r="B19" s="175"/>
      <c r="C19" s="175"/>
      <c r="D19" s="173"/>
      <c r="E19" s="170"/>
      <c r="F19" s="115">
        <f t="shared" si="0"/>
        <v>0</v>
      </c>
    </row>
    <row r="20" spans="1:6" ht="30">
      <c r="A20" s="1297"/>
      <c r="B20" s="172" t="s">
        <v>1547</v>
      </c>
      <c r="C20" s="175"/>
      <c r="D20" s="173"/>
      <c r="E20" s="170"/>
      <c r="F20" s="115">
        <f t="shared" si="0"/>
        <v>0</v>
      </c>
    </row>
    <row r="21" spans="1:6">
      <c r="A21" s="1297"/>
      <c r="B21" s="175"/>
      <c r="C21" s="175"/>
      <c r="D21" s="173"/>
      <c r="E21" s="170"/>
      <c r="F21" s="115">
        <f t="shared" si="0"/>
        <v>0</v>
      </c>
    </row>
    <row r="22" spans="1:6">
      <c r="A22" s="1297" t="s">
        <v>647</v>
      </c>
      <c r="B22" s="175" t="s">
        <v>646</v>
      </c>
      <c r="C22" s="173" t="s">
        <v>337</v>
      </c>
      <c r="D22" s="173">
        <v>1</v>
      </c>
      <c r="E22" s="170"/>
      <c r="F22" s="115">
        <f t="shared" si="0"/>
        <v>0</v>
      </c>
    </row>
    <row r="23" spans="1:6">
      <c r="A23" s="1297" t="s">
        <v>1546</v>
      </c>
      <c r="B23" s="175" t="s">
        <v>1545</v>
      </c>
      <c r="C23" s="173" t="s">
        <v>337</v>
      </c>
      <c r="D23" s="173">
        <v>1</v>
      </c>
      <c r="E23" s="170"/>
      <c r="F23" s="115">
        <f t="shared" si="0"/>
        <v>0</v>
      </c>
    </row>
    <row r="24" spans="1:6">
      <c r="A24" s="1297"/>
      <c r="B24" s="175"/>
      <c r="C24" s="175"/>
      <c r="D24" s="173"/>
      <c r="E24" s="170"/>
      <c r="F24" s="115">
        <f t="shared" si="0"/>
        <v>0</v>
      </c>
    </row>
    <row r="25" spans="1:6">
      <c r="A25" s="1297"/>
      <c r="B25" s="1301" t="s">
        <v>645</v>
      </c>
      <c r="C25" s="175"/>
      <c r="D25" s="173"/>
      <c r="E25" s="170"/>
      <c r="F25" s="115">
        <f t="shared" si="0"/>
        <v>0</v>
      </c>
    </row>
    <row r="26" spans="1:6">
      <c r="A26" s="1297"/>
      <c r="B26" s="175"/>
      <c r="C26" s="175"/>
      <c r="D26" s="173"/>
      <c r="E26" s="170"/>
      <c r="F26" s="115">
        <f t="shared" si="0"/>
        <v>0</v>
      </c>
    </row>
    <row r="27" spans="1:6" ht="30">
      <c r="A27" s="1297"/>
      <c r="B27" s="172" t="s">
        <v>1544</v>
      </c>
      <c r="C27" s="175"/>
      <c r="D27" s="173"/>
      <c r="E27" s="170"/>
      <c r="F27" s="115">
        <f t="shared" si="0"/>
        <v>0</v>
      </c>
    </row>
    <row r="28" spans="1:6">
      <c r="A28" s="1297"/>
      <c r="B28" s="243"/>
      <c r="C28" s="175"/>
      <c r="D28" s="173"/>
      <c r="E28" s="170"/>
      <c r="F28" s="115">
        <f t="shared" si="0"/>
        <v>0</v>
      </c>
    </row>
    <row r="29" spans="1:6">
      <c r="A29" s="1297" t="s">
        <v>643</v>
      </c>
      <c r="B29" s="175" t="s">
        <v>642</v>
      </c>
      <c r="C29" s="173" t="s">
        <v>337</v>
      </c>
      <c r="D29" s="173">
        <v>1</v>
      </c>
      <c r="E29" s="170"/>
      <c r="F29" s="115">
        <f t="shared" si="0"/>
        <v>0</v>
      </c>
    </row>
    <row r="30" spans="1:6">
      <c r="A30" s="1297" t="s">
        <v>641</v>
      </c>
      <c r="B30" s="175" t="s">
        <v>640</v>
      </c>
      <c r="C30" s="173" t="s">
        <v>337</v>
      </c>
      <c r="D30" s="173">
        <v>1</v>
      </c>
      <c r="E30" s="170"/>
      <c r="F30" s="115">
        <f t="shared" si="0"/>
        <v>0</v>
      </c>
    </row>
    <row r="31" spans="1:6">
      <c r="A31" s="1297"/>
      <c r="B31" s="175"/>
      <c r="C31" s="173"/>
      <c r="D31" s="173"/>
      <c r="E31" s="170"/>
      <c r="F31" s="115">
        <f t="shared" si="0"/>
        <v>0</v>
      </c>
    </row>
    <row r="32" spans="1:6">
      <c r="A32" s="1297"/>
      <c r="B32" s="1301" t="s">
        <v>1163</v>
      </c>
      <c r="C32" s="173"/>
      <c r="D32" s="173"/>
      <c r="E32" s="170"/>
      <c r="F32" s="115">
        <f t="shared" si="0"/>
        <v>0</v>
      </c>
    </row>
    <row r="33" spans="1:6">
      <c r="A33" s="1297"/>
      <c r="B33" s="1301"/>
      <c r="C33" s="173"/>
      <c r="D33" s="173"/>
      <c r="E33" s="170"/>
      <c r="F33" s="115">
        <f t="shared" si="0"/>
        <v>0</v>
      </c>
    </row>
    <row r="34" spans="1:6">
      <c r="A34" s="1297"/>
      <c r="B34" s="1301" t="s">
        <v>1840</v>
      </c>
      <c r="C34" s="175"/>
      <c r="D34" s="173"/>
      <c r="E34" s="170"/>
      <c r="F34" s="115">
        <f t="shared" si="0"/>
        <v>0</v>
      </c>
    </row>
    <row r="35" spans="1:6">
      <c r="A35" s="1297"/>
      <c r="B35" s="243"/>
      <c r="C35" s="175"/>
      <c r="D35" s="173"/>
      <c r="E35" s="170"/>
      <c r="F35" s="115">
        <f t="shared" si="0"/>
        <v>0</v>
      </c>
    </row>
    <row r="36" spans="1:6">
      <c r="A36" s="1297" t="s">
        <v>1839</v>
      </c>
      <c r="B36" s="1323" t="s">
        <v>1838</v>
      </c>
      <c r="C36" s="173" t="s">
        <v>679</v>
      </c>
      <c r="D36" s="170">
        <v>100</v>
      </c>
      <c r="E36" s="170"/>
      <c r="F36" s="115">
        <f t="shared" si="0"/>
        <v>0</v>
      </c>
    </row>
    <row r="37" spans="1:6">
      <c r="A37" s="1297"/>
      <c r="B37" s="1301"/>
      <c r="C37" s="173"/>
      <c r="D37" s="173"/>
      <c r="E37" s="170"/>
      <c r="F37" s="115">
        <f t="shared" si="0"/>
        <v>0</v>
      </c>
    </row>
    <row r="38" spans="1:6">
      <c r="A38" s="1297"/>
      <c r="C38" s="173"/>
      <c r="D38" s="173"/>
      <c r="E38" s="170"/>
      <c r="F38" s="115">
        <f t="shared" si="0"/>
        <v>0</v>
      </c>
    </row>
    <row r="39" spans="1:6">
      <c r="A39" s="1297"/>
      <c r="B39" s="175"/>
      <c r="C39" s="173"/>
      <c r="D39" s="173"/>
      <c r="E39" s="170"/>
      <c r="F39" s="115">
        <f t="shared" si="0"/>
        <v>0</v>
      </c>
    </row>
    <row r="40" spans="1:6" ht="30">
      <c r="A40" s="1297" t="s">
        <v>1381</v>
      </c>
      <c r="B40" s="172" t="s">
        <v>1837</v>
      </c>
      <c r="C40" s="173" t="s">
        <v>438</v>
      </c>
      <c r="D40" s="173">
        <v>3.69</v>
      </c>
      <c r="E40" s="170"/>
      <c r="F40" s="115">
        <f t="shared" si="0"/>
        <v>0</v>
      </c>
    </row>
    <row r="41" spans="1:6">
      <c r="A41" s="1297"/>
      <c r="B41" s="175"/>
      <c r="C41" s="173"/>
      <c r="D41" s="173"/>
      <c r="E41" s="170"/>
      <c r="F41" s="115">
        <f t="shared" si="0"/>
        <v>0</v>
      </c>
    </row>
    <row r="42" spans="1:6">
      <c r="A42" s="1297"/>
      <c r="C42" s="173"/>
      <c r="D42" s="173"/>
      <c r="E42" s="170"/>
      <c r="F42" s="115">
        <f t="shared" si="0"/>
        <v>0</v>
      </c>
    </row>
    <row r="43" spans="1:6">
      <c r="A43" s="1297"/>
      <c r="B43" s="175"/>
      <c r="C43" s="173"/>
      <c r="D43" s="173"/>
      <c r="E43" s="170"/>
      <c r="F43" s="115">
        <f t="shared" si="0"/>
        <v>0</v>
      </c>
    </row>
    <row r="44" spans="1:6" ht="20">
      <c r="A44" s="1297" t="s">
        <v>579</v>
      </c>
      <c r="B44" s="172" t="s">
        <v>1836</v>
      </c>
      <c r="C44" s="173" t="s">
        <v>438</v>
      </c>
      <c r="D44" s="173">
        <v>8.61</v>
      </c>
      <c r="E44" s="170"/>
      <c r="F44" s="115">
        <f t="shared" si="0"/>
        <v>0</v>
      </c>
    </row>
    <row r="45" spans="1:6">
      <c r="A45" s="1303"/>
      <c r="B45" s="179"/>
      <c r="C45" s="179"/>
      <c r="D45" s="179"/>
      <c r="E45" s="1296"/>
      <c r="F45" s="1336"/>
    </row>
    <row r="46" spans="1:6">
      <c r="A46" s="1297"/>
      <c r="B46" s="1301" t="s">
        <v>1835</v>
      </c>
      <c r="C46" s="173"/>
      <c r="D46" s="173"/>
      <c r="E46" s="170"/>
      <c r="F46" s="115"/>
    </row>
    <row r="47" spans="1:6">
      <c r="A47" s="1297"/>
      <c r="B47" s="1323"/>
      <c r="C47" s="173"/>
      <c r="D47" s="1326"/>
      <c r="E47" s="170"/>
      <c r="F47" s="115"/>
    </row>
    <row r="48" spans="1:6" ht="13" thickBot="1">
      <c r="A48" s="1291"/>
      <c r="B48" s="1292"/>
      <c r="C48" s="1293"/>
      <c r="D48" s="1293" t="s">
        <v>1770</v>
      </c>
      <c r="E48" s="144"/>
      <c r="F48" s="143">
        <f>SUM(F8:F47)</f>
        <v>0</v>
      </c>
    </row>
    <row r="49" spans="1:6">
      <c r="A49" s="1294"/>
      <c r="B49" s="212"/>
      <c r="C49" s="213"/>
      <c r="D49" s="213"/>
      <c r="E49" s="148"/>
      <c r="F49" s="148"/>
    </row>
    <row r="50" spans="1:6">
      <c r="A50" s="1318"/>
      <c r="B50" s="212"/>
      <c r="C50" s="213"/>
      <c r="D50" s="213"/>
      <c r="E50" s="1317"/>
      <c r="F50" s="1317"/>
    </row>
    <row r="51" spans="1:6">
      <c r="A51" s="2028" t="s">
        <v>324</v>
      </c>
      <c r="B51" s="2014"/>
      <c r="C51" s="2014"/>
      <c r="D51" s="2014"/>
      <c r="E51" s="2014"/>
      <c r="F51" s="2014"/>
    </row>
    <row r="52" spans="1:6">
      <c r="A52" s="2028" t="s">
        <v>323</v>
      </c>
      <c r="B52" s="2014"/>
      <c r="C52" s="2014"/>
      <c r="D52" s="2014"/>
      <c r="E52" s="2014"/>
      <c r="F52" s="2014"/>
    </row>
    <row r="53" spans="1:6">
      <c r="A53" s="1287" t="s">
        <v>2552</v>
      </c>
      <c r="B53" s="212"/>
      <c r="C53" s="213"/>
      <c r="D53" s="213"/>
      <c r="E53" s="174"/>
      <c r="F53" s="174"/>
    </row>
    <row r="54" spans="1:6">
      <c r="A54" s="1287"/>
      <c r="B54" s="212"/>
      <c r="C54" s="213"/>
      <c r="D54" s="213"/>
      <c r="E54" s="174"/>
      <c r="F54" s="174"/>
    </row>
    <row r="55" spans="1:6">
      <c r="A55" s="1287" t="s">
        <v>2553</v>
      </c>
      <c r="B55" s="212"/>
      <c r="C55" s="213"/>
      <c r="D55" s="213"/>
      <c r="E55" s="174"/>
      <c r="F55" s="174"/>
    </row>
    <row r="56" spans="1:6" ht="13" thickBot="1">
      <c r="A56" s="1318"/>
      <c r="B56" s="212"/>
      <c r="C56" s="213"/>
      <c r="D56" s="213"/>
      <c r="E56" s="1317"/>
      <c r="F56" s="1317"/>
    </row>
    <row r="57" spans="1:6">
      <c r="A57" s="1319" t="s">
        <v>320</v>
      </c>
      <c r="B57" s="259" t="s">
        <v>161</v>
      </c>
      <c r="C57" s="259" t="s">
        <v>319</v>
      </c>
      <c r="D57" s="259" t="s">
        <v>318</v>
      </c>
      <c r="E57" s="1320" t="s">
        <v>317</v>
      </c>
      <c r="F57" s="1321" t="s">
        <v>316</v>
      </c>
    </row>
    <row r="58" spans="1:6">
      <c r="A58" s="1303"/>
      <c r="B58" s="179"/>
      <c r="C58" s="179"/>
      <c r="D58" s="179"/>
      <c r="E58" s="1296"/>
      <c r="F58" s="1336"/>
    </row>
    <row r="59" spans="1:6" ht="20">
      <c r="A59" s="1297"/>
      <c r="B59" s="172" t="s">
        <v>1834</v>
      </c>
      <c r="C59" s="173"/>
      <c r="D59" s="173"/>
      <c r="E59" s="170"/>
      <c r="F59" s="115"/>
    </row>
    <row r="60" spans="1:6">
      <c r="A60" s="1297"/>
      <c r="B60" s="175"/>
      <c r="C60" s="173"/>
      <c r="D60" s="173"/>
      <c r="E60" s="170"/>
      <c r="F60" s="115"/>
    </row>
    <row r="61" spans="1:6">
      <c r="A61" s="1297" t="s">
        <v>1833</v>
      </c>
      <c r="B61" s="175"/>
      <c r="C61" s="173" t="s">
        <v>438</v>
      </c>
      <c r="D61" s="173">
        <v>12.3</v>
      </c>
      <c r="E61" s="170"/>
      <c r="F61" s="115">
        <f t="shared" ref="F61:F90" si="1">D61*E61</f>
        <v>0</v>
      </c>
    </row>
    <row r="62" spans="1:6">
      <c r="A62" s="1297"/>
      <c r="B62" s="175"/>
      <c r="C62" s="173"/>
      <c r="D62" s="173"/>
      <c r="E62" s="170"/>
      <c r="F62" s="115">
        <f t="shared" si="1"/>
        <v>0</v>
      </c>
    </row>
    <row r="63" spans="1:6">
      <c r="A63" s="1297"/>
      <c r="B63" s="1301" t="s">
        <v>1832</v>
      </c>
      <c r="C63" s="173"/>
      <c r="D63" s="170"/>
      <c r="E63" s="1327"/>
      <c r="F63" s="115">
        <f t="shared" si="1"/>
        <v>0</v>
      </c>
    </row>
    <row r="64" spans="1:6">
      <c r="A64" s="1297"/>
      <c r="B64" s="175"/>
      <c r="C64" s="173"/>
      <c r="D64" s="170"/>
      <c r="E64" s="170"/>
      <c r="F64" s="115">
        <f t="shared" si="1"/>
        <v>0</v>
      </c>
    </row>
    <row r="65" spans="1:6" ht="20">
      <c r="A65" s="1297" t="s">
        <v>1831</v>
      </c>
      <c r="B65" s="1323" t="s">
        <v>1830</v>
      </c>
      <c r="C65" s="173" t="s">
        <v>679</v>
      </c>
      <c r="D65" s="170">
        <v>40</v>
      </c>
      <c r="E65" s="170"/>
      <c r="F65" s="115">
        <f t="shared" si="1"/>
        <v>0</v>
      </c>
    </row>
    <row r="66" spans="1:6">
      <c r="A66" s="1297"/>
      <c r="B66" s="1328"/>
      <c r="C66" s="173"/>
      <c r="D66" s="173"/>
      <c r="E66" s="170"/>
      <c r="F66" s="115">
        <f t="shared" si="1"/>
        <v>0</v>
      </c>
    </row>
    <row r="67" spans="1:6">
      <c r="A67" s="1324"/>
      <c r="B67" s="1325" t="s">
        <v>1159</v>
      </c>
      <c r="C67" s="173"/>
      <c r="D67" s="173"/>
      <c r="E67" s="170"/>
      <c r="F67" s="115">
        <f t="shared" si="1"/>
        <v>0</v>
      </c>
    </row>
    <row r="68" spans="1:6">
      <c r="A68" s="1324"/>
      <c r="B68" s="1325"/>
      <c r="C68" s="173"/>
      <c r="D68" s="173"/>
      <c r="E68" s="170"/>
      <c r="F68" s="115">
        <f t="shared" si="1"/>
        <v>0</v>
      </c>
    </row>
    <row r="69" spans="1:6">
      <c r="A69" s="1329"/>
      <c r="B69" s="1330" t="s">
        <v>1829</v>
      </c>
      <c r="C69" s="173"/>
      <c r="D69" s="173"/>
      <c r="E69" s="170"/>
      <c r="F69" s="115">
        <f t="shared" si="1"/>
        <v>0</v>
      </c>
    </row>
    <row r="70" spans="1:6">
      <c r="A70" s="1329"/>
      <c r="B70" s="1331"/>
      <c r="C70" s="173"/>
      <c r="D70" s="173"/>
      <c r="E70" s="170"/>
      <c r="F70" s="115">
        <f t="shared" si="1"/>
        <v>0</v>
      </c>
    </row>
    <row r="71" spans="1:6">
      <c r="A71" s="1329"/>
      <c r="B71" s="1332" t="s">
        <v>1828</v>
      </c>
      <c r="C71" s="173"/>
      <c r="D71" s="173"/>
      <c r="E71" s="170"/>
      <c r="F71" s="115">
        <f t="shared" si="1"/>
        <v>0</v>
      </c>
    </row>
    <row r="72" spans="1:6">
      <c r="A72" s="1297"/>
      <c r="B72" s="1300"/>
      <c r="C72" s="173"/>
      <c r="D72" s="173"/>
      <c r="E72" s="170"/>
      <c r="F72" s="115">
        <f t="shared" si="1"/>
        <v>0</v>
      </c>
    </row>
    <row r="73" spans="1:6">
      <c r="A73" s="1297"/>
      <c r="B73" s="1300" t="s">
        <v>1827</v>
      </c>
      <c r="C73" s="173"/>
      <c r="D73" s="173"/>
      <c r="E73" s="170"/>
      <c r="F73" s="115">
        <f t="shared" si="1"/>
        <v>0</v>
      </c>
    </row>
    <row r="74" spans="1:6" ht="40">
      <c r="A74" s="1297"/>
      <c r="B74" s="172" t="s">
        <v>1826</v>
      </c>
      <c r="C74" s="173"/>
      <c r="D74" s="173"/>
      <c r="E74" s="170"/>
      <c r="F74" s="115">
        <f t="shared" si="1"/>
        <v>0</v>
      </c>
    </row>
    <row r="75" spans="1:6">
      <c r="A75" s="1297"/>
      <c r="B75" s="1300"/>
      <c r="C75" s="173"/>
      <c r="D75" s="173"/>
      <c r="E75" s="170"/>
      <c r="F75" s="115">
        <f t="shared" si="1"/>
        <v>0</v>
      </c>
    </row>
    <row r="76" spans="1:6">
      <c r="A76" s="1297" t="s">
        <v>1825</v>
      </c>
      <c r="B76" s="1323" t="s">
        <v>1824</v>
      </c>
      <c r="C76" s="173" t="s">
        <v>691</v>
      </c>
      <c r="D76" s="1326">
        <v>0.46</v>
      </c>
      <c r="E76" s="170"/>
      <c r="F76" s="115">
        <f t="shared" si="1"/>
        <v>0</v>
      </c>
    </row>
    <row r="77" spans="1:6">
      <c r="A77" s="1303"/>
      <c r="B77" s="179"/>
      <c r="C77" s="179"/>
      <c r="D77" s="179"/>
      <c r="E77" s="1296"/>
      <c r="F77" s="115">
        <f t="shared" si="1"/>
        <v>0</v>
      </c>
    </row>
    <row r="78" spans="1:6">
      <c r="A78" s="1297"/>
      <c r="B78" s="1300" t="s">
        <v>1823</v>
      </c>
      <c r="C78" s="173"/>
      <c r="D78" s="1326"/>
      <c r="E78" s="170"/>
      <c r="F78" s="115">
        <f t="shared" si="1"/>
        <v>0</v>
      </c>
    </row>
    <row r="79" spans="1:6">
      <c r="A79" s="1297"/>
      <c r="B79" s="1300"/>
      <c r="C79" s="173"/>
      <c r="D79" s="1326"/>
      <c r="E79" s="170"/>
      <c r="F79" s="115">
        <f t="shared" si="1"/>
        <v>0</v>
      </c>
    </row>
    <row r="80" spans="1:6" ht="40">
      <c r="A80" s="1297"/>
      <c r="B80" s="172" t="s">
        <v>1822</v>
      </c>
      <c r="C80" s="173"/>
      <c r="D80" s="1326"/>
      <c r="E80" s="170"/>
      <c r="F80" s="115">
        <f t="shared" si="1"/>
        <v>0</v>
      </c>
    </row>
    <row r="81" spans="1:6">
      <c r="A81" s="1297"/>
      <c r="B81" s="1323"/>
      <c r="C81" s="173"/>
      <c r="D81" s="1326"/>
      <c r="E81" s="170"/>
      <c r="F81" s="115">
        <f t="shared" si="1"/>
        <v>0</v>
      </c>
    </row>
    <row r="82" spans="1:6">
      <c r="A82" s="1297" t="s">
        <v>1821</v>
      </c>
      <c r="B82" s="1323" t="s">
        <v>1820</v>
      </c>
      <c r="C82" s="173" t="s">
        <v>691</v>
      </c>
      <c r="D82" s="1326">
        <v>12.3</v>
      </c>
      <c r="E82" s="170"/>
      <c r="F82" s="115">
        <f t="shared" si="1"/>
        <v>0</v>
      </c>
    </row>
    <row r="83" spans="1:6">
      <c r="A83" s="1303"/>
      <c r="B83" s="179"/>
      <c r="C83" s="179"/>
      <c r="D83" s="179"/>
      <c r="E83" s="1296"/>
      <c r="F83" s="115">
        <f t="shared" si="1"/>
        <v>0</v>
      </c>
    </row>
    <row r="84" spans="1:6">
      <c r="A84" s="1297"/>
      <c r="B84" s="1300" t="s">
        <v>1819</v>
      </c>
      <c r="C84" s="173"/>
      <c r="D84" s="173"/>
      <c r="E84" s="245"/>
      <c r="F84" s="115">
        <f t="shared" si="1"/>
        <v>0</v>
      </c>
    </row>
    <row r="85" spans="1:6">
      <c r="A85" s="1297"/>
      <c r="B85" s="172"/>
      <c r="C85" s="173"/>
      <c r="D85" s="173"/>
      <c r="E85" s="245"/>
      <c r="F85" s="115">
        <f t="shared" si="1"/>
        <v>0</v>
      </c>
    </row>
    <row r="86" spans="1:6">
      <c r="A86" s="1297"/>
      <c r="B86" s="1300" t="s">
        <v>1818</v>
      </c>
      <c r="C86" s="173"/>
      <c r="D86" s="173"/>
      <c r="E86" s="170"/>
      <c r="F86" s="115">
        <f t="shared" si="1"/>
        <v>0</v>
      </c>
    </row>
    <row r="87" spans="1:6">
      <c r="A87" s="1297"/>
      <c r="B87" s="175"/>
      <c r="C87" s="173"/>
      <c r="D87" s="173"/>
      <c r="E87" s="170"/>
      <c r="F87" s="115">
        <f t="shared" si="1"/>
        <v>0</v>
      </c>
    </row>
    <row r="88" spans="1:6" ht="20">
      <c r="A88" s="1297"/>
      <c r="B88" s="172" t="s">
        <v>1817</v>
      </c>
      <c r="C88" s="173"/>
      <c r="D88" s="173"/>
      <c r="E88" s="170"/>
      <c r="F88" s="115">
        <f t="shared" si="1"/>
        <v>0</v>
      </c>
    </row>
    <row r="89" spans="1:6">
      <c r="A89" s="1297"/>
      <c r="B89" s="172"/>
      <c r="C89" s="173"/>
      <c r="D89" s="173"/>
      <c r="E89" s="170"/>
      <c r="F89" s="115">
        <f t="shared" si="1"/>
        <v>0</v>
      </c>
    </row>
    <row r="90" spans="1:6">
      <c r="A90" s="1297" t="s">
        <v>1356</v>
      </c>
      <c r="B90" s="175" t="s">
        <v>1816</v>
      </c>
      <c r="C90" s="173" t="s">
        <v>691</v>
      </c>
      <c r="D90" s="1326">
        <v>0.46</v>
      </c>
      <c r="E90" s="170"/>
      <c r="F90" s="115">
        <f t="shared" si="1"/>
        <v>0</v>
      </c>
    </row>
    <row r="91" spans="1:6">
      <c r="A91" s="1297"/>
      <c r="B91" s="175"/>
      <c r="C91" s="173"/>
      <c r="D91" s="1326"/>
      <c r="E91" s="170"/>
      <c r="F91" s="115"/>
    </row>
    <row r="92" spans="1:6">
      <c r="A92" s="1297"/>
      <c r="B92" s="1300"/>
      <c r="C92" s="173"/>
      <c r="D92" s="1326"/>
      <c r="E92" s="170"/>
      <c r="F92" s="115"/>
    </row>
    <row r="93" spans="1:6">
      <c r="A93" s="1297"/>
      <c r="B93" s="1301"/>
      <c r="C93" s="173"/>
      <c r="D93" s="1326"/>
      <c r="E93" s="170"/>
      <c r="F93" s="115"/>
    </row>
    <row r="94" spans="1:6">
      <c r="A94" s="1297"/>
      <c r="B94" s="172"/>
      <c r="C94" s="173"/>
      <c r="D94" s="1326"/>
      <c r="E94" s="170"/>
      <c r="F94" s="115"/>
    </row>
    <row r="95" spans="1:6">
      <c r="A95" s="1297"/>
      <c r="B95" s="175"/>
      <c r="C95" s="173"/>
      <c r="D95" s="1326"/>
      <c r="E95" s="170"/>
      <c r="F95" s="115"/>
    </row>
    <row r="96" spans="1:6" ht="13" thickBot="1">
      <c r="A96" s="1291"/>
      <c r="B96" s="1292"/>
      <c r="C96" s="1293"/>
      <c r="D96" s="1293" t="s">
        <v>1770</v>
      </c>
      <c r="E96" s="144"/>
      <c r="F96" s="143">
        <f>SUM(F58:F95)</f>
        <v>0</v>
      </c>
    </row>
    <row r="97" spans="1:6">
      <c r="A97" s="1294"/>
      <c r="B97" s="212"/>
      <c r="C97" s="213"/>
      <c r="D97" s="213"/>
      <c r="E97" s="148"/>
      <c r="F97" s="148"/>
    </row>
    <row r="98" spans="1:6">
      <c r="A98" s="1294"/>
      <c r="B98" s="212"/>
      <c r="C98" s="213"/>
      <c r="D98" s="213"/>
      <c r="E98" s="148"/>
      <c r="F98" s="148"/>
    </row>
    <row r="99" spans="1:6">
      <c r="A99" s="2028" t="s">
        <v>324</v>
      </c>
      <c r="B99" s="2014"/>
      <c r="C99" s="2014"/>
      <c r="D99" s="2014"/>
      <c r="E99" s="2014"/>
      <c r="F99" s="2014"/>
    </row>
    <row r="100" spans="1:6">
      <c r="A100" s="2028" t="s">
        <v>323</v>
      </c>
      <c r="B100" s="2014"/>
      <c r="C100" s="2014"/>
      <c r="D100" s="2014"/>
      <c r="E100" s="2014"/>
      <c r="F100" s="2014"/>
    </row>
    <row r="101" spans="1:6">
      <c r="A101" s="1287" t="s">
        <v>2552</v>
      </c>
      <c r="B101" s="212"/>
      <c r="C101" s="213"/>
      <c r="D101" s="213"/>
      <c r="E101" s="174"/>
      <c r="F101" s="174"/>
    </row>
    <row r="102" spans="1:6">
      <c r="A102" s="1287"/>
      <c r="B102" s="212"/>
      <c r="C102" s="213"/>
      <c r="D102" s="213"/>
      <c r="E102" s="174"/>
      <c r="F102" s="174"/>
    </row>
    <row r="103" spans="1:6">
      <c r="A103" s="1287" t="s">
        <v>2553</v>
      </c>
      <c r="B103" s="212"/>
      <c r="C103" s="213"/>
      <c r="D103" s="213"/>
      <c r="E103" s="174"/>
      <c r="F103" s="174"/>
    </row>
    <row r="104" spans="1:6" ht="13" thickBot="1">
      <c r="A104" s="1334"/>
      <c r="B104" s="1334"/>
      <c r="C104" s="1334"/>
      <c r="D104" s="1334"/>
      <c r="E104" s="1335"/>
      <c r="F104" s="1335"/>
    </row>
    <row r="105" spans="1:6">
      <c r="A105" s="1319" t="s">
        <v>320</v>
      </c>
      <c r="B105" s="259" t="s">
        <v>161</v>
      </c>
      <c r="C105" s="259" t="s">
        <v>319</v>
      </c>
      <c r="D105" s="259" t="s">
        <v>318</v>
      </c>
      <c r="E105" s="1320" t="s">
        <v>317</v>
      </c>
      <c r="F105" s="1321" t="s">
        <v>316</v>
      </c>
    </row>
    <row r="106" spans="1:6">
      <c r="A106" s="1297"/>
      <c r="B106" s="175"/>
      <c r="C106" s="175"/>
      <c r="D106" s="175"/>
      <c r="E106" s="1309"/>
      <c r="F106" s="1322"/>
    </row>
    <row r="107" spans="1:6">
      <c r="A107" s="1297"/>
      <c r="B107" s="1300" t="s">
        <v>1815</v>
      </c>
      <c r="C107" s="173"/>
      <c r="D107" s="1326"/>
      <c r="E107" s="170"/>
      <c r="F107" s="115"/>
    </row>
    <row r="108" spans="1:6">
      <c r="A108" s="1297"/>
      <c r="B108" s="1301"/>
      <c r="C108" s="173"/>
      <c r="D108" s="1326"/>
      <c r="E108" s="170"/>
      <c r="F108" s="115"/>
    </row>
    <row r="109" spans="1:6" ht="30">
      <c r="A109" s="1297"/>
      <c r="B109" s="172" t="s">
        <v>1814</v>
      </c>
      <c r="C109" s="173"/>
      <c r="D109" s="1326"/>
      <c r="E109" s="170"/>
      <c r="F109" s="115"/>
    </row>
    <row r="110" spans="1:6">
      <c r="A110" s="1297"/>
      <c r="B110" s="175"/>
      <c r="C110" s="173"/>
      <c r="D110" s="1326"/>
      <c r="E110" s="170"/>
      <c r="F110" s="115"/>
    </row>
    <row r="111" spans="1:6">
      <c r="A111" s="1297" t="s">
        <v>701</v>
      </c>
      <c r="B111" s="175" t="s">
        <v>1813</v>
      </c>
      <c r="C111" s="173" t="s">
        <v>691</v>
      </c>
      <c r="D111" s="1326">
        <v>12.3</v>
      </c>
      <c r="E111" s="170"/>
      <c r="F111" s="115">
        <f t="shared" ref="F111:F138" si="2">D111*E111</f>
        <v>0</v>
      </c>
    </row>
    <row r="112" spans="1:6">
      <c r="A112" s="1297"/>
      <c r="B112" s="1328"/>
      <c r="C112" s="173"/>
      <c r="D112" s="1326"/>
      <c r="E112" s="170"/>
      <c r="F112" s="115">
        <f t="shared" si="2"/>
        <v>0</v>
      </c>
    </row>
    <row r="113" spans="1:6">
      <c r="A113" s="1297"/>
      <c r="B113" s="1300" t="s">
        <v>1144</v>
      </c>
      <c r="C113" s="173"/>
      <c r="D113" s="173"/>
      <c r="E113" s="141"/>
      <c r="F113" s="115">
        <f t="shared" si="2"/>
        <v>0</v>
      </c>
    </row>
    <row r="114" spans="1:6">
      <c r="A114" s="1297"/>
      <c r="B114" s="175"/>
      <c r="C114" s="175"/>
      <c r="D114" s="175"/>
      <c r="E114" s="1309"/>
      <c r="F114" s="115">
        <f t="shared" si="2"/>
        <v>0</v>
      </c>
    </row>
    <row r="115" spans="1:6">
      <c r="A115" s="1297"/>
      <c r="B115" s="1300" t="s">
        <v>689</v>
      </c>
      <c r="C115" s="173"/>
      <c r="D115" s="173"/>
      <c r="E115" s="141"/>
      <c r="F115" s="115">
        <f t="shared" si="2"/>
        <v>0</v>
      </c>
    </row>
    <row r="116" spans="1:6">
      <c r="A116" s="1297"/>
      <c r="B116" s="1300"/>
      <c r="C116" s="173"/>
      <c r="D116" s="173"/>
      <c r="E116" s="141"/>
      <c r="F116" s="115">
        <f t="shared" si="2"/>
        <v>0</v>
      </c>
    </row>
    <row r="117" spans="1:6" ht="20">
      <c r="A117" s="1297"/>
      <c r="B117" s="172" t="s">
        <v>1812</v>
      </c>
      <c r="C117" s="173"/>
      <c r="D117" s="1333"/>
      <c r="E117" s="141"/>
      <c r="F117" s="115">
        <f t="shared" si="2"/>
        <v>0</v>
      </c>
    </row>
    <row r="118" spans="1:6">
      <c r="A118" s="1297"/>
      <c r="B118" s="1323"/>
      <c r="C118" s="173"/>
      <c r="D118" s="1333"/>
      <c r="E118" s="170"/>
      <c r="F118" s="115">
        <f t="shared" si="2"/>
        <v>0</v>
      </c>
    </row>
    <row r="119" spans="1:6">
      <c r="A119" s="1297" t="s">
        <v>683</v>
      </c>
      <c r="B119" s="1323" t="s">
        <v>1811</v>
      </c>
      <c r="C119" s="173" t="s">
        <v>443</v>
      </c>
      <c r="D119" s="1333">
        <v>39.68</v>
      </c>
      <c r="E119" s="170"/>
      <c r="F119" s="115">
        <f t="shared" si="2"/>
        <v>0</v>
      </c>
    </row>
    <row r="120" spans="1:6">
      <c r="A120" s="1297"/>
      <c r="B120" s="175"/>
      <c r="C120" s="175"/>
      <c r="D120" s="175"/>
      <c r="E120" s="170"/>
      <c r="F120" s="115">
        <f t="shared" si="2"/>
        <v>0</v>
      </c>
    </row>
    <row r="121" spans="1:6">
      <c r="A121" s="1297"/>
      <c r="B121" s="1300" t="s">
        <v>550</v>
      </c>
      <c r="C121" s="173"/>
      <c r="D121" s="173"/>
      <c r="E121" s="170"/>
      <c r="F121" s="115">
        <f t="shared" si="2"/>
        <v>0</v>
      </c>
    </row>
    <row r="122" spans="1:6">
      <c r="A122" s="1297"/>
      <c r="B122" s="175"/>
      <c r="C122" s="173"/>
      <c r="D122" s="173"/>
      <c r="E122" s="170"/>
      <c r="F122" s="115">
        <f t="shared" si="2"/>
        <v>0</v>
      </c>
    </row>
    <row r="123" spans="1:6">
      <c r="A123" s="1297"/>
      <c r="B123" s="1300" t="s">
        <v>1810</v>
      </c>
      <c r="C123" s="173"/>
      <c r="D123" s="173"/>
      <c r="E123" s="170"/>
      <c r="F123" s="115">
        <f t="shared" si="2"/>
        <v>0</v>
      </c>
    </row>
    <row r="124" spans="1:6">
      <c r="A124" s="1297"/>
      <c r="B124" s="175"/>
      <c r="C124" s="173"/>
      <c r="D124" s="173"/>
      <c r="E124" s="170"/>
      <c r="F124" s="115">
        <f t="shared" si="2"/>
        <v>0</v>
      </c>
    </row>
    <row r="125" spans="1:6" ht="20">
      <c r="A125" s="1297"/>
      <c r="B125" s="172" t="s">
        <v>1809</v>
      </c>
      <c r="C125" s="173"/>
      <c r="D125" s="173"/>
      <c r="E125" s="170"/>
      <c r="F125" s="115">
        <f t="shared" si="2"/>
        <v>0</v>
      </c>
    </row>
    <row r="126" spans="1:6">
      <c r="A126" s="1297"/>
      <c r="B126" s="175"/>
      <c r="C126" s="173"/>
      <c r="D126" s="173"/>
      <c r="E126" s="170"/>
      <c r="F126" s="115">
        <f t="shared" si="2"/>
        <v>0</v>
      </c>
    </row>
    <row r="127" spans="1:6">
      <c r="A127" s="1297" t="s">
        <v>675</v>
      </c>
      <c r="B127" s="175" t="s">
        <v>1808</v>
      </c>
      <c r="C127" s="173" t="s">
        <v>482</v>
      </c>
      <c r="D127" s="1326">
        <v>0.05</v>
      </c>
      <c r="E127" s="170"/>
      <c r="F127" s="115">
        <f t="shared" si="2"/>
        <v>0</v>
      </c>
    </row>
    <row r="128" spans="1:6">
      <c r="A128" s="1297"/>
      <c r="B128" s="175"/>
      <c r="C128" s="175"/>
      <c r="D128" s="175"/>
      <c r="E128" s="1309"/>
      <c r="F128" s="115">
        <f t="shared" si="2"/>
        <v>0</v>
      </c>
    </row>
    <row r="129" spans="1:6">
      <c r="A129" s="1297"/>
      <c r="B129" s="1300" t="s">
        <v>633</v>
      </c>
      <c r="C129" s="173"/>
      <c r="D129" s="173"/>
      <c r="E129" s="170"/>
      <c r="F129" s="115">
        <f t="shared" si="2"/>
        <v>0</v>
      </c>
    </row>
    <row r="130" spans="1:6">
      <c r="A130" s="1297"/>
      <c r="B130" s="1301"/>
      <c r="C130" s="173"/>
      <c r="D130" s="173"/>
      <c r="E130" s="141"/>
      <c r="F130" s="115">
        <f t="shared" si="2"/>
        <v>0</v>
      </c>
    </row>
    <row r="131" spans="1:6">
      <c r="A131" s="1297"/>
      <c r="B131" s="1301" t="s">
        <v>1736</v>
      </c>
      <c r="C131" s="173"/>
      <c r="D131" s="173"/>
      <c r="E131" s="141"/>
      <c r="F131" s="115">
        <f t="shared" si="2"/>
        <v>0</v>
      </c>
    </row>
    <row r="132" spans="1:6">
      <c r="A132" s="1297"/>
      <c r="B132" s="172"/>
      <c r="C132" s="173"/>
      <c r="D132" s="173"/>
      <c r="E132" s="170"/>
      <c r="F132" s="115">
        <f t="shared" si="2"/>
        <v>0</v>
      </c>
    </row>
    <row r="133" spans="1:6">
      <c r="A133" s="1297"/>
      <c r="B133" s="1301" t="s">
        <v>631</v>
      </c>
      <c r="C133" s="173"/>
      <c r="D133" s="173"/>
      <c r="E133" s="170"/>
      <c r="F133" s="115">
        <f t="shared" si="2"/>
        <v>0</v>
      </c>
    </row>
    <row r="134" spans="1:6">
      <c r="A134" s="1297"/>
      <c r="B134" s="175"/>
      <c r="C134" s="173"/>
      <c r="D134" s="173"/>
      <c r="E134" s="170"/>
      <c r="F134" s="115">
        <f t="shared" si="2"/>
        <v>0</v>
      </c>
    </row>
    <row r="135" spans="1:6" ht="30">
      <c r="A135" s="1297"/>
      <c r="B135" s="172" t="s">
        <v>1807</v>
      </c>
      <c r="C135" s="173"/>
      <c r="D135" s="173"/>
      <c r="E135" s="170"/>
      <c r="F135" s="115">
        <f t="shared" si="2"/>
        <v>0</v>
      </c>
    </row>
    <row r="136" spans="1:6">
      <c r="A136" s="1324"/>
      <c r="B136" s="1325"/>
      <c r="C136" s="173"/>
      <c r="D136" s="173"/>
      <c r="E136" s="170"/>
      <c r="F136" s="115">
        <f t="shared" si="2"/>
        <v>0</v>
      </c>
    </row>
    <row r="137" spans="1:6">
      <c r="A137" s="1329" t="s">
        <v>1734</v>
      </c>
      <c r="B137" s="1331" t="s">
        <v>1666</v>
      </c>
      <c r="C137" s="173" t="s">
        <v>337</v>
      </c>
      <c r="D137" s="173">
        <v>6</v>
      </c>
      <c r="E137" s="170"/>
      <c r="F137" s="115">
        <f t="shared" si="2"/>
        <v>0</v>
      </c>
    </row>
    <row r="138" spans="1:6">
      <c r="A138" s="1329" t="s">
        <v>1733</v>
      </c>
      <c r="B138" s="1331" t="s">
        <v>1662</v>
      </c>
      <c r="C138" s="173" t="s">
        <v>337</v>
      </c>
      <c r="D138" s="173">
        <v>1</v>
      </c>
      <c r="E138" s="170"/>
      <c r="F138" s="115">
        <f t="shared" si="2"/>
        <v>0</v>
      </c>
    </row>
    <row r="139" spans="1:6">
      <c r="A139" s="1297"/>
      <c r="B139" s="172"/>
      <c r="C139" s="173"/>
      <c r="D139" s="173"/>
      <c r="E139" s="170"/>
      <c r="F139" s="115"/>
    </row>
    <row r="140" spans="1:6">
      <c r="A140" s="1324"/>
      <c r="B140" s="1325"/>
      <c r="C140" s="173"/>
      <c r="D140" s="173"/>
      <c r="E140" s="170"/>
      <c r="F140" s="115"/>
    </row>
    <row r="141" spans="1:6">
      <c r="A141" s="1329"/>
      <c r="B141" s="1331"/>
      <c r="C141" s="173"/>
      <c r="D141" s="173"/>
      <c r="E141" s="170"/>
      <c r="F141" s="115"/>
    </row>
    <row r="142" spans="1:6">
      <c r="A142" s="1329"/>
      <c r="B142" s="1331"/>
      <c r="C142" s="173"/>
      <c r="D142" s="173"/>
      <c r="E142" s="170"/>
      <c r="F142" s="115"/>
    </row>
    <row r="143" spans="1:6">
      <c r="A143" s="1329"/>
      <c r="B143" s="1331"/>
      <c r="C143" s="173"/>
      <c r="D143" s="173"/>
      <c r="E143" s="170"/>
      <c r="F143" s="115"/>
    </row>
    <row r="144" spans="1:6">
      <c r="A144" s="1329"/>
      <c r="B144" s="1331"/>
      <c r="C144" s="173"/>
      <c r="D144" s="173"/>
      <c r="E144" s="170"/>
      <c r="F144" s="115"/>
    </row>
    <row r="145" spans="1:6">
      <c r="A145" s="1329"/>
      <c r="B145" s="1331"/>
      <c r="C145" s="173"/>
      <c r="D145" s="173"/>
      <c r="E145" s="170"/>
      <c r="F145" s="115"/>
    </row>
    <row r="146" spans="1:6">
      <c r="A146" s="1297"/>
      <c r="B146" s="267"/>
      <c r="C146" s="181"/>
      <c r="D146" s="170"/>
      <c r="E146" s="170"/>
      <c r="F146" s="115"/>
    </row>
    <row r="147" spans="1:6" ht="13" thickBot="1">
      <c r="A147" s="1291"/>
      <c r="B147" s="1292"/>
      <c r="C147" s="1293"/>
      <c r="D147" s="1293" t="s">
        <v>1770</v>
      </c>
      <c r="E147" s="144"/>
      <c r="F147" s="143">
        <f>SUM(F106:F146)</f>
        <v>0</v>
      </c>
    </row>
    <row r="148" spans="1:6">
      <c r="A148" s="1318"/>
      <c r="B148" s="212"/>
      <c r="C148" s="213"/>
      <c r="D148" s="213"/>
      <c r="E148" s="1317"/>
      <c r="F148" s="1317"/>
    </row>
    <row r="149" spans="1:6">
      <c r="A149" s="1318"/>
      <c r="B149" s="212"/>
      <c r="C149" s="213"/>
      <c r="D149" s="213"/>
      <c r="E149" s="1317"/>
      <c r="F149" s="1317"/>
    </row>
    <row r="150" spans="1:6">
      <c r="A150" s="2028" t="s">
        <v>324</v>
      </c>
      <c r="B150" s="2014"/>
      <c r="C150" s="2014"/>
      <c r="D150" s="2014"/>
      <c r="E150" s="2014"/>
      <c r="F150" s="2014"/>
    </row>
    <row r="151" spans="1:6">
      <c r="A151" s="2028" t="s">
        <v>323</v>
      </c>
      <c r="B151" s="2014"/>
      <c r="C151" s="2014"/>
      <c r="D151" s="2014"/>
      <c r="E151" s="2014"/>
      <c r="F151" s="2014"/>
    </row>
    <row r="152" spans="1:6">
      <c r="A152" s="1287" t="s">
        <v>2552</v>
      </c>
      <c r="B152" s="212"/>
      <c r="C152" s="213"/>
      <c r="D152" s="213"/>
      <c r="E152" s="174"/>
      <c r="F152" s="174"/>
    </row>
    <row r="153" spans="1:6">
      <c r="A153" s="1287"/>
      <c r="B153" s="212"/>
      <c r="C153" s="213"/>
      <c r="D153" s="213"/>
      <c r="E153" s="174"/>
      <c r="F153" s="174"/>
    </row>
    <row r="154" spans="1:6">
      <c r="A154" s="1287" t="s">
        <v>2553</v>
      </c>
      <c r="B154" s="212"/>
      <c r="C154" s="213"/>
      <c r="D154" s="213"/>
      <c r="E154" s="174"/>
      <c r="F154" s="174"/>
    </row>
    <row r="155" spans="1:6" ht="13" thickBot="1">
      <c r="A155" s="1334"/>
      <c r="B155" s="1334"/>
      <c r="C155" s="1334"/>
      <c r="D155" s="1334"/>
      <c r="E155" s="1335"/>
      <c r="F155" s="1335"/>
    </row>
    <row r="156" spans="1:6">
      <c r="A156" s="1319" t="s">
        <v>320</v>
      </c>
      <c r="B156" s="259" t="s">
        <v>161</v>
      </c>
      <c r="C156" s="259" t="s">
        <v>319</v>
      </c>
      <c r="D156" s="259" t="s">
        <v>318</v>
      </c>
      <c r="E156" s="1320" t="s">
        <v>317</v>
      </c>
      <c r="F156" s="1321" t="s">
        <v>316</v>
      </c>
    </row>
    <row r="157" spans="1:6">
      <c r="A157" s="1297"/>
      <c r="B157" s="175"/>
      <c r="C157" s="175"/>
      <c r="D157" s="175"/>
      <c r="E157" s="1309"/>
      <c r="F157" s="1322"/>
    </row>
    <row r="158" spans="1:6">
      <c r="A158" s="1329"/>
      <c r="B158" s="1301" t="s">
        <v>1703</v>
      </c>
      <c r="C158" s="173"/>
      <c r="D158" s="173"/>
      <c r="E158" s="170"/>
      <c r="F158" s="115"/>
    </row>
    <row r="159" spans="1:6">
      <c r="A159" s="1297"/>
      <c r="B159" s="1300"/>
      <c r="C159" s="173"/>
      <c r="D159" s="173"/>
      <c r="E159" s="170"/>
      <c r="F159" s="115"/>
    </row>
    <row r="160" spans="1:6" ht="20">
      <c r="A160" s="1297"/>
      <c r="B160" s="172" t="s">
        <v>1806</v>
      </c>
      <c r="C160" s="173"/>
      <c r="D160" s="173"/>
      <c r="E160" s="170"/>
      <c r="F160" s="115"/>
    </row>
    <row r="161" spans="1:6">
      <c r="A161" s="1297"/>
      <c r="B161" s="1323"/>
      <c r="C161" s="173"/>
      <c r="D161" s="173"/>
      <c r="E161" s="170"/>
      <c r="F161" s="115"/>
    </row>
    <row r="162" spans="1:6">
      <c r="A162" s="1297" t="s">
        <v>1701</v>
      </c>
      <c r="B162" s="1331" t="s">
        <v>2037</v>
      </c>
      <c r="C162" s="173" t="s">
        <v>337</v>
      </c>
      <c r="D162" s="173">
        <v>2</v>
      </c>
      <c r="E162" s="170"/>
      <c r="F162" s="115">
        <f t="shared" ref="F162:F188" si="3">D162*E162</f>
        <v>0</v>
      </c>
    </row>
    <row r="163" spans="1:6">
      <c r="A163" s="1297" t="s">
        <v>1699</v>
      </c>
      <c r="B163" s="1331" t="s">
        <v>1805</v>
      </c>
      <c r="C163" s="173" t="s">
        <v>337</v>
      </c>
      <c r="D163" s="173">
        <v>1</v>
      </c>
      <c r="E163" s="170"/>
      <c r="F163" s="115">
        <f t="shared" si="3"/>
        <v>0</v>
      </c>
    </row>
    <row r="164" spans="1:6">
      <c r="A164" s="1297"/>
      <c r="B164" s="1331"/>
      <c r="C164" s="173"/>
      <c r="D164" s="173"/>
      <c r="E164" s="170"/>
      <c r="F164" s="115">
        <f t="shared" si="3"/>
        <v>0</v>
      </c>
    </row>
    <row r="165" spans="1:6">
      <c r="A165" s="1297"/>
      <c r="B165" s="279" t="s">
        <v>626</v>
      </c>
      <c r="C165" s="181"/>
      <c r="D165" s="181"/>
      <c r="E165" s="170"/>
      <c r="F165" s="115">
        <f t="shared" si="3"/>
        <v>0</v>
      </c>
    </row>
    <row r="166" spans="1:6">
      <c r="A166" s="1297"/>
      <c r="B166" s="267"/>
      <c r="C166" s="181"/>
      <c r="D166" s="181"/>
      <c r="E166" s="170"/>
      <c r="F166" s="115">
        <f t="shared" si="3"/>
        <v>0</v>
      </c>
    </row>
    <row r="167" spans="1:6" ht="30.5">
      <c r="A167" s="1297"/>
      <c r="B167" s="352" t="s">
        <v>1804</v>
      </c>
      <c r="C167" s="181"/>
      <c r="D167" s="181"/>
      <c r="E167" s="170"/>
      <c r="F167" s="115">
        <f t="shared" si="3"/>
        <v>0</v>
      </c>
    </row>
    <row r="168" spans="1:6">
      <c r="A168" s="1297"/>
      <c r="B168" s="352"/>
      <c r="C168" s="181"/>
      <c r="D168" s="181"/>
      <c r="E168" s="170"/>
      <c r="F168" s="115">
        <f t="shared" si="3"/>
        <v>0</v>
      </c>
    </row>
    <row r="169" spans="1:6">
      <c r="A169" s="171" t="s">
        <v>1319</v>
      </c>
      <c r="B169" s="267" t="s">
        <v>1666</v>
      </c>
      <c r="C169" s="181" t="s">
        <v>337</v>
      </c>
      <c r="D169" s="170">
        <v>2</v>
      </c>
      <c r="E169" s="170"/>
      <c r="F169" s="115">
        <f t="shared" si="3"/>
        <v>0</v>
      </c>
    </row>
    <row r="170" spans="1:6">
      <c r="A170" s="171" t="s">
        <v>1680</v>
      </c>
      <c r="B170" s="175" t="s">
        <v>1662</v>
      </c>
      <c r="C170" s="173" t="s">
        <v>337</v>
      </c>
      <c r="D170" s="173">
        <v>1</v>
      </c>
      <c r="E170" s="170"/>
      <c r="F170" s="115">
        <f t="shared" si="3"/>
        <v>0</v>
      </c>
    </row>
    <row r="171" spans="1:6">
      <c r="A171" s="171"/>
      <c r="B171" s="1328"/>
      <c r="C171" s="173"/>
      <c r="D171" s="173"/>
      <c r="E171" s="170"/>
      <c r="F171" s="115">
        <f t="shared" si="3"/>
        <v>0</v>
      </c>
    </row>
    <row r="172" spans="1:6">
      <c r="A172" s="1297"/>
      <c r="B172" s="1300" t="s">
        <v>1803</v>
      </c>
      <c r="C172" s="173"/>
      <c r="D172" s="173"/>
      <c r="E172" s="170"/>
      <c r="F172" s="115">
        <f t="shared" si="3"/>
        <v>0</v>
      </c>
    </row>
    <row r="173" spans="1:6">
      <c r="A173" s="1297"/>
      <c r="B173" s="175"/>
      <c r="C173" s="175"/>
      <c r="D173" s="175"/>
      <c r="E173" s="1309"/>
      <c r="F173" s="115">
        <f t="shared" si="3"/>
        <v>0</v>
      </c>
    </row>
    <row r="174" spans="1:6" ht="20.5">
      <c r="A174" s="1297"/>
      <c r="B174" s="352" t="s">
        <v>1802</v>
      </c>
      <c r="C174" s="173"/>
      <c r="D174" s="173"/>
      <c r="E174" s="141"/>
      <c r="F174" s="115">
        <f t="shared" si="3"/>
        <v>0</v>
      </c>
    </row>
    <row r="175" spans="1:6">
      <c r="A175" s="1297"/>
      <c r="B175" s="172"/>
      <c r="C175" s="173"/>
      <c r="D175" s="173"/>
      <c r="E175" s="170"/>
      <c r="F175" s="115">
        <f t="shared" si="3"/>
        <v>0</v>
      </c>
    </row>
    <row r="176" spans="1:6">
      <c r="A176" s="1297" t="s">
        <v>1801</v>
      </c>
      <c r="B176" s="1323" t="s">
        <v>1662</v>
      </c>
      <c r="C176" s="173" t="s">
        <v>337</v>
      </c>
      <c r="D176" s="173">
        <v>1</v>
      </c>
      <c r="E176" s="170"/>
      <c r="F176" s="115">
        <f t="shared" si="3"/>
        <v>0</v>
      </c>
    </row>
    <row r="177" spans="1:6">
      <c r="A177" s="1329"/>
      <c r="B177" s="1331"/>
      <c r="C177" s="173"/>
      <c r="D177" s="173"/>
      <c r="E177" s="170"/>
      <c r="F177" s="115">
        <f t="shared" si="3"/>
        <v>0</v>
      </c>
    </row>
    <row r="178" spans="1:6">
      <c r="A178" s="1297"/>
      <c r="B178" s="1300" t="s">
        <v>1800</v>
      </c>
      <c r="C178" s="173"/>
      <c r="D178" s="173"/>
      <c r="E178" s="170"/>
      <c r="F178" s="115">
        <f t="shared" si="3"/>
        <v>0</v>
      </c>
    </row>
    <row r="179" spans="1:6">
      <c r="A179" s="1297"/>
      <c r="B179" s="1300"/>
      <c r="C179" s="173"/>
      <c r="D179" s="173"/>
      <c r="E179" s="170"/>
      <c r="F179" s="115">
        <f t="shared" si="3"/>
        <v>0</v>
      </c>
    </row>
    <row r="180" spans="1:6" ht="30.5">
      <c r="A180" s="1297"/>
      <c r="B180" s="352" t="s">
        <v>1799</v>
      </c>
      <c r="C180" s="173"/>
      <c r="D180" s="173"/>
      <c r="E180" s="170"/>
      <c r="F180" s="115">
        <f t="shared" si="3"/>
        <v>0</v>
      </c>
    </row>
    <row r="181" spans="1:6">
      <c r="A181" s="1297"/>
      <c r="B181" s="172"/>
      <c r="C181" s="173"/>
      <c r="D181" s="173"/>
      <c r="E181" s="170"/>
      <c r="F181" s="115">
        <f t="shared" si="3"/>
        <v>0</v>
      </c>
    </row>
    <row r="182" spans="1:6">
      <c r="A182" s="1297" t="s">
        <v>1798</v>
      </c>
      <c r="B182" s="1323" t="s">
        <v>1797</v>
      </c>
      <c r="C182" s="173" t="s">
        <v>337</v>
      </c>
      <c r="D182" s="173">
        <v>1</v>
      </c>
      <c r="E182" s="170"/>
      <c r="F182" s="115">
        <f t="shared" si="3"/>
        <v>0</v>
      </c>
    </row>
    <row r="183" spans="1:6">
      <c r="A183" s="1297"/>
      <c r="B183" s="1323"/>
      <c r="C183" s="173"/>
      <c r="D183" s="173"/>
      <c r="E183" s="170"/>
      <c r="F183" s="115">
        <f t="shared" si="3"/>
        <v>0</v>
      </c>
    </row>
    <row r="184" spans="1:6" ht="30.5">
      <c r="A184" s="1297"/>
      <c r="B184" s="352" t="s">
        <v>1796</v>
      </c>
      <c r="C184" s="173"/>
      <c r="D184" s="173"/>
      <c r="E184" s="141"/>
      <c r="F184" s="115">
        <f t="shared" si="3"/>
        <v>0</v>
      </c>
    </row>
    <row r="185" spans="1:6">
      <c r="A185" s="1297"/>
      <c r="B185" s="172"/>
      <c r="C185" s="173"/>
      <c r="D185" s="173"/>
      <c r="E185" s="141"/>
      <c r="F185" s="115">
        <f t="shared" si="3"/>
        <v>0</v>
      </c>
    </row>
    <row r="186" spans="1:6">
      <c r="A186" s="1297" t="s">
        <v>1795</v>
      </c>
      <c r="B186" s="1323" t="s">
        <v>2030</v>
      </c>
      <c r="C186" s="173" t="s">
        <v>337</v>
      </c>
      <c r="D186" s="173">
        <v>2</v>
      </c>
      <c r="E186" s="170"/>
      <c r="F186" s="115">
        <f t="shared" si="3"/>
        <v>0</v>
      </c>
    </row>
    <row r="187" spans="1:6">
      <c r="A187" s="1297" t="s">
        <v>1793</v>
      </c>
      <c r="B187" s="1323" t="s">
        <v>2063</v>
      </c>
      <c r="C187" s="173" t="s">
        <v>337</v>
      </c>
      <c r="D187" s="173">
        <v>5</v>
      </c>
      <c r="E187" s="170"/>
      <c r="F187" s="115">
        <f t="shared" si="3"/>
        <v>0</v>
      </c>
    </row>
    <row r="188" spans="1:6">
      <c r="A188" s="1297" t="s">
        <v>1791</v>
      </c>
      <c r="B188" s="1323" t="s">
        <v>1794</v>
      </c>
      <c r="C188" s="173" t="s">
        <v>337</v>
      </c>
      <c r="D188" s="173">
        <v>1</v>
      </c>
      <c r="E188" s="245"/>
      <c r="F188" s="115">
        <f t="shared" si="3"/>
        <v>0</v>
      </c>
    </row>
    <row r="189" spans="1:6">
      <c r="A189" s="1297"/>
      <c r="B189" s="1323"/>
      <c r="C189" s="173"/>
      <c r="D189" s="173"/>
      <c r="E189" s="170"/>
      <c r="F189" s="1322"/>
    </row>
    <row r="190" spans="1:6">
      <c r="A190" s="1297"/>
      <c r="B190" s="1323"/>
      <c r="C190" s="173"/>
      <c r="D190" s="173"/>
      <c r="E190" s="170"/>
      <c r="F190" s="1322"/>
    </row>
    <row r="191" spans="1:6">
      <c r="A191" s="1297"/>
      <c r="B191" s="1323"/>
      <c r="C191" s="173"/>
      <c r="D191" s="173"/>
      <c r="E191" s="170"/>
      <c r="F191" s="1322"/>
    </row>
    <row r="192" spans="1:6">
      <c r="A192" s="1297"/>
      <c r="B192" s="1323"/>
      <c r="C192" s="173"/>
      <c r="D192" s="173"/>
      <c r="E192" s="170"/>
      <c r="F192" s="1322"/>
    </row>
    <row r="193" spans="1:6">
      <c r="A193" s="1297"/>
      <c r="B193" s="1323"/>
      <c r="C193" s="173"/>
      <c r="D193" s="173"/>
      <c r="E193" s="170"/>
      <c r="F193" s="1322"/>
    </row>
    <row r="194" spans="1:6">
      <c r="A194" s="1297"/>
      <c r="B194" s="172"/>
      <c r="C194" s="173"/>
      <c r="D194" s="1341"/>
      <c r="E194" s="170"/>
      <c r="F194" s="147"/>
    </row>
    <row r="195" spans="1:6" ht="13" thickBot="1">
      <c r="A195" s="1291"/>
      <c r="B195" s="1292"/>
      <c r="C195" s="1293"/>
      <c r="D195" s="1293" t="s">
        <v>1770</v>
      </c>
      <c r="E195" s="144"/>
      <c r="F195" s="143">
        <f>SUM(F157:F194)</f>
        <v>0</v>
      </c>
    </row>
    <row r="196" spans="1:6">
      <c r="A196" s="1294"/>
      <c r="B196" s="212"/>
      <c r="C196" s="213"/>
      <c r="D196" s="213"/>
      <c r="E196" s="148"/>
      <c r="F196" s="148"/>
    </row>
    <row r="197" spans="1:6">
      <c r="A197" s="1318"/>
      <c r="B197" s="1287"/>
      <c r="C197" s="1338"/>
      <c r="D197" s="1338"/>
      <c r="E197" s="1339"/>
      <c r="F197" s="1339"/>
    </row>
    <row r="198" spans="1:6">
      <c r="A198" s="2028" t="s">
        <v>324</v>
      </c>
      <c r="B198" s="2014"/>
      <c r="C198" s="2014"/>
      <c r="D198" s="2014"/>
      <c r="E198" s="2014"/>
      <c r="F198" s="2014"/>
    </row>
    <row r="199" spans="1:6">
      <c r="A199" s="2028" t="s">
        <v>323</v>
      </c>
      <c r="B199" s="2014"/>
      <c r="C199" s="2014"/>
      <c r="D199" s="2014"/>
      <c r="E199" s="2014"/>
      <c r="F199" s="2014"/>
    </row>
    <row r="200" spans="1:6">
      <c r="A200" s="1287" t="s">
        <v>2552</v>
      </c>
      <c r="B200" s="212"/>
      <c r="C200" s="213"/>
      <c r="D200" s="213"/>
      <c r="E200" s="174"/>
      <c r="F200" s="174"/>
    </row>
    <row r="201" spans="1:6">
      <c r="A201" s="1287"/>
      <c r="B201" s="212"/>
      <c r="C201" s="213"/>
      <c r="D201" s="213"/>
      <c r="E201" s="174"/>
      <c r="F201" s="174"/>
    </row>
    <row r="202" spans="1:6">
      <c r="A202" s="1287" t="s">
        <v>2553</v>
      </c>
      <c r="B202" s="212"/>
      <c r="C202" s="213"/>
      <c r="D202" s="213"/>
      <c r="E202" s="174"/>
      <c r="F202" s="174"/>
    </row>
    <row r="203" spans="1:6" ht="13" thickBot="1">
      <c r="A203" s="1318"/>
      <c r="B203" s="212"/>
      <c r="C203" s="213"/>
      <c r="D203" s="213"/>
      <c r="E203" s="1317"/>
      <c r="F203" s="1317"/>
    </row>
    <row r="204" spans="1:6">
      <c r="A204" s="1319" t="s">
        <v>320</v>
      </c>
      <c r="B204" s="259" t="s">
        <v>161</v>
      </c>
      <c r="C204" s="259" t="s">
        <v>319</v>
      </c>
      <c r="D204" s="259" t="s">
        <v>318</v>
      </c>
      <c r="E204" s="1320" t="s">
        <v>317</v>
      </c>
      <c r="F204" s="1321" t="s">
        <v>316</v>
      </c>
    </row>
    <row r="205" spans="1:6">
      <c r="A205" s="1303"/>
      <c r="B205" s="179"/>
      <c r="C205" s="179"/>
      <c r="D205" s="179"/>
      <c r="E205" s="1296"/>
      <c r="F205" s="1336"/>
    </row>
    <row r="206" spans="1:6">
      <c r="A206" s="1297"/>
      <c r="B206" s="1301" t="s">
        <v>1673</v>
      </c>
      <c r="C206" s="173"/>
      <c r="D206" s="173"/>
      <c r="E206" s="141"/>
      <c r="F206" s="115"/>
    </row>
    <row r="207" spans="1:6">
      <c r="A207" s="1297"/>
      <c r="B207" s="172"/>
      <c r="C207" s="173"/>
      <c r="D207" s="173"/>
      <c r="E207" s="170"/>
      <c r="F207" s="115"/>
    </row>
    <row r="208" spans="1:6" ht="30.5">
      <c r="A208" s="1297"/>
      <c r="B208" s="352" t="s">
        <v>1790</v>
      </c>
      <c r="C208" s="173"/>
      <c r="D208" s="173"/>
      <c r="E208" s="170"/>
      <c r="F208" s="115"/>
    </row>
    <row r="209" spans="1:6">
      <c r="A209" s="1297"/>
      <c r="B209" s="175"/>
      <c r="C209" s="173"/>
      <c r="D209" s="173"/>
      <c r="E209" s="170"/>
      <c r="F209" s="115"/>
    </row>
    <row r="210" spans="1:6">
      <c r="A210" s="1297" t="s">
        <v>1670</v>
      </c>
      <c r="B210" s="267" t="s">
        <v>1666</v>
      </c>
      <c r="C210" s="181" t="s">
        <v>337</v>
      </c>
      <c r="D210" s="170">
        <v>2</v>
      </c>
      <c r="E210" s="170"/>
      <c r="F210" s="115">
        <f t="shared" ref="F210:F237" si="4">D210*E210</f>
        <v>0</v>
      </c>
    </row>
    <row r="211" spans="1:6">
      <c r="A211" s="1297" t="s">
        <v>1667</v>
      </c>
      <c r="B211" s="175" t="s">
        <v>1662</v>
      </c>
      <c r="C211" s="173" t="s">
        <v>337</v>
      </c>
      <c r="D211" s="173">
        <v>1</v>
      </c>
      <c r="E211" s="170"/>
      <c r="F211" s="115">
        <f t="shared" si="4"/>
        <v>0</v>
      </c>
    </row>
    <row r="212" spans="1:6">
      <c r="A212" s="1303"/>
      <c r="B212" s="179"/>
      <c r="C212" s="179"/>
      <c r="D212" s="179"/>
      <c r="E212" s="1296"/>
      <c r="F212" s="115">
        <f t="shared" si="4"/>
        <v>0</v>
      </c>
    </row>
    <row r="213" spans="1:6" ht="21">
      <c r="A213" s="1297"/>
      <c r="B213" s="1300" t="s">
        <v>1643</v>
      </c>
      <c r="C213" s="173"/>
      <c r="D213" s="1341"/>
      <c r="E213" s="170"/>
      <c r="F213" s="115">
        <f t="shared" si="4"/>
        <v>0</v>
      </c>
    </row>
    <row r="214" spans="1:6">
      <c r="A214" s="1297"/>
      <c r="B214" s="175"/>
      <c r="C214" s="173"/>
      <c r="D214" s="1341"/>
      <c r="E214" s="170"/>
      <c r="F214" s="115">
        <f t="shared" si="4"/>
        <v>0</v>
      </c>
    </row>
    <row r="215" spans="1:6" ht="30">
      <c r="A215" s="1297"/>
      <c r="B215" s="172" t="s">
        <v>2078</v>
      </c>
      <c r="C215" s="173"/>
      <c r="D215" s="1341"/>
      <c r="E215" s="170"/>
      <c r="F215" s="115">
        <f t="shared" si="4"/>
        <v>0</v>
      </c>
    </row>
    <row r="216" spans="1:6">
      <c r="A216" s="1297"/>
      <c r="B216" s="175"/>
      <c r="C216" s="173"/>
      <c r="D216" s="1341"/>
      <c r="E216" s="170"/>
      <c r="F216" s="115">
        <f t="shared" si="4"/>
        <v>0</v>
      </c>
    </row>
    <row r="217" spans="1:6">
      <c r="A217" s="1297" t="s">
        <v>1789</v>
      </c>
      <c r="B217" s="175" t="s">
        <v>634</v>
      </c>
      <c r="C217" s="173" t="s">
        <v>337</v>
      </c>
      <c r="D217" s="1341">
        <v>1</v>
      </c>
      <c r="E217" s="170"/>
      <c r="F217" s="115">
        <f t="shared" si="4"/>
        <v>0</v>
      </c>
    </row>
    <row r="218" spans="1:6">
      <c r="A218" s="1297"/>
      <c r="B218" s="175"/>
      <c r="C218" s="173"/>
      <c r="D218" s="1341"/>
      <c r="E218" s="170"/>
      <c r="F218" s="115">
        <f t="shared" si="4"/>
        <v>0</v>
      </c>
    </row>
    <row r="219" spans="1:6">
      <c r="A219" s="1297"/>
      <c r="B219" s="1301" t="s">
        <v>1788</v>
      </c>
      <c r="C219" s="173"/>
      <c r="D219" s="1341"/>
      <c r="E219" s="170"/>
      <c r="F219" s="115">
        <f t="shared" si="4"/>
        <v>0</v>
      </c>
    </row>
    <row r="220" spans="1:6">
      <c r="A220" s="1297"/>
      <c r="B220" s="175"/>
      <c r="C220" s="173"/>
      <c r="D220" s="1341"/>
      <c r="E220" s="170"/>
      <c r="F220" s="115">
        <f t="shared" si="4"/>
        <v>0</v>
      </c>
    </row>
    <row r="221" spans="1:6" ht="20">
      <c r="A221" s="1297"/>
      <c r="B221" s="172" t="s">
        <v>1787</v>
      </c>
      <c r="C221" s="173"/>
      <c r="D221" s="1341"/>
      <c r="E221" s="170"/>
      <c r="F221" s="115">
        <f t="shared" si="4"/>
        <v>0</v>
      </c>
    </row>
    <row r="222" spans="1:6">
      <c r="A222" s="1303"/>
      <c r="B222" s="179"/>
      <c r="C222" s="179"/>
      <c r="D222" s="179"/>
      <c r="E222" s="1296"/>
      <c r="F222" s="115">
        <f t="shared" si="4"/>
        <v>0</v>
      </c>
    </row>
    <row r="223" spans="1:6">
      <c r="A223" s="1297" t="s">
        <v>1786</v>
      </c>
      <c r="B223" s="175" t="s">
        <v>1785</v>
      </c>
      <c r="C223" s="173" t="s">
        <v>337</v>
      </c>
      <c r="D223" s="1341">
        <v>1</v>
      </c>
      <c r="E223" s="170"/>
      <c r="F223" s="115">
        <f t="shared" si="4"/>
        <v>0</v>
      </c>
    </row>
    <row r="224" spans="1:6">
      <c r="A224" s="1297"/>
      <c r="B224" s="175"/>
      <c r="C224" s="173"/>
      <c r="D224" s="1341"/>
      <c r="E224" s="170"/>
      <c r="F224" s="115">
        <f t="shared" si="4"/>
        <v>0</v>
      </c>
    </row>
    <row r="225" spans="1:6" ht="30">
      <c r="A225" s="1297"/>
      <c r="B225" s="172" t="s">
        <v>2077</v>
      </c>
      <c r="C225" s="173"/>
      <c r="D225" s="1341"/>
      <c r="E225" s="170"/>
      <c r="F225" s="115">
        <f t="shared" si="4"/>
        <v>0</v>
      </c>
    </row>
    <row r="226" spans="1:6">
      <c r="A226" s="1297"/>
      <c r="B226" s="179"/>
      <c r="C226" s="173"/>
      <c r="D226" s="1341"/>
      <c r="E226" s="170"/>
      <c r="F226" s="115">
        <f t="shared" si="4"/>
        <v>0</v>
      </c>
    </row>
    <row r="227" spans="1:6">
      <c r="A227" s="1297" t="s">
        <v>1783</v>
      </c>
      <c r="B227" s="175" t="s">
        <v>634</v>
      </c>
      <c r="C227" s="173" t="s">
        <v>337</v>
      </c>
      <c r="D227" s="1341">
        <v>1</v>
      </c>
      <c r="E227" s="170"/>
      <c r="F227" s="115">
        <f t="shared" si="4"/>
        <v>0</v>
      </c>
    </row>
    <row r="228" spans="1:6">
      <c r="A228" s="1303"/>
      <c r="B228" s="179"/>
      <c r="C228" s="179"/>
      <c r="D228" s="179"/>
      <c r="E228" s="1296"/>
      <c r="F228" s="115">
        <f t="shared" si="4"/>
        <v>0</v>
      </c>
    </row>
    <row r="229" spans="1:6">
      <c r="A229" s="1297"/>
      <c r="B229" s="1300" t="s">
        <v>1504</v>
      </c>
      <c r="C229" s="173"/>
      <c r="D229" s="1341"/>
      <c r="E229" s="170"/>
      <c r="F229" s="115">
        <f t="shared" si="4"/>
        <v>0</v>
      </c>
    </row>
    <row r="230" spans="1:6">
      <c r="A230" s="1297"/>
      <c r="B230" s="175"/>
      <c r="C230" s="173"/>
      <c r="D230" s="1341"/>
      <c r="E230" s="170"/>
      <c r="F230" s="115">
        <f t="shared" si="4"/>
        <v>0</v>
      </c>
    </row>
    <row r="231" spans="1:6" ht="20">
      <c r="A231" s="1297" t="s">
        <v>1782</v>
      </c>
      <c r="B231" s="1217" t="s">
        <v>1503</v>
      </c>
      <c r="C231" s="173" t="s">
        <v>513</v>
      </c>
      <c r="D231" s="1341">
        <v>40</v>
      </c>
      <c r="E231" s="170"/>
      <c r="F231" s="115">
        <f t="shared" si="4"/>
        <v>0</v>
      </c>
    </row>
    <row r="232" spans="1:6">
      <c r="A232" s="1297"/>
      <c r="B232" s="175"/>
      <c r="C232" s="175"/>
      <c r="D232" s="1341"/>
      <c r="E232" s="170"/>
      <c r="F232" s="115">
        <f t="shared" si="4"/>
        <v>0</v>
      </c>
    </row>
    <row r="233" spans="1:6">
      <c r="A233" s="1297"/>
      <c r="B233" s="1300" t="s">
        <v>1781</v>
      </c>
      <c r="C233" s="175"/>
      <c r="D233" s="1341"/>
      <c r="E233" s="170"/>
      <c r="F233" s="115">
        <f t="shared" si="4"/>
        <v>0</v>
      </c>
    </row>
    <row r="234" spans="1:6">
      <c r="A234" s="1297"/>
      <c r="B234" s="1300"/>
      <c r="C234" s="175"/>
      <c r="D234" s="1341"/>
      <c r="E234" s="170"/>
      <c r="F234" s="115">
        <f t="shared" si="4"/>
        <v>0</v>
      </c>
    </row>
    <row r="235" spans="1:6" ht="20">
      <c r="A235" s="1297"/>
      <c r="B235" s="172" t="s">
        <v>2076</v>
      </c>
      <c r="C235" s="175"/>
      <c r="D235" s="1341"/>
      <c r="E235" s="170"/>
      <c r="F235" s="115">
        <f t="shared" si="4"/>
        <v>0</v>
      </c>
    </row>
    <row r="236" spans="1:6">
      <c r="A236" s="1297"/>
      <c r="B236" s="175"/>
      <c r="C236" s="175"/>
      <c r="D236" s="1341"/>
      <c r="E236" s="170"/>
      <c r="F236" s="115">
        <f t="shared" si="4"/>
        <v>0</v>
      </c>
    </row>
    <row r="237" spans="1:6">
      <c r="A237" s="1297" t="s">
        <v>1779</v>
      </c>
      <c r="B237" s="1323" t="s">
        <v>1778</v>
      </c>
      <c r="C237" s="173" t="s">
        <v>337</v>
      </c>
      <c r="D237" s="173">
        <v>1</v>
      </c>
      <c r="E237" s="170"/>
      <c r="F237" s="115">
        <f t="shared" si="4"/>
        <v>0</v>
      </c>
    </row>
    <row r="238" spans="1:6">
      <c r="A238" s="1297"/>
      <c r="B238" s="1323"/>
      <c r="C238" s="173"/>
      <c r="D238" s="173"/>
      <c r="E238" s="170"/>
      <c r="F238" s="115"/>
    </row>
    <row r="239" spans="1:6">
      <c r="A239" s="1297"/>
      <c r="B239" s="175"/>
      <c r="C239" s="173"/>
      <c r="D239" s="1341"/>
      <c r="E239" s="170"/>
      <c r="F239" s="147"/>
    </row>
    <row r="240" spans="1:6">
      <c r="A240" s="1297"/>
      <c r="B240" s="175"/>
      <c r="C240" s="173"/>
      <c r="D240" s="173"/>
      <c r="E240" s="170"/>
      <c r="F240" s="115"/>
    </row>
    <row r="241" spans="1:6" ht="13" thickBot="1">
      <c r="A241" s="1291"/>
      <c r="B241" s="1292"/>
      <c r="C241" s="1293"/>
      <c r="D241" s="1293" t="s">
        <v>1770</v>
      </c>
      <c r="E241" s="144"/>
      <c r="F241" s="143">
        <f>SUM(F205:F240)</f>
        <v>0</v>
      </c>
    </row>
    <row r="242" spans="1:6">
      <c r="A242" s="1294"/>
      <c r="B242" s="212"/>
      <c r="C242" s="213"/>
      <c r="D242" s="213"/>
      <c r="E242" s="148"/>
      <c r="F242" s="148"/>
    </row>
    <row r="243" spans="1:6">
      <c r="A243" s="1294"/>
      <c r="B243" s="212"/>
      <c r="C243" s="213"/>
      <c r="D243" s="213"/>
      <c r="E243" s="148"/>
      <c r="F243" s="148"/>
    </row>
    <row r="244" spans="1:6">
      <c r="A244" s="2028" t="s">
        <v>324</v>
      </c>
      <c r="B244" s="2014"/>
      <c r="C244" s="2014"/>
      <c r="D244" s="2014"/>
      <c r="E244" s="2014"/>
      <c r="F244" s="2014"/>
    </row>
    <row r="245" spans="1:6">
      <c r="A245" s="2028" t="s">
        <v>323</v>
      </c>
      <c r="B245" s="2014"/>
      <c r="C245" s="2014"/>
      <c r="D245" s="2014"/>
      <c r="E245" s="2014"/>
      <c r="F245" s="2014"/>
    </row>
    <row r="246" spans="1:6">
      <c r="A246" s="1287" t="s">
        <v>2552</v>
      </c>
      <c r="B246" s="212"/>
      <c r="C246" s="213"/>
      <c r="D246" s="213"/>
      <c r="E246" s="174"/>
      <c r="F246" s="174"/>
    </row>
    <row r="247" spans="1:6">
      <c r="A247" s="1287"/>
      <c r="B247" s="212"/>
      <c r="C247" s="213"/>
      <c r="D247" s="213"/>
      <c r="E247" s="174"/>
      <c r="F247" s="174"/>
    </row>
    <row r="248" spans="1:6">
      <c r="A248" s="1287" t="s">
        <v>2553</v>
      </c>
      <c r="B248" s="212"/>
      <c r="C248" s="213"/>
      <c r="D248" s="213"/>
      <c r="E248" s="174"/>
      <c r="F248" s="174"/>
    </row>
    <row r="249" spans="1:6" ht="13" thickBot="1">
      <c r="A249" s="1318"/>
      <c r="B249" s="212"/>
      <c r="C249" s="213"/>
      <c r="D249" s="213"/>
      <c r="E249" s="1317"/>
      <c r="F249" s="1317"/>
    </row>
    <row r="250" spans="1:6">
      <c r="A250" s="1319" t="s">
        <v>320</v>
      </c>
      <c r="B250" s="259" t="s">
        <v>161</v>
      </c>
      <c r="C250" s="259" t="s">
        <v>319</v>
      </c>
      <c r="D250" s="259" t="s">
        <v>318</v>
      </c>
      <c r="E250" s="1320" t="s">
        <v>317</v>
      </c>
      <c r="F250" s="1321" t="s">
        <v>316</v>
      </c>
    </row>
    <row r="251" spans="1:6">
      <c r="A251" s="1303"/>
      <c r="B251" s="179"/>
      <c r="C251" s="179"/>
      <c r="D251" s="179"/>
      <c r="E251" s="1296"/>
      <c r="F251" s="1336"/>
    </row>
    <row r="252" spans="1:6">
      <c r="A252" s="1297"/>
      <c r="B252" s="1300" t="s">
        <v>1777</v>
      </c>
      <c r="C252" s="173"/>
      <c r="D252" s="173"/>
      <c r="E252" s="141"/>
      <c r="F252" s="115"/>
    </row>
    <row r="253" spans="1:6">
      <c r="A253" s="1297"/>
      <c r="B253" s="1300"/>
      <c r="C253" s="173"/>
      <c r="D253" s="173"/>
      <c r="E253" s="141"/>
      <c r="F253" s="115"/>
    </row>
    <row r="254" spans="1:6" ht="80">
      <c r="A254" s="1297" t="s">
        <v>1776</v>
      </c>
      <c r="B254" s="1331" t="s">
        <v>1775</v>
      </c>
      <c r="C254" s="173" t="s">
        <v>341</v>
      </c>
      <c r="D254" s="173">
        <v>1</v>
      </c>
      <c r="E254" s="170"/>
      <c r="F254" s="115">
        <f t="shared" ref="F254:F258" si="5">D254*E254</f>
        <v>0</v>
      </c>
    </row>
    <row r="255" spans="1:6">
      <c r="A255" s="1297"/>
      <c r="B255" s="1300"/>
      <c r="C255" s="173"/>
      <c r="D255" s="173"/>
      <c r="E255" s="141"/>
      <c r="F255" s="115">
        <f t="shared" si="5"/>
        <v>0</v>
      </c>
    </row>
    <row r="256" spans="1:6" ht="40">
      <c r="A256" s="1297" t="s">
        <v>1774</v>
      </c>
      <c r="B256" s="175" t="s">
        <v>1773</v>
      </c>
      <c r="C256" s="173" t="s">
        <v>341</v>
      </c>
      <c r="D256" s="173">
        <v>1</v>
      </c>
      <c r="E256" s="170"/>
      <c r="F256" s="115">
        <f t="shared" si="5"/>
        <v>0</v>
      </c>
    </row>
    <row r="257" spans="1:6">
      <c r="A257" s="1297"/>
      <c r="B257" s="1331"/>
      <c r="C257" s="173"/>
      <c r="D257" s="173"/>
      <c r="E257" s="170"/>
      <c r="F257" s="115">
        <f t="shared" si="5"/>
        <v>0</v>
      </c>
    </row>
    <row r="258" spans="1:6" ht="30">
      <c r="A258" s="1297" t="s">
        <v>1772</v>
      </c>
      <c r="B258" s="1331" t="s">
        <v>1771</v>
      </c>
      <c r="C258" s="173" t="s">
        <v>341</v>
      </c>
      <c r="D258" s="173">
        <v>1</v>
      </c>
      <c r="E258" s="170"/>
      <c r="F258" s="115">
        <f t="shared" si="5"/>
        <v>0</v>
      </c>
    </row>
    <row r="259" spans="1:6">
      <c r="A259" s="1297"/>
      <c r="B259" s="1300"/>
      <c r="C259" s="173"/>
      <c r="D259" s="173"/>
      <c r="E259" s="141"/>
      <c r="F259" s="115"/>
    </row>
    <row r="260" spans="1:6">
      <c r="A260" s="1297"/>
      <c r="B260" s="1300"/>
      <c r="C260" s="173"/>
      <c r="D260" s="173"/>
      <c r="E260" s="141"/>
      <c r="F260" s="115"/>
    </row>
    <row r="261" spans="1:6">
      <c r="A261" s="1297"/>
      <c r="B261" s="1300"/>
      <c r="C261" s="173"/>
      <c r="D261" s="173"/>
      <c r="E261" s="141"/>
      <c r="F261" s="115"/>
    </row>
    <row r="262" spans="1:6">
      <c r="A262" s="1297"/>
      <c r="B262" s="1300"/>
      <c r="C262" s="173"/>
      <c r="D262" s="173"/>
      <c r="E262" s="141"/>
      <c r="F262" s="115"/>
    </row>
    <row r="263" spans="1:6">
      <c r="A263" s="1297"/>
      <c r="B263" s="1300"/>
      <c r="C263" s="173"/>
      <c r="D263" s="173"/>
      <c r="E263" s="141"/>
      <c r="F263" s="115"/>
    </row>
    <row r="264" spans="1:6">
      <c r="A264" s="1297"/>
      <c r="B264" s="1300"/>
      <c r="C264" s="173"/>
      <c r="D264" s="173"/>
      <c r="E264" s="141"/>
      <c r="F264" s="115"/>
    </row>
    <row r="265" spans="1:6">
      <c r="A265" s="1297"/>
      <c r="B265" s="1300"/>
      <c r="C265" s="173"/>
      <c r="D265" s="173"/>
      <c r="E265" s="141"/>
      <c r="F265" s="115"/>
    </row>
    <row r="266" spans="1:6">
      <c r="A266" s="1297"/>
      <c r="B266" s="1300"/>
      <c r="C266" s="173"/>
      <c r="D266" s="173"/>
      <c r="E266" s="141"/>
      <c r="F266" s="115"/>
    </row>
    <row r="267" spans="1:6">
      <c r="A267" s="1297"/>
      <c r="B267" s="1300"/>
      <c r="C267" s="173"/>
      <c r="D267" s="173"/>
      <c r="E267" s="141"/>
      <c r="F267" s="115"/>
    </row>
    <row r="268" spans="1:6">
      <c r="A268" s="1297"/>
      <c r="B268" s="1300"/>
      <c r="C268" s="173"/>
      <c r="D268" s="173"/>
      <c r="E268" s="141"/>
      <c r="F268" s="115"/>
    </row>
    <row r="269" spans="1:6">
      <c r="A269" s="1297"/>
      <c r="B269" s="1300"/>
      <c r="C269" s="173"/>
      <c r="D269" s="173"/>
      <c r="E269" s="141"/>
      <c r="F269" s="115"/>
    </row>
    <row r="270" spans="1:6">
      <c r="A270" s="1297"/>
      <c r="B270" s="1300"/>
      <c r="C270" s="173"/>
      <c r="D270" s="173"/>
      <c r="E270" s="141"/>
      <c r="F270" s="115"/>
    </row>
    <row r="271" spans="1:6">
      <c r="A271" s="1297"/>
      <c r="B271" s="1300"/>
      <c r="C271" s="173"/>
      <c r="D271" s="173"/>
      <c r="E271" s="141"/>
      <c r="F271" s="115"/>
    </row>
    <row r="272" spans="1:6">
      <c r="A272" s="1297"/>
      <c r="B272" s="1300"/>
      <c r="C272" s="173"/>
      <c r="D272" s="173"/>
      <c r="E272" s="141"/>
      <c r="F272" s="115"/>
    </row>
    <row r="273" spans="1:6">
      <c r="A273" s="1297"/>
      <c r="B273" s="1300"/>
      <c r="C273" s="173"/>
      <c r="D273" s="173"/>
      <c r="E273" s="141"/>
      <c r="F273" s="115"/>
    </row>
    <row r="274" spans="1:6">
      <c r="A274" s="1297"/>
      <c r="B274" s="1300"/>
      <c r="C274" s="173"/>
      <c r="D274" s="173"/>
      <c r="E274" s="141"/>
      <c r="F274" s="115"/>
    </row>
    <row r="275" spans="1:6">
      <c r="A275" s="1297"/>
      <c r="B275" s="1300"/>
      <c r="C275" s="173"/>
      <c r="D275" s="173"/>
      <c r="E275" s="141"/>
      <c r="F275" s="115"/>
    </row>
    <row r="276" spans="1:6">
      <c r="A276" s="1297"/>
      <c r="B276" s="1300"/>
      <c r="C276" s="173"/>
      <c r="D276" s="173"/>
      <c r="E276" s="141"/>
      <c r="F276" s="115"/>
    </row>
    <row r="277" spans="1:6">
      <c r="A277" s="1297"/>
      <c r="B277" s="1300"/>
      <c r="C277" s="173"/>
      <c r="D277" s="173"/>
      <c r="E277" s="141"/>
      <c r="F277" s="115"/>
    </row>
    <row r="278" spans="1:6">
      <c r="A278" s="1297"/>
      <c r="B278" s="1300"/>
      <c r="C278" s="173"/>
      <c r="D278" s="173"/>
      <c r="E278" s="141"/>
      <c r="F278" s="115"/>
    </row>
    <row r="279" spans="1:6">
      <c r="A279" s="1297"/>
      <c r="B279" s="1300"/>
      <c r="C279" s="173"/>
      <c r="D279" s="173"/>
      <c r="E279" s="141"/>
      <c r="F279" s="115"/>
    </row>
    <row r="280" spans="1:6">
      <c r="A280" s="1297"/>
      <c r="B280" s="1300"/>
      <c r="C280" s="173"/>
      <c r="D280" s="173"/>
      <c r="E280" s="141"/>
      <c r="F280" s="115"/>
    </row>
    <row r="281" spans="1:6">
      <c r="A281" s="1297"/>
      <c r="B281" s="1300"/>
      <c r="C281" s="173"/>
      <c r="D281" s="173"/>
      <c r="E281" s="141"/>
      <c r="F281" s="115"/>
    </row>
    <row r="282" spans="1:6">
      <c r="A282" s="1297"/>
      <c r="B282" s="1300"/>
      <c r="C282" s="173"/>
      <c r="D282" s="173"/>
      <c r="E282" s="141"/>
      <c r="F282" s="115"/>
    </row>
    <row r="283" spans="1:6">
      <c r="A283" s="1297"/>
      <c r="B283" s="175"/>
      <c r="C283" s="173"/>
      <c r="D283" s="173"/>
      <c r="E283" s="170"/>
      <c r="F283" s="115"/>
    </row>
    <row r="284" spans="1:6" ht="13" thickBot="1">
      <c r="A284" s="1291"/>
      <c r="B284" s="1292"/>
      <c r="C284" s="1293"/>
      <c r="D284" s="1293" t="s">
        <v>1770</v>
      </c>
      <c r="E284" s="144"/>
      <c r="F284" s="143">
        <f>SUM(F251:F283)</f>
        <v>0</v>
      </c>
    </row>
    <row r="285" spans="1:6">
      <c r="A285" s="1294"/>
      <c r="B285" s="212"/>
      <c r="C285" s="213"/>
      <c r="D285" s="213"/>
      <c r="E285" s="148"/>
      <c r="F285" s="148"/>
    </row>
    <row r="286" spans="1:6">
      <c r="A286" s="1294"/>
      <c r="B286" s="212"/>
      <c r="C286" s="213"/>
      <c r="D286" s="213"/>
      <c r="E286" s="148"/>
      <c r="F286" s="148"/>
    </row>
    <row r="287" spans="1:6">
      <c r="A287" s="2028" t="s">
        <v>324</v>
      </c>
      <c r="B287" s="2014"/>
      <c r="C287" s="2014"/>
      <c r="D287" s="2014"/>
      <c r="E287" s="2014"/>
      <c r="F287" s="2014"/>
    </row>
    <row r="288" spans="1:6">
      <c r="A288" s="2028" t="s">
        <v>323</v>
      </c>
      <c r="B288" s="2014"/>
      <c r="C288" s="2014"/>
      <c r="D288" s="2014"/>
      <c r="E288" s="2014"/>
      <c r="F288" s="2014"/>
    </row>
    <row r="289" spans="1:6">
      <c r="A289" s="1287" t="s">
        <v>2552</v>
      </c>
      <c r="B289" s="212"/>
      <c r="C289" s="213"/>
      <c r="D289" s="213"/>
      <c r="E289" s="174"/>
      <c r="F289" s="174"/>
    </row>
    <row r="290" spans="1:6">
      <c r="A290" s="1287"/>
      <c r="B290" s="212"/>
      <c r="C290" s="213"/>
      <c r="D290" s="213"/>
      <c r="E290" s="174"/>
      <c r="F290" s="174"/>
    </row>
    <row r="291" spans="1:6">
      <c r="A291" s="1287" t="s">
        <v>2553</v>
      </c>
      <c r="B291" s="212"/>
      <c r="C291" s="213"/>
      <c r="D291" s="213"/>
      <c r="E291" s="174"/>
      <c r="F291" s="174"/>
    </row>
    <row r="292" spans="1:6" ht="13" thickBot="1">
      <c r="A292" s="1318"/>
      <c r="B292" s="212"/>
      <c r="C292" s="213"/>
      <c r="D292" s="213"/>
      <c r="E292" s="1317"/>
      <c r="F292" s="1317"/>
    </row>
    <row r="293" spans="1:6">
      <c r="A293" s="1319" t="s">
        <v>320</v>
      </c>
      <c r="B293" s="259" t="s">
        <v>161</v>
      </c>
      <c r="C293" s="259" t="s">
        <v>319</v>
      </c>
      <c r="D293" s="259" t="s">
        <v>318</v>
      </c>
      <c r="E293" s="1320" t="s">
        <v>317</v>
      </c>
      <c r="F293" s="1321" t="s">
        <v>316</v>
      </c>
    </row>
    <row r="294" spans="1:6">
      <c r="A294" s="1303"/>
      <c r="B294" s="179"/>
      <c r="C294" s="179"/>
      <c r="D294" s="179"/>
      <c r="E294" s="1296"/>
      <c r="F294" s="1336"/>
    </row>
    <row r="295" spans="1:6">
      <c r="A295" s="1297"/>
      <c r="B295" s="232" t="s">
        <v>315</v>
      </c>
      <c r="C295" s="173"/>
      <c r="D295" s="173"/>
      <c r="E295" s="141"/>
      <c r="F295" s="115"/>
    </row>
    <row r="296" spans="1:6">
      <c r="A296" s="1324"/>
      <c r="B296" s="1325"/>
      <c r="C296" s="173"/>
      <c r="D296" s="173"/>
      <c r="E296" s="141"/>
      <c r="F296" s="115"/>
    </row>
    <row r="297" spans="1:6">
      <c r="A297" s="1297"/>
      <c r="B297" s="175" t="s">
        <v>1768</v>
      </c>
      <c r="C297" s="173"/>
      <c r="D297" s="173"/>
      <c r="E297" s="141"/>
      <c r="F297" s="115">
        <f>F48</f>
        <v>0</v>
      </c>
    </row>
    <row r="298" spans="1:6">
      <c r="A298" s="1303"/>
      <c r="B298" s="179"/>
      <c r="C298" s="179"/>
      <c r="D298" s="179"/>
      <c r="E298" s="1296"/>
      <c r="F298" s="1336"/>
    </row>
    <row r="299" spans="1:6">
      <c r="A299" s="1297"/>
      <c r="B299" s="175" t="s">
        <v>1767</v>
      </c>
      <c r="C299" s="173"/>
      <c r="D299" s="173"/>
      <c r="E299" s="141"/>
      <c r="F299" s="115">
        <f>F96</f>
        <v>0</v>
      </c>
    </row>
    <row r="300" spans="1:6">
      <c r="A300" s="1297"/>
      <c r="B300" s="175"/>
      <c r="C300" s="173"/>
      <c r="D300" s="173"/>
      <c r="E300" s="141"/>
      <c r="F300" s="115"/>
    </row>
    <row r="301" spans="1:6">
      <c r="A301" s="1297"/>
      <c r="B301" s="175" t="s">
        <v>1766</v>
      </c>
      <c r="C301" s="173"/>
      <c r="D301" s="173"/>
      <c r="E301" s="141"/>
      <c r="F301" s="115">
        <f>F147</f>
        <v>0</v>
      </c>
    </row>
    <row r="302" spans="1:6">
      <c r="A302" s="1297"/>
      <c r="B302" s="175"/>
      <c r="C302" s="173"/>
      <c r="D302" s="173"/>
      <c r="E302" s="141"/>
      <c r="F302" s="115"/>
    </row>
    <row r="303" spans="1:6">
      <c r="A303" s="1297"/>
      <c r="B303" s="175" t="s">
        <v>1765</v>
      </c>
      <c r="C303" s="173"/>
      <c r="D303" s="173"/>
      <c r="E303" s="141"/>
      <c r="F303" s="115">
        <f>F195</f>
        <v>0</v>
      </c>
    </row>
    <row r="304" spans="1:6">
      <c r="A304" s="1297"/>
      <c r="B304" s="1301"/>
      <c r="C304" s="173"/>
      <c r="D304" s="173"/>
      <c r="E304" s="141"/>
      <c r="F304" s="115"/>
    </row>
    <row r="305" spans="1:6">
      <c r="A305" s="1297"/>
      <c r="B305" s="175" t="s">
        <v>1764</v>
      </c>
      <c r="C305" s="173"/>
      <c r="D305" s="173"/>
      <c r="E305" s="141"/>
      <c r="F305" s="115">
        <f>F241</f>
        <v>0</v>
      </c>
    </row>
    <row r="306" spans="1:6">
      <c r="A306" s="1297"/>
      <c r="B306" s="172"/>
      <c r="C306" s="173"/>
      <c r="D306" s="173"/>
      <c r="E306" s="141"/>
      <c r="F306" s="115"/>
    </row>
    <row r="307" spans="1:6">
      <c r="A307" s="1297"/>
      <c r="B307" s="175" t="s">
        <v>1763</v>
      </c>
      <c r="C307" s="173"/>
      <c r="D307" s="173"/>
      <c r="E307" s="141"/>
      <c r="F307" s="115">
        <f>F284</f>
        <v>0</v>
      </c>
    </row>
    <row r="308" spans="1:6">
      <c r="A308" s="1297"/>
      <c r="B308" s="175"/>
      <c r="C308" s="173"/>
      <c r="D308" s="173"/>
      <c r="E308" s="141"/>
      <c r="F308" s="115"/>
    </row>
    <row r="309" spans="1:6">
      <c r="A309" s="1297"/>
      <c r="B309" s="175"/>
      <c r="C309" s="173"/>
      <c r="D309" s="173"/>
      <c r="E309" s="141"/>
      <c r="F309" s="115"/>
    </row>
    <row r="310" spans="1:6">
      <c r="A310" s="1297"/>
      <c r="B310" s="172"/>
      <c r="C310" s="173"/>
      <c r="D310" s="173"/>
      <c r="E310" s="141"/>
      <c r="F310" s="115"/>
    </row>
    <row r="311" spans="1:6">
      <c r="A311" s="1297"/>
      <c r="B311" s="175"/>
      <c r="C311" s="173"/>
      <c r="D311" s="173"/>
      <c r="E311" s="141"/>
      <c r="F311" s="115"/>
    </row>
    <row r="312" spans="1:6">
      <c r="A312" s="1297"/>
      <c r="B312" s="175"/>
      <c r="C312" s="173"/>
      <c r="D312" s="173"/>
      <c r="E312" s="141"/>
      <c r="F312" s="115"/>
    </row>
    <row r="313" spans="1:6">
      <c r="A313" s="1297"/>
      <c r="B313" s="175"/>
      <c r="C313" s="173"/>
      <c r="D313" s="173"/>
      <c r="E313" s="141"/>
      <c r="F313" s="115"/>
    </row>
    <row r="314" spans="1:6">
      <c r="A314" s="1297"/>
      <c r="B314" s="1301"/>
      <c r="C314" s="173"/>
      <c r="D314" s="173"/>
      <c r="E314" s="141"/>
      <c r="F314" s="115"/>
    </row>
    <row r="315" spans="1:6">
      <c r="A315" s="1297"/>
      <c r="B315" s="175"/>
      <c r="C315" s="173"/>
      <c r="D315" s="173"/>
      <c r="E315" s="141"/>
      <c r="F315" s="115"/>
    </row>
    <row r="316" spans="1:6">
      <c r="A316" s="1297"/>
      <c r="B316" s="172"/>
      <c r="C316" s="173"/>
      <c r="D316" s="173"/>
      <c r="E316" s="141"/>
      <c r="F316" s="115"/>
    </row>
    <row r="317" spans="1:6">
      <c r="A317" s="1297"/>
      <c r="B317" s="175"/>
      <c r="C317" s="173"/>
      <c r="D317" s="173"/>
      <c r="E317" s="141"/>
      <c r="F317" s="115"/>
    </row>
    <row r="318" spans="1:6">
      <c r="A318" s="1297"/>
      <c r="B318" s="175"/>
      <c r="C318" s="173"/>
      <c r="D318" s="173"/>
      <c r="E318" s="141"/>
      <c r="F318" s="115"/>
    </row>
    <row r="319" spans="1:6">
      <c r="A319" s="1297"/>
      <c r="B319" s="175"/>
      <c r="C319" s="173"/>
      <c r="D319" s="173"/>
      <c r="E319" s="141"/>
      <c r="F319" s="115"/>
    </row>
    <row r="320" spans="1:6">
      <c r="A320" s="1324"/>
      <c r="B320" s="1325"/>
      <c r="C320" s="173"/>
      <c r="D320" s="173"/>
      <c r="E320" s="141"/>
      <c r="F320" s="115"/>
    </row>
    <row r="321" spans="1:6">
      <c r="A321" s="1324"/>
      <c r="B321" s="1325"/>
      <c r="C321" s="173"/>
      <c r="D321" s="173"/>
      <c r="E321" s="141"/>
      <c r="F321" s="115"/>
    </row>
    <row r="322" spans="1:6">
      <c r="A322" s="1329"/>
      <c r="B322" s="1331"/>
      <c r="C322" s="173"/>
      <c r="D322" s="173"/>
      <c r="E322" s="141"/>
      <c r="F322" s="115"/>
    </row>
    <row r="323" spans="1:6">
      <c r="A323" s="1329"/>
      <c r="B323" s="1331"/>
      <c r="C323" s="173"/>
      <c r="D323" s="173"/>
      <c r="E323" s="141"/>
      <c r="F323" s="115"/>
    </row>
    <row r="324" spans="1:6">
      <c r="A324" s="1329"/>
      <c r="B324" s="1331"/>
      <c r="C324" s="173"/>
      <c r="D324" s="173"/>
      <c r="E324" s="141"/>
      <c r="F324" s="115"/>
    </row>
    <row r="325" spans="1:6">
      <c r="A325" s="1329"/>
      <c r="B325" s="1331"/>
      <c r="C325" s="173"/>
      <c r="D325" s="173"/>
      <c r="E325" s="141"/>
      <c r="F325" s="115"/>
    </row>
    <row r="326" spans="1:6">
      <c r="A326" s="1329"/>
      <c r="B326" s="1331"/>
      <c r="C326" s="173"/>
      <c r="D326" s="173"/>
      <c r="E326" s="141"/>
      <c r="F326" s="115"/>
    </row>
    <row r="327" spans="1:6">
      <c r="A327" s="1329"/>
      <c r="B327" s="1331"/>
      <c r="C327" s="173"/>
      <c r="D327" s="173"/>
      <c r="E327" s="141"/>
      <c r="F327" s="115"/>
    </row>
    <row r="328" spans="1:6">
      <c r="A328" s="1329"/>
      <c r="B328" s="1331"/>
      <c r="C328" s="173"/>
      <c r="D328" s="173"/>
      <c r="E328" s="141"/>
      <c r="F328" s="115"/>
    </row>
    <row r="329" spans="1:6">
      <c r="A329" s="1329"/>
      <c r="B329" s="1331"/>
      <c r="C329" s="173"/>
      <c r="D329" s="173"/>
      <c r="E329" s="141"/>
      <c r="F329" s="115"/>
    </row>
    <row r="330" spans="1:6">
      <c r="A330" s="1329"/>
      <c r="B330" s="1331"/>
      <c r="C330" s="173"/>
      <c r="D330" s="173"/>
      <c r="E330" s="141"/>
      <c r="F330" s="115"/>
    </row>
    <row r="331" spans="1:6">
      <c r="A331" s="1329"/>
      <c r="B331" s="1331"/>
      <c r="C331" s="173"/>
      <c r="D331" s="173"/>
      <c r="E331" s="141"/>
      <c r="F331" s="115"/>
    </row>
    <row r="332" spans="1:6">
      <c r="A332" s="1329"/>
      <c r="B332" s="1331"/>
      <c r="C332" s="173"/>
      <c r="D332" s="173"/>
      <c r="E332" s="141"/>
      <c r="F332" s="115"/>
    </row>
    <row r="333" spans="1:6">
      <c r="A333" s="1329"/>
      <c r="B333" s="1331"/>
      <c r="C333" s="173"/>
      <c r="D333" s="173"/>
      <c r="E333" s="141"/>
      <c r="F333" s="115"/>
    </row>
    <row r="334" spans="1:6">
      <c r="A334" s="1329"/>
      <c r="B334" s="1506"/>
      <c r="C334" s="173"/>
      <c r="D334" s="173"/>
      <c r="E334" s="141"/>
      <c r="F334" s="115"/>
    </row>
    <row r="335" spans="1:6">
      <c r="A335" s="1297"/>
      <c r="B335" s="1300"/>
      <c r="C335" s="173"/>
      <c r="D335" s="173"/>
      <c r="E335" s="141"/>
      <c r="F335" s="115"/>
    </row>
    <row r="336" spans="1:6">
      <c r="A336" s="1297"/>
      <c r="B336" s="1323"/>
      <c r="C336" s="173"/>
      <c r="D336" s="173"/>
      <c r="E336" s="141"/>
      <c r="F336" s="115"/>
    </row>
    <row r="337" spans="1:6">
      <c r="A337" s="1297"/>
      <c r="B337" s="1323"/>
      <c r="C337" s="173"/>
      <c r="D337" s="173"/>
      <c r="E337" s="141"/>
      <c r="F337" s="115"/>
    </row>
    <row r="338" spans="1:6">
      <c r="A338" s="1297"/>
      <c r="B338" s="1323"/>
      <c r="C338" s="173"/>
      <c r="D338" s="173"/>
      <c r="E338" s="141"/>
      <c r="F338" s="115"/>
    </row>
    <row r="339" spans="1:6">
      <c r="A339" s="1343"/>
      <c r="B339" s="267"/>
      <c r="C339" s="181"/>
      <c r="D339" s="181"/>
      <c r="E339" s="146"/>
      <c r="F339" s="145"/>
    </row>
    <row r="340" spans="1:6" ht="13" thickBot="1">
      <c r="A340" s="1291"/>
      <c r="B340" s="1292"/>
      <c r="C340" s="1293"/>
      <c r="D340" s="1293" t="s">
        <v>973</v>
      </c>
      <c r="E340" s="144"/>
      <c r="F340" s="143">
        <f>SUM(F294:F339)</f>
        <v>0</v>
      </c>
    </row>
  </sheetData>
  <mergeCells count="14">
    <mergeCell ref="A287:F287"/>
    <mergeCell ref="A288:F288"/>
    <mergeCell ref="A150:F150"/>
    <mergeCell ref="A151:F151"/>
    <mergeCell ref="A198:F198"/>
    <mergeCell ref="A199:F199"/>
    <mergeCell ref="A244:F244"/>
    <mergeCell ref="A245:F245"/>
    <mergeCell ref="A100:F100"/>
    <mergeCell ref="A1:F1"/>
    <mergeCell ref="A2:F2"/>
    <mergeCell ref="A51:F51"/>
    <mergeCell ref="A52:F52"/>
    <mergeCell ref="A99:F99"/>
  </mergeCells>
  <pageMargins left="0.7" right="0.7" top="0.75" bottom="0.75" header="0.3" footer="0.3"/>
  <pageSetup scale="95" orientation="portrait" r:id="rId1"/>
  <rowBreaks count="1" manualBreakCount="1">
    <brk id="4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8"/>
  <sheetViews>
    <sheetView view="pageBreakPreview" topLeftCell="A20" zoomScale="90" zoomScaleNormal="100" zoomScaleSheetLayoutView="90" workbookViewId="0">
      <selection activeCell="B30" sqref="B30"/>
    </sheetView>
  </sheetViews>
  <sheetFormatPr defaultRowHeight="12.5"/>
  <cols>
    <col min="1" max="1" width="8.08984375" style="1558" customWidth="1"/>
    <col min="2" max="2" width="32" style="1508" customWidth="1"/>
    <col min="3" max="3" width="6.453125" style="1508" customWidth="1"/>
    <col min="4" max="4" width="9.54296875" style="1508" customWidth="1"/>
    <col min="5" max="5" width="11.90625" style="1559" customWidth="1"/>
    <col min="6" max="6" width="19" style="1559" customWidth="1"/>
    <col min="7" max="10" width="8.81640625" style="1508"/>
    <col min="11" max="11" width="11.36328125" style="1508" bestFit="1" customWidth="1"/>
    <col min="12" max="256" width="8.81640625" style="1508"/>
    <col min="257" max="257" width="8.08984375" style="1508" customWidth="1"/>
    <col min="258" max="258" width="32" style="1508" customWidth="1"/>
    <col min="259" max="259" width="6.453125" style="1508" customWidth="1"/>
    <col min="260" max="260" width="9.54296875" style="1508" customWidth="1"/>
    <col min="261" max="261" width="11.90625" style="1508" customWidth="1"/>
    <col min="262" max="262" width="18.36328125" style="1508" customWidth="1"/>
    <col min="263" max="512" width="8.81640625" style="1508"/>
    <col min="513" max="513" width="8.08984375" style="1508" customWidth="1"/>
    <col min="514" max="514" width="32" style="1508" customWidth="1"/>
    <col min="515" max="515" width="6.453125" style="1508" customWidth="1"/>
    <col min="516" max="516" width="9.54296875" style="1508" customWidth="1"/>
    <col min="517" max="517" width="11.90625" style="1508" customWidth="1"/>
    <col min="518" max="518" width="18.36328125" style="1508" customWidth="1"/>
    <col min="519" max="768" width="8.81640625" style="1508"/>
    <col min="769" max="769" width="8.08984375" style="1508" customWidth="1"/>
    <col min="770" max="770" width="32" style="1508" customWidth="1"/>
    <col min="771" max="771" width="6.453125" style="1508" customWidth="1"/>
    <col min="772" max="772" width="9.54296875" style="1508" customWidth="1"/>
    <col min="773" max="773" width="11.90625" style="1508" customWidth="1"/>
    <col min="774" max="774" width="18.36328125" style="1508" customWidth="1"/>
    <col min="775" max="1024" width="8.81640625" style="1508"/>
    <col min="1025" max="1025" width="8.08984375" style="1508" customWidth="1"/>
    <col min="1026" max="1026" width="32" style="1508" customWidth="1"/>
    <col min="1027" max="1027" width="6.453125" style="1508" customWidth="1"/>
    <col min="1028" max="1028" width="9.54296875" style="1508" customWidth="1"/>
    <col min="1029" max="1029" width="11.90625" style="1508" customWidth="1"/>
    <col min="1030" max="1030" width="18.36328125" style="1508" customWidth="1"/>
    <col min="1031" max="1280" width="8.81640625" style="1508"/>
    <col min="1281" max="1281" width="8.08984375" style="1508" customWidth="1"/>
    <col min="1282" max="1282" width="32" style="1508" customWidth="1"/>
    <col min="1283" max="1283" width="6.453125" style="1508" customWidth="1"/>
    <col min="1284" max="1284" width="9.54296875" style="1508" customWidth="1"/>
    <col min="1285" max="1285" width="11.90625" style="1508" customWidth="1"/>
    <col min="1286" max="1286" width="18.36328125" style="1508" customWidth="1"/>
    <col min="1287" max="1536" width="8.81640625" style="1508"/>
    <col min="1537" max="1537" width="8.08984375" style="1508" customWidth="1"/>
    <col min="1538" max="1538" width="32" style="1508" customWidth="1"/>
    <col min="1539" max="1539" width="6.453125" style="1508" customWidth="1"/>
    <col min="1540" max="1540" width="9.54296875" style="1508" customWidth="1"/>
    <col min="1541" max="1541" width="11.90625" style="1508" customWidth="1"/>
    <col min="1542" max="1542" width="18.36328125" style="1508" customWidth="1"/>
    <col min="1543" max="1792" width="8.81640625" style="1508"/>
    <col min="1793" max="1793" width="8.08984375" style="1508" customWidth="1"/>
    <col min="1794" max="1794" width="32" style="1508" customWidth="1"/>
    <col min="1795" max="1795" width="6.453125" style="1508" customWidth="1"/>
    <col min="1796" max="1796" width="9.54296875" style="1508" customWidth="1"/>
    <col min="1797" max="1797" width="11.90625" style="1508" customWidth="1"/>
    <col min="1798" max="1798" width="18.36328125" style="1508" customWidth="1"/>
    <col min="1799" max="2048" width="8.81640625" style="1508"/>
    <col min="2049" max="2049" width="8.08984375" style="1508" customWidth="1"/>
    <col min="2050" max="2050" width="32" style="1508" customWidth="1"/>
    <col min="2051" max="2051" width="6.453125" style="1508" customWidth="1"/>
    <col min="2052" max="2052" width="9.54296875" style="1508" customWidth="1"/>
    <col min="2053" max="2053" width="11.90625" style="1508" customWidth="1"/>
    <col min="2054" max="2054" width="18.36328125" style="1508" customWidth="1"/>
    <col min="2055" max="2304" width="8.81640625" style="1508"/>
    <col min="2305" max="2305" width="8.08984375" style="1508" customWidth="1"/>
    <col min="2306" max="2306" width="32" style="1508" customWidth="1"/>
    <col min="2307" max="2307" width="6.453125" style="1508" customWidth="1"/>
    <col min="2308" max="2308" width="9.54296875" style="1508" customWidth="1"/>
    <col min="2309" max="2309" width="11.90625" style="1508" customWidth="1"/>
    <col min="2310" max="2310" width="18.36328125" style="1508" customWidth="1"/>
    <col min="2311" max="2560" width="8.81640625" style="1508"/>
    <col min="2561" max="2561" width="8.08984375" style="1508" customWidth="1"/>
    <col min="2562" max="2562" width="32" style="1508" customWidth="1"/>
    <col min="2563" max="2563" width="6.453125" style="1508" customWidth="1"/>
    <col min="2564" max="2564" width="9.54296875" style="1508" customWidth="1"/>
    <col min="2565" max="2565" width="11.90625" style="1508" customWidth="1"/>
    <col min="2566" max="2566" width="18.36328125" style="1508" customWidth="1"/>
    <col min="2567" max="2816" width="8.81640625" style="1508"/>
    <col min="2817" max="2817" width="8.08984375" style="1508" customWidth="1"/>
    <col min="2818" max="2818" width="32" style="1508" customWidth="1"/>
    <col min="2819" max="2819" width="6.453125" style="1508" customWidth="1"/>
    <col min="2820" max="2820" width="9.54296875" style="1508" customWidth="1"/>
    <col min="2821" max="2821" width="11.90625" style="1508" customWidth="1"/>
    <col min="2822" max="2822" width="18.36328125" style="1508" customWidth="1"/>
    <col min="2823" max="3072" width="8.81640625" style="1508"/>
    <col min="3073" max="3073" width="8.08984375" style="1508" customWidth="1"/>
    <col min="3074" max="3074" width="32" style="1508" customWidth="1"/>
    <col min="3075" max="3075" width="6.453125" style="1508" customWidth="1"/>
    <col min="3076" max="3076" width="9.54296875" style="1508" customWidth="1"/>
    <col min="3077" max="3077" width="11.90625" style="1508" customWidth="1"/>
    <col min="3078" max="3078" width="18.36328125" style="1508" customWidth="1"/>
    <col min="3079" max="3328" width="8.81640625" style="1508"/>
    <col min="3329" max="3329" width="8.08984375" style="1508" customWidth="1"/>
    <col min="3330" max="3330" width="32" style="1508" customWidth="1"/>
    <col min="3331" max="3331" width="6.453125" style="1508" customWidth="1"/>
    <col min="3332" max="3332" width="9.54296875" style="1508" customWidth="1"/>
    <col min="3333" max="3333" width="11.90625" style="1508" customWidth="1"/>
    <col min="3334" max="3334" width="18.36328125" style="1508" customWidth="1"/>
    <col min="3335" max="3584" width="8.81640625" style="1508"/>
    <col min="3585" max="3585" width="8.08984375" style="1508" customWidth="1"/>
    <col min="3586" max="3586" width="32" style="1508" customWidth="1"/>
    <col min="3587" max="3587" width="6.453125" style="1508" customWidth="1"/>
    <col min="3588" max="3588" width="9.54296875" style="1508" customWidth="1"/>
    <col min="3589" max="3589" width="11.90625" style="1508" customWidth="1"/>
    <col min="3590" max="3590" width="18.36328125" style="1508" customWidth="1"/>
    <col min="3591" max="3840" width="8.81640625" style="1508"/>
    <col min="3841" max="3841" width="8.08984375" style="1508" customWidth="1"/>
    <col min="3842" max="3842" width="32" style="1508" customWidth="1"/>
    <col min="3843" max="3843" width="6.453125" style="1508" customWidth="1"/>
    <col min="3844" max="3844" width="9.54296875" style="1508" customWidth="1"/>
    <col min="3845" max="3845" width="11.90625" style="1508" customWidth="1"/>
    <col min="3846" max="3846" width="18.36328125" style="1508" customWidth="1"/>
    <col min="3847" max="4096" width="8.81640625" style="1508"/>
    <col min="4097" max="4097" width="8.08984375" style="1508" customWidth="1"/>
    <col min="4098" max="4098" width="32" style="1508" customWidth="1"/>
    <col min="4099" max="4099" width="6.453125" style="1508" customWidth="1"/>
    <col min="4100" max="4100" width="9.54296875" style="1508" customWidth="1"/>
    <col min="4101" max="4101" width="11.90625" style="1508" customWidth="1"/>
    <col min="4102" max="4102" width="18.36328125" style="1508" customWidth="1"/>
    <col min="4103" max="4352" width="8.81640625" style="1508"/>
    <col min="4353" max="4353" width="8.08984375" style="1508" customWidth="1"/>
    <col min="4354" max="4354" width="32" style="1508" customWidth="1"/>
    <col min="4355" max="4355" width="6.453125" style="1508" customWidth="1"/>
    <col min="4356" max="4356" width="9.54296875" style="1508" customWidth="1"/>
    <col min="4357" max="4357" width="11.90625" style="1508" customWidth="1"/>
    <col min="4358" max="4358" width="18.36328125" style="1508" customWidth="1"/>
    <col min="4359" max="4608" width="8.81640625" style="1508"/>
    <col min="4609" max="4609" width="8.08984375" style="1508" customWidth="1"/>
    <col min="4610" max="4610" width="32" style="1508" customWidth="1"/>
    <col min="4611" max="4611" width="6.453125" style="1508" customWidth="1"/>
    <col min="4612" max="4612" width="9.54296875" style="1508" customWidth="1"/>
    <col min="4613" max="4613" width="11.90625" style="1508" customWidth="1"/>
    <col min="4614" max="4614" width="18.36328125" style="1508" customWidth="1"/>
    <col min="4615" max="4864" width="8.81640625" style="1508"/>
    <col min="4865" max="4865" width="8.08984375" style="1508" customWidth="1"/>
    <col min="4866" max="4866" width="32" style="1508" customWidth="1"/>
    <col min="4867" max="4867" width="6.453125" style="1508" customWidth="1"/>
    <col min="4868" max="4868" width="9.54296875" style="1508" customWidth="1"/>
    <col min="4869" max="4869" width="11.90625" style="1508" customWidth="1"/>
    <col min="4870" max="4870" width="18.36328125" style="1508" customWidth="1"/>
    <col min="4871" max="5120" width="8.81640625" style="1508"/>
    <col min="5121" max="5121" width="8.08984375" style="1508" customWidth="1"/>
    <col min="5122" max="5122" width="32" style="1508" customWidth="1"/>
    <col min="5123" max="5123" width="6.453125" style="1508" customWidth="1"/>
    <col min="5124" max="5124" width="9.54296875" style="1508" customWidth="1"/>
    <col min="5125" max="5125" width="11.90625" style="1508" customWidth="1"/>
    <col min="5126" max="5126" width="18.36328125" style="1508" customWidth="1"/>
    <col min="5127" max="5376" width="8.81640625" style="1508"/>
    <col min="5377" max="5377" width="8.08984375" style="1508" customWidth="1"/>
    <col min="5378" max="5378" width="32" style="1508" customWidth="1"/>
    <col min="5379" max="5379" width="6.453125" style="1508" customWidth="1"/>
    <col min="5380" max="5380" width="9.54296875" style="1508" customWidth="1"/>
    <col min="5381" max="5381" width="11.90625" style="1508" customWidth="1"/>
    <col min="5382" max="5382" width="18.36328125" style="1508" customWidth="1"/>
    <col min="5383" max="5632" width="8.81640625" style="1508"/>
    <col min="5633" max="5633" width="8.08984375" style="1508" customWidth="1"/>
    <col min="5634" max="5634" width="32" style="1508" customWidth="1"/>
    <col min="5635" max="5635" width="6.453125" style="1508" customWidth="1"/>
    <col min="5636" max="5636" width="9.54296875" style="1508" customWidth="1"/>
    <col min="5637" max="5637" width="11.90625" style="1508" customWidth="1"/>
    <col min="5638" max="5638" width="18.36328125" style="1508" customWidth="1"/>
    <col min="5639" max="5888" width="8.81640625" style="1508"/>
    <col min="5889" max="5889" width="8.08984375" style="1508" customWidth="1"/>
    <col min="5890" max="5890" width="32" style="1508" customWidth="1"/>
    <col min="5891" max="5891" width="6.453125" style="1508" customWidth="1"/>
    <col min="5892" max="5892" width="9.54296875" style="1508" customWidth="1"/>
    <col min="5893" max="5893" width="11.90625" style="1508" customWidth="1"/>
    <col min="5894" max="5894" width="18.36328125" style="1508" customWidth="1"/>
    <col min="5895" max="6144" width="8.81640625" style="1508"/>
    <col min="6145" max="6145" width="8.08984375" style="1508" customWidth="1"/>
    <col min="6146" max="6146" width="32" style="1508" customWidth="1"/>
    <col min="6147" max="6147" width="6.453125" style="1508" customWidth="1"/>
    <col min="6148" max="6148" width="9.54296875" style="1508" customWidth="1"/>
    <col min="6149" max="6149" width="11.90625" style="1508" customWidth="1"/>
    <col min="6150" max="6150" width="18.36328125" style="1508" customWidth="1"/>
    <col min="6151" max="6400" width="8.81640625" style="1508"/>
    <col min="6401" max="6401" width="8.08984375" style="1508" customWidth="1"/>
    <col min="6402" max="6402" width="32" style="1508" customWidth="1"/>
    <col min="6403" max="6403" width="6.453125" style="1508" customWidth="1"/>
    <col min="6404" max="6404" width="9.54296875" style="1508" customWidth="1"/>
    <col min="6405" max="6405" width="11.90625" style="1508" customWidth="1"/>
    <col min="6406" max="6406" width="18.36328125" style="1508" customWidth="1"/>
    <col min="6407" max="6656" width="8.81640625" style="1508"/>
    <col min="6657" max="6657" width="8.08984375" style="1508" customWidth="1"/>
    <col min="6658" max="6658" width="32" style="1508" customWidth="1"/>
    <col min="6659" max="6659" width="6.453125" style="1508" customWidth="1"/>
    <col min="6660" max="6660" width="9.54296875" style="1508" customWidth="1"/>
    <col min="6661" max="6661" width="11.90625" style="1508" customWidth="1"/>
    <col min="6662" max="6662" width="18.36328125" style="1508" customWidth="1"/>
    <col min="6663" max="6912" width="8.81640625" style="1508"/>
    <col min="6913" max="6913" width="8.08984375" style="1508" customWidth="1"/>
    <col min="6914" max="6914" width="32" style="1508" customWidth="1"/>
    <col min="6915" max="6915" width="6.453125" style="1508" customWidth="1"/>
    <col min="6916" max="6916" width="9.54296875" style="1508" customWidth="1"/>
    <col min="6917" max="6917" width="11.90625" style="1508" customWidth="1"/>
    <col min="6918" max="6918" width="18.36328125" style="1508" customWidth="1"/>
    <col min="6919" max="7168" width="8.81640625" style="1508"/>
    <col min="7169" max="7169" width="8.08984375" style="1508" customWidth="1"/>
    <col min="7170" max="7170" width="32" style="1508" customWidth="1"/>
    <col min="7171" max="7171" width="6.453125" style="1508" customWidth="1"/>
    <col min="7172" max="7172" width="9.54296875" style="1508" customWidth="1"/>
    <col min="7173" max="7173" width="11.90625" style="1508" customWidth="1"/>
    <col min="7174" max="7174" width="18.36328125" style="1508" customWidth="1"/>
    <col min="7175" max="7424" width="8.81640625" style="1508"/>
    <col min="7425" max="7425" width="8.08984375" style="1508" customWidth="1"/>
    <col min="7426" max="7426" width="32" style="1508" customWidth="1"/>
    <col min="7427" max="7427" width="6.453125" style="1508" customWidth="1"/>
    <col min="7428" max="7428" width="9.54296875" style="1508" customWidth="1"/>
    <col min="7429" max="7429" width="11.90625" style="1508" customWidth="1"/>
    <col min="7430" max="7430" width="18.36328125" style="1508" customWidth="1"/>
    <col min="7431" max="7680" width="8.81640625" style="1508"/>
    <col min="7681" max="7681" width="8.08984375" style="1508" customWidth="1"/>
    <col min="7682" max="7682" width="32" style="1508" customWidth="1"/>
    <col min="7683" max="7683" width="6.453125" style="1508" customWidth="1"/>
    <col min="7684" max="7684" width="9.54296875" style="1508" customWidth="1"/>
    <col min="7685" max="7685" width="11.90625" style="1508" customWidth="1"/>
    <col min="7686" max="7686" width="18.36328125" style="1508" customWidth="1"/>
    <col min="7687" max="7936" width="8.81640625" style="1508"/>
    <col min="7937" max="7937" width="8.08984375" style="1508" customWidth="1"/>
    <col min="7938" max="7938" width="32" style="1508" customWidth="1"/>
    <col min="7939" max="7939" width="6.453125" style="1508" customWidth="1"/>
    <col min="7940" max="7940" width="9.54296875" style="1508" customWidth="1"/>
    <col min="7941" max="7941" width="11.90625" style="1508" customWidth="1"/>
    <col min="7942" max="7942" width="18.36328125" style="1508" customWidth="1"/>
    <col min="7943" max="8192" width="8.81640625" style="1508"/>
    <col min="8193" max="8193" width="8.08984375" style="1508" customWidth="1"/>
    <col min="8194" max="8194" width="32" style="1508" customWidth="1"/>
    <col min="8195" max="8195" width="6.453125" style="1508" customWidth="1"/>
    <col min="8196" max="8196" width="9.54296875" style="1508" customWidth="1"/>
    <col min="8197" max="8197" width="11.90625" style="1508" customWidth="1"/>
    <col min="8198" max="8198" width="18.36328125" style="1508" customWidth="1"/>
    <col min="8199" max="8448" width="8.81640625" style="1508"/>
    <col min="8449" max="8449" width="8.08984375" style="1508" customWidth="1"/>
    <col min="8450" max="8450" width="32" style="1508" customWidth="1"/>
    <col min="8451" max="8451" width="6.453125" style="1508" customWidth="1"/>
    <col min="8452" max="8452" width="9.54296875" style="1508" customWidth="1"/>
    <col min="8453" max="8453" width="11.90625" style="1508" customWidth="1"/>
    <col min="8454" max="8454" width="18.36328125" style="1508" customWidth="1"/>
    <col min="8455" max="8704" width="8.81640625" style="1508"/>
    <col min="8705" max="8705" width="8.08984375" style="1508" customWidth="1"/>
    <col min="8706" max="8706" width="32" style="1508" customWidth="1"/>
    <col min="8707" max="8707" width="6.453125" style="1508" customWidth="1"/>
    <col min="8708" max="8708" width="9.54296875" style="1508" customWidth="1"/>
    <col min="8709" max="8709" width="11.90625" style="1508" customWidth="1"/>
    <col min="8710" max="8710" width="18.36328125" style="1508" customWidth="1"/>
    <col min="8711" max="8960" width="8.81640625" style="1508"/>
    <col min="8961" max="8961" width="8.08984375" style="1508" customWidth="1"/>
    <col min="8962" max="8962" width="32" style="1508" customWidth="1"/>
    <col min="8963" max="8963" width="6.453125" style="1508" customWidth="1"/>
    <col min="8964" max="8964" width="9.54296875" style="1508" customWidth="1"/>
    <col min="8965" max="8965" width="11.90625" style="1508" customWidth="1"/>
    <col min="8966" max="8966" width="18.36328125" style="1508" customWidth="1"/>
    <col min="8967" max="9216" width="8.81640625" style="1508"/>
    <col min="9217" max="9217" width="8.08984375" style="1508" customWidth="1"/>
    <col min="9218" max="9218" width="32" style="1508" customWidth="1"/>
    <col min="9219" max="9219" width="6.453125" style="1508" customWidth="1"/>
    <col min="9220" max="9220" width="9.54296875" style="1508" customWidth="1"/>
    <col min="9221" max="9221" width="11.90625" style="1508" customWidth="1"/>
    <col min="9222" max="9222" width="18.36328125" style="1508" customWidth="1"/>
    <col min="9223" max="9472" width="8.81640625" style="1508"/>
    <col min="9473" max="9473" width="8.08984375" style="1508" customWidth="1"/>
    <col min="9474" max="9474" width="32" style="1508" customWidth="1"/>
    <col min="9475" max="9475" width="6.453125" style="1508" customWidth="1"/>
    <col min="9476" max="9476" width="9.54296875" style="1508" customWidth="1"/>
    <col min="9477" max="9477" width="11.90625" style="1508" customWidth="1"/>
    <col min="9478" max="9478" width="18.36328125" style="1508" customWidth="1"/>
    <col min="9479" max="9728" width="8.81640625" style="1508"/>
    <col min="9729" max="9729" width="8.08984375" style="1508" customWidth="1"/>
    <col min="9730" max="9730" width="32" style="1508" customWidth="1"/>
    <col min="9731" max="9731" width="6.453125" style="1508" customWidth="1"/>
    <col min="9732" max="9732" width="9.54296875" style="1508" customWidth="1"/>
    <col min="9733" max="9733" width="11.90625" style="1508" customWidth="1"/>
    <col min="9734" max="9734" width="18.36328125" style="1508" customWidth="1"/>
    <col min="9735" max="9984" width="8.81640625" style="1508"/>
    <col min="9985" max="9985" width="8.08984375" style="1508" customWidth="1"/>
    <col min="9986" max="9986" width="32" style="1508" customWidth="1"/>
    <col min="9987" max="9987" width="6.453125" style="1508" customWidth="1"/>
    <col min="9988" max="9988" width="9.54296875" style="1508" customWidth="1"/>
    <col min="9989" max="9989" width="11.90625" style="1508" customWidth="1"/>
    <col min="9990" max="9990" width="18.36328125" style="1508" customWidth="1"/>
    <col min="9991" max="10240" width="8.81640625" style="1508"/>
    <col min="10241" max="10241" width="8.08984375" style="1508" customWidth="1"/>
    <col min="10242" max="10242" width="32" style="1508" customWidth="1"/>
    <col min="10243" max="10243" width="6.453125" style="1508" customWidth="1"/>
    <col min="10244" max="10244" width="9.54296875" style="1508" customWidth="1"/>
    <col min="10245" max="10245" width="11.90625" style="1508" customWidth="1"/>
    <col min="10246" max="10246" width="18.36328125" style="1508" customWidth="1"/>
    <col min="10247" max="10496" width="8.81640625" style="1508"/>
    <col min="10497" max="10497" width="8.08984375" style="1508" customWidth="1"/>
    <col min="10498" max="10498" width="32" style="1508" customWidth="1"/>
    <col min="10499" max="10499" width="6.453125" style="1508" customWidth="1"/>
    <col min="10500" max="10500" width="9.54296875" style="1508" customWidth="1"/>
    <col min="10501" max="10501" width="11.90625" style="1508" customWidth="1"/>
    <col min="10502" max="10502" width="18.36328125" style="1508" customWidth="1"/>
    <col min="10503" max="10752" width="8.81640625" style="1508"/>
    <col min="10753" max="10753" width="8.08984375" style="1508" customWidth="1"/>
    <col min="10754" max="10754" width="32" style="1508" customWidth="1"/>
    <col min="10755" max="10755" width="6.453125" style="1508" customWidth="1"/>
    <col min="10756" max="10756" width="9.54296875" style="1508" customWidth="1"/>
    <col min="10757" max="10757" width="11.90625" style="1508" customWidth="1"/>
    <col min="10758" max="10758" width="18.36328125" style="1508" customWidth="1"/>
    <col min="10759" max="11008" width="8.81640625" style="1508"/>
    <col min="11009" max="11009" width="8.08984375" style="1508" customWidth="1"/>
    <col min="11010" max="11010" width="32" style="1508" customWidth="1"/>
    <col min="11011" max="11011" width="6.453125" style="1508" customWidth="1"/>
    <col min="11012" max="11012" width="9.54296875" style="1508" customWidth="1"/>
    <col min="11013" max="11013" width="11.90625" style="1508" customWidth="1"/>
    <col min="11014" max="11014" width="18.36328125" style="1508" customWidth="1"/>
    <col min="11015" max="11264" width="8.81640625" style="1508"/>
    <col min="11265" max="11265" width="8.08984375" style="1508" customWidth="1"/>
    <col min="11266" max="11266" width="32" style="1508" customWidth="1"/>
    <col min="11267" max="11267" width="6.453125" style="1508" customWidth="1"/>
    <col min="11268" max="11268" width="9.54296875" style="1508" customWidth="1"/>
    <col min="11269" max="11269" width="11.90625" style="1508" customWidth="1"/>
    <col min="11270" max="11270" width="18.36328125" style="1508" customWidth="1"/>
    <col min="11271" max="11520" width="8.81640625" style="1508"/>
    <col min="11521" max="11521" width="8.08984375" style="1508" customWidth="1"/>
    <col min="11522" max="11522" width="32" style="1508" customWidth="1"/>
    <col min="11523" max="11523" width="6.453125" style="1508" customWidth="1"/>
    <col min="11524" max="11524" width="9.54296875" style="1508" customWidth="1"/>
    <col min="11525" max="11525" width="11.90625" style="1508" customWidth="1"/>
    <col min="11526" max="11526" width="18.36328125" style="1508" customWidth="1"/>
    <col min="11527" max="11776" width="8.81640625" style="1508"/>
    <col min="11777" max="11777" width="8.08984375" style="1508" customWidth="1"/>
    <col min="11778" max="11778" width="32" style="1508" customWidth="1"/>
    <col min="11779" max="11779" width="6.453125" style="1508" customWidth="1"/>
    <col min="11780" max="11780" width="9.54296875" style="1508" customWidth="1"/>
    <col min="11781" max="11781" width="11.90625" style="1508" customWidth="1"/>
    <col min="11782" max="11782" width="18.36328125" style="1508" customWidth="1"/>
    <col min="11783" max="12032" width="8.81640625" style="1508"/>
    <col min="12033" max="12033" width="8.08984375" style="1508" customWidth="1"/>
    <col min="12034" max="12034" width="32" style="1508" customWidth="1"/>
    <col min="12035" max="12035" width="6.453125" style="1508" customWidth="1"/>
    <col min="12036" max="12036" width="9.54296875" style="1508" customWidth="1"/>
    <col min="12037" max="12037" width="11.90625" style="1508" customWidth="1"/>
    <col min="12038" max="12038" width="18.36328125" style="1508" customWidth="1"/>
    <col min="12039" max="12288" width="8.81640625" style="1508"/>
    <col min="12289" max="12289" width="8.08984375" style="1508" customWidth="1"/>
    <col min="12290" max="12290" width="32" style="1508" customWidth="1"/>
    <col min="12291" max="12291" width="6.453125" style="1508" customWidth="1"/>
    <col min="12292" max="12292" width="9.54296875" style="1508" customWidth="1"/>
    <col min="12293" max="12293" width="11.90625" style="1508" customWidth="1"/>
    <col min="12294" max="12294" width="18.36328125" style="1508" customWidth="1"/>
    <col min="12295" max="12544" width="8.81640625" style="1508"/>
    <col min="12545" max="12545" width="8.08984375" style="1508" customWidth="1"/>
    <col min="12546" max="12546" width="32" style="1508" customWidth="1"/>
    <col min="12547" max="12547" width="6.453125" style="1508" customWidth="1"/>
    <col min="12548" max="12548" width="9.54296875" style="1508" customWidth="1"/>
    <col min="12549" max="12549" width="11.90625" style="1508" customWidth="1"/>
    <col min="12550" max="12550" width="18.36328125" style="1508" customWidth="1"/>
    <col min="12551" max="12800" width="8.81640625" style="1508"/>
    <col min="12801" max="12801" width="8.08984375" style="1508" customWidth="1"/>
    <col min="12802" max="12802" width="32" style="1508" customWidth="1"/>
    <col min="12803" max="12803" width="6.453125" style="1508" customWidth="1"/>
    <col min="12804" max="12804" width="9.54296875" style="1508" customWidth="1"/>
    <col min="12805" max="12805" width="11.90625" style="1508" customWidth="1"/>
    <col min="12806" max="12806" width="18.36328125" style="1508" customWidth="1"/>
    <col min="12807" max="13056" width="8.81640625" style="1508"/>
    <col min="13057" max="13057" width="8.08984375" style="1508" customWidth="1"/>
    <col min="13058" max="13058" width="32" style="1508" customWidth="1"/>
    <col min="13059" max="13059" width="6.453125" style="1508" customWidth="1"/>
    <col min="13060" max="13060" width="9.54296875" style="1508" customWidth="1"/>
    <col min="13061" max="13061" width="11.90625" style="1508" customWidth="1"/>
    <col min="13062" max="13062" width="18.36328125" style="1508" customWidth="1"/>
    <col min="13063" max="13312" width="8.81640625" style="1508"/>
    <col min="13313" max="13313" width="8.08984375" style="1508" customWidth="1"/>
    <col min="13314" max="13314" width="32" style="1508" customWidth="1"/>
    <col min="13315" max="13315" width="6.453125" style="1508" customWidth="1"/>
    <col min="13316" max="13316" width="9.54296875" style="1508" customWidth="1"/>
    <col min="13317" max="13317" width="11.90625" style="1508" customWidth="1"/>
    <col min="13318" max="13318" width="18.36328125" style="1508" customWidth="1"/>
    <col min="13319" max="13568" width="8.81640625" style="1508"/>
    <col min="13569" max="13569" width="8.08984375" style="1508" customWidth="1"/>
    <col min="13570" max="13570" width="32" style="1508" customWidth="1"/>
    <col min="13571" max="13571" width="6.453125" style="1508" customWidth="1"/>
    <col min="13572" max="13572" width="9.54296875" style="1508" customWidth="1"/>
    <col min="13573" max="13573" width="11.90625" style="1508" customWidth="1"/>
    <col min="13574" max="13574" width="18.36328125" style="1508" customWidth="1"/>
    <col min="13575" max="13824" width="8.81640625" style="1508"/>
    <col min="13825" max="13825" width="8.08984375" style="1508" customWidth="1"/>
    <col min="13826" max="13826" width="32" style="1508" customWidth="1"/>
    <col min="13827" max="13827" width="6.453125" style="1508" customWidth="1"/>
    <col min="13828" max="13828" width="9.54296875" style="1508" customWidth="1"/>
    <col min="13829" max="13829" width="11.90625" style="1508" customWidth="1"/>
    <col min="13830" max="13830" width="18.36328125" style="1508" customWidth="1"/>
    <col min="13831" max="14080" width="8.81640625" style="1508"/>
    <col min="14081" max="14081" width="8.08984375" style="1508" customWidth="1"/>
    <col min="14082" max="14082" width="32" style="1508" customWidth="1"/>
    <col min="14083" max="14083" width="6.453125" style="1508" customWidth="1"/>
    <col min="14084" max="14084" width="9.54296875" style="1508" customWidth="1"/>
    <col min="14085" max="14085" width="11.90625" style="1508" customWidth="1"/>
    <col min="14086" max="14086" width="18.36328125" style="1508" customWidth="1"/>
    <col min="14087" max="14336" width="8.81640625" style="1508"/>
    <col min="14337" max="14337" width="8.08984375" style="1508" customWidth="1"/>
    <col min="14338" max="14338" width="32" style="1508" customWidth="1"/>
    <col min="14339" max="14339" width="6.453125" style="1508" customWidth="1"/>
    <col min="14340" max="14340" width="9.54296875" style="1508" customWidth="1"/>
    <col min="14341" max="14341" width="11.90625" style="1508" customWidth="1"/>
    <col min="14342" max="14342" width="18.36328125" style="1508" customWidth="1"/>
    <col min="14343" max="14592" width="8.81640625" style="1508"/>
    <col min="14593" max="14593" width="8.08984375" style="1508" customWidth="1"/>
    <col min="14594" max="14594" width="32" style="1508" customWidth="1"/>
    <col min="14595" max="14595" width="6.453125" style="1508" customWidth="1"/>
    <col min="14596" max="14596" width="9.54296875" style="1508" customWidth="1"/>
    <col min="14597" max="14597" width="11.90625" style="1508" customWidth="1"/>
    <col min="14598" max="14598" width="18.36328125" style="1508" customWidth="1"/>
    <col min="14599" max="14848" width="8.81640625" style="1508"/>
    <col min="14849" max="14849" width="8.08984375" style="1508" customWidth="1"/>
    <col min="14850" max="14850" width="32" style="1508" customWidth="1"/>
    <col min="14851" max="14851" width="6.453125" style="1508" customWidth="1"/>
    <col min="14852" max="14852" width="9.54296875" style="1508" customWidth="1"/>
    <col min="14853" max="14853" width="11.90625" style="1508" customWidth="1"/>
    <col min="14854" max="14854" width="18.36328125" style="1508" customWidth="1"/>
    <col min="14855" max="15104" width="8.81640625" style="1508"/>
    <col min="15105" max="15105" width="8.08984375" style="1508" customWidth="1"/>
    <col min="15106" max="15106" width="32" style="1508" customWidth="1"/>
    <col min="15107" max="15107" width="6.453125" style="1508" customWidth="1"/>
    <col min="15108" max="15108" width="9.54296875" style="1508" customWidth="1"/>
    <col min="15109" max="15109" width="11.90625" style="1508" customWidth="1"/>
    <col min="15110" max="15110" width="18.36328125" style="1508" customWidth="1"/>
    <col min="15111" max="15360" width="8.81640625" style="1508"/>
    <col min="15361" max="15361" width="8.08984375" style="1508" customWidth="1"/>
    <col min="15362" max="15362" width="32" style="1508" customWidth="1"/>
    <col min="15363" max="15363" width="6.453125" style="1508" customWidth="1"/>
    <col min="15364" max="15364" width="9.54296875" style="1508" customWidth="1"/>
    <col min="15365" max="15365" width="11.90625" style="1508" customWidth="1"/>
    <col min="15366" max="15366" width="18.36328125" style="1508" customWidth="1"/>
    <col min="15367" max="15616" width="8.81640625" style="1508"/>
    <col min="15617" max="15617" width="8.08984375" style="1508" customWidth="1"/>
    <col min="15618" max="15618" width="32" style="1508" customWidth="1"/>
    <col min="15619" max="15619" width="6.453125" style="1508" customWidth="1"/>
    <col min="15620" max="15620" width="9.54296875" style="1508" customWidth="1"/>
    <col min="15621" max="15621" width="11.90625" style="1508" customWidth="1"/>
    <col min="15622" max="15622" width="18.36328125" style="1508" customWidth="1"/>
    <col min="15623" max="15872" width="8.81640625" style="1508"/>
    <col min="15873" max="15873" width="8.08984375" style="1508" customWidth="1"/>
    <col min="15874" max="15874" width="32" style="1508" customWidth="1"/>
    <col min="15875" max="15875" width="6.453125" style="1508" customWidth="1"/>
    <col min="15876" max="15876" width="9.54296875" style="1508" customWidth="1"/>
    <col min="15877" max="15877" width="11.90625" style="1508" customWidth="1"/>
    <col min="15878" max="15878" width="18.36328125" style="1508" customWidth="1"/>
    <col min="15879" max="16128" width="8.81640625" style="1508"/>
    <col min="16129" max="16129" width="8.08984375" style="1508" customWidth="1"/>
    <col min="16130" max="16130" width="32" style="1508" customWidth="1"/>
    <col min="16131" max="16131" width="6.453125" style="1508" customWidth="1"/>
    <col min="16132" max="16132" width="9.54296875" style="1508" customWidth="1"/>
    <col min="16133" max="16133" width="11.90625" style="1508" customWidth="1"/>
    <col min="16134" max="16134" width="18.36328125" style="1508" customWidth="1"/>
    <col min="16135" max="16384" width="8.81640625" style="1508"/>
  </cols>
  <sheetData>
    <row r="1" spans="1:6">
      <c r="A1" s="2116" t="s">
        <v>324</v>
      </c>
      <c r="B1" s="2117"/>
      <c r="C1" s="2117"/>
      <c r="D1" s="2117"/>
      <c r="E1" s="2117"/>
      <c r="F1" s="2117"/>
    </row>
    <row r="2" spans="1:6">
      <c r="A2" s="2116" t="s">
        <v>323</v>
      </c>
      <c r="B2" s="2117"/>
      <c r="C2" s="2117"/>
      <c r="D2" s="2117"/>
      <c r="E2" s="2117"/>
      <c r="F2" s="2117"/>
    </row>
    <row r="3" spans="1:6">
      <c r="A3" s="1509" t="s">
        <v>2432</v>
      </c>
      <c r="B3" s="1510"/>
      <c r="C3" s="1511"/>
      <c r="D3" s="1511"/>
      <c r="E3" s="1512"/>
      <c r="F3" s="1512"/>
    </row>
    <row r="4" spans="1:6">
      <c r="A4" s="1509"/>
      <c r="B4" s="1510"/>
      <c r="C4" s="1511"/>
      <c r="D4" s="1511"/>
      <c r="E4" s="1512"/>
      <c r="F4" s="1512"/>
    </row>
    <row r="5" spans="1:6">
      <c r="A5" s="2119" t="s">
        <v>2588</v>
      </c>
      <c r="B5" s="2119"/>
      <c r="C5" s="2119"/>
      <c r="D5" s="2119"/>
      <c r="E5" s="2119"/>
      <c r="F5" s="2119"/>
    </row>
    <row r="6" spans="1:6" ht="13" thickBot="1">
      <c r="A6" s="1513"/>
      <c r="B6" s="1510"/>
      <c r="C6" s="1511"/>
      <c r="D6" s="1511"/>
      <c r="E6" s="1512"/>
      <c r="F6" s="1512"/>
    </row>
    <row r="7" spans="1:6">
      <c r="A7" s="1514" t="s">
        <v>320</v>
      </c>
      <c r="B7" s="1515" t="s">
        <v>161</v>
      </c>
      <c r="C7" s="1515" t="s">
        <v>319</v>
      </c>
      <c r="D7" s="1515" t="s">
        <v>318</v>
      </c>
      <c r="E7" s="1516" t="s">
        <v>317</v>
      </c>
      <c r="F7" s="1517" t="s">
        <v>316</v>
      </c>
    </row>
    <row r="8" spans="1:6">
      <c r="A8" s="1518"/>
      <c r="B8" s="1519"/>
      <c r="C8" s="1519"/>
      <c r="D8" s="1519"/>
      <c r="E8" s="1520"/>
      <c r="F8" s="1521"/>
    </row>
    <row r="9" spans="1:6">
      <c r="A9" s="1518"/>
      <c r="B9" s="1522" t="s">
        <v>596</v>
      </c>
      <c r="C9" s="1523"/>
      <c r="D9" s="1523"/>
      <c r="E9" s="154"/>
      <c r="F9" s="153"/>
    </row>
    <row r="10" spans="1:6" ht="30.5">
      <c r="A10" s="1518"/>
      <c r="B10" s="1524" t="s">
        <v>2434</v>
      </c>
      <c r="C10" s="1525"/>
      <c r="D10" s="1523"/>
      <c r="E10" s="154"/>
      <c r="F10" s="153"/>
    </row>
    <row r="11" spans="1:6">
      <c r="A11" s="1518"/>
      <c r="B11" s="1519"/>
      <c r="C11" s="1523"/>
      <c r="D11" s="1523"/>
      <c r="E11" s="154"/>
      <c r="F11" s="153"/>
    </row>
    <row r="12" spans="1:6">
      <c r="A12" s="1518"/>
      <c r="B12" s="1522" t="s">
        <v>2234</v>
      </c>
      <c r="C12" s="1523"/>
      <c r="D12" s="1523"/>
      <c r="E12" s="154"/>
      <c r="F12" s="153"/>
    </row>
    <row r="13" spans="1:6">
      <c r="A13" s="1518"/>
      <c r="B13" s="1519"/>
      <c r="C13" s="1523"/>
      <c r="D13" s="1523"/>
      <c r="E13" s="154"/>
      <c r="F13" s="153"/>
    </row>
    <row r="14" spans="1:6" ht="30">
      <c r="A14" s="1518"/>
      <c r="B14" s="1526" t="s">
        <v>2233</v>
      </c>
      <c r="C14" s="1523"/>
      <c r="D14" s="1523"/>
      <c r="E14" s="154"/>
      <c r="F14" s="153"/>
    </row>
    <row r="15" spans="1:6">
      <c r="A15" s="1518"/>
      <c r="B15" s="1519"/>
      <c r="C15" s="1523"/>
      <c r="D15" s="1523"/>
      <c r="E15" s="154"/>
      <c r="F15" s="153"/>
    </row>
    <row r="16" spans="1:6">
      <c r="A16" s="1518" t="s">
        <v>593</v>
      </c>
      <c r="B16" s="1519" t="s">
        <v>1548</v>
      </c>
      <c r="C16" s="1523" t="s">
        <v>443</v>
      </c>
      <c r="D16" s="1527">
        <v>78.2</v>
      </c>
      <c r="E16" s="154"/>
      <c r="F16" s="158">
        <f>D16*E16</f>
        <v>0</v>
      </c>
    </row>
    <row r="17" spans="1:6">
      <c r="A17" s="1518"/>
      <c r="B17" s="1519"/>
      <c r="C17" s="1523"/>
      <c r="D17" s="1523"/>
      <c r="E17" s="154"/>
      <c r="F17" s="158">
        <f t="shared" ref="F17:F42" si="0">D17*E17</f>
        <v>0</v>
      </c>
    </row>
    <row r="18" spans="1:6">
      <c r="A18" s="1518"/>
      <c r="B18" s="1522" t="s">
        <v>1163</v>
      </c>
      <c r="C18" s="1523"/>
      <c r="D18" s="1523"/>
      <c r="E18" s="154"/>
      <c r="F18" s="158">
        <f t="shared" si="0"/>
        <v>0</v>
      </c>
    </row>
    <row r="19" spans="1:6">
      <c r="A19" s="1518"/>
      <c r="B19" s="1519"/>
      <c r="C19" s="1523"/>
      <c r="D19" s="1523"/>
      <c r="E19" s="154"/>
      <c r="F19" s="158">
        <f t="shared" si="0"/>
        <v>0</v>
      </c>
    </row>
    <row r="20" spans="1:6" ht="30">
      <c r="A20" s="1518"/>
      <c r="B20" s="1526" t="s">
        <v>1837</v>
      </c>
      <c r="C20" s="1523"/>
      <c r="D20" s="1523"/>
      <c r="E20" s="154"/>
      <c r="F20" s="158">
        <f t="shared" si="0"/>
        <v>0</v>
      </c>
    </row>
    <row r="21" spans="1:6">
      <c r="A21" s="1518"/>
      <c r="B21" s="1519"/>
      <c r="C21" s="1523"/>
      <c r="D21" s="1523"/>
      <c r="E21" s="154"/>
      <c r="F21" s="158">
        <f t="shared" si="0"/>
        <v>0</v>
      </c>
    </row>
    <row r="22" spans="1:6">
      <c r="A22" s="1518" t="s">
        <v>1381</v>
      </c>
      <c r="B22" s="1519" t="s">
        <v>2232</v>
      </c>
      <c r="C22" s="1523" t="s">
        <v>438</v>
      </c>
      <c r="D22" s="1527">
        <v>62.5</v>
      </c>
      <c r="E22" s="154"/>
      <c r="F22" s="158">
        <f t="shared" si="0"/>
        <v>0</v>
      </c>
    </row>
    <row r="23" spans="1:6">
      <c r="A23" s="1518"/>
      <c r="B23" s="1519"/>
      <c r="C23" s="1523"/>
      <c r="D23" s="1523"/>
      <c r="E23" s="154"/>
      <c r="F23" s="158">
        <f t="shared" si="0"/>
        <v>0</v>
      </c>
    </row>
    <row r="24" spans="1:6" ht="20">
      <c r="A24" s="1518"/>
      <c r="B24" s="1526" t="s">
        <v>1836</v>
      </c>
      <c r="C24" s="1523"/>
      <c r="D24" s="1523"/>
      <c r="E24" s="154"/>
      <c r="F24" s="158">
        <f t="shared" si="0"/>
        <v>0</v>
      </c>
    </row>
    <row r="25" spans="1:6">
      <c r="A25" s="1518"/>
      <c r="B25" s="1519"/>
      <c r="C25" s="1523"/>
      <c r="D25" s="1523"/>
      <c r="E25" s="154"/>
      <c r="F25" s="158">
        <f t="shared" si="0"/>
        <v>0</v>
      </c>
    </row>
    <row r="26" spans="1:6">
      <c r="A26" s="1518" t="s">
        <v>2231</v>
      </c>
      <c r="B26" s="1519" t="s">
        <v>2230</v>
      </c>
      <c r="C26" s="1523" t="s">
        <v>438</v>
      </c>
      <c r="D26" s="1527">
        <v>38.200000000000003</v>
      </c>
      <c r="E26" s="154"/>
      <c r="F26" s="158">
        <f t="shared" si="0"/>
        <v>0</v>
      </c>
    </row>
    <row r="27" spans="1:6">
      <c r="A27" s="1518"/>
      <c r="B27" s="1519"/>
      <c r="C27" s="1523"/>
      <c r="D27" s="1523"/>
      <c r="E27" s="154"/>
      <c r="F27" s="158">
        <f t="shared" si="0"/>
        <v>0</v>
      </c>
    </row>
    <row r="28" spans="1:6">
      <c r="A28" s="1518"/>
      <c r="B28" s="1522" t="s">
        <v>2229</v>
      </c>
      <c r="C28" s="1523"/>
      <c r="D28" s="1523"/>
      <c r="E28" s="154"/>
      <c r="F28" s="158">
        <f t="shared" si="0"/>
        <v>0</v>
      </c>
    </row>
    <row r="29" spans="1:6">
      <c r="A29" s="1518"/>
      <c r="B29" s="1519"/>
      <c r="C29" s="1523"/>
      <c r="D29" s="1523"/>
      <c r="E29" s="154"/>
      <c r="F29" s="158">
        <f t="shared" si="0"/>
        <v>0</v>
      </c>
    </row>
    <row r="30" spans="1:6" ht="21.65" customHeight="1">
      <c r="A30" s="1518"/>
      <c r="B30" s="1526" t="s">
        <v>2228</v>
      </c>
      <c r="C30" s="1523"/>
      <c r="D30" s="1523"/>
      <c r="E30" s="154"/>
      <c r="F30" s="158">
        <f t="shared" si="0"/>
        <v>0</v>
      </c>
    </row>
    <row r="31" spans="1:6">
      <c r="A31" s="1518"/>
      <c r="B31" s="1526"/>
      <c r="C31" s="1523"/>
      <c r="D31" s="1523"/>
      <c r="E31" s="154"/>
      <c r="F31" s="158">
        <f t="shared" si="0"/>
        <v>0</v>
      </c>
    </row>
    <row r="32" spans="1:6" ht="20">
      <c r="A32" s="1518" t="s">
        <v>2227</v>
      </c>
      <c r="B32" s="1519" t="s">
        <v>2226</v>
      </c>
      <c r="C32" s="1523" t="s">
        <v>443</v>
      </c>
      <c r="D32" s="1527">
        <v>15.5</v>
      </c>
      <c r="E32" s="154"/>
      <c r="F32" s="158">
        <f t="shared" si="0"/>
        <v>0</v>
      </c>
    </row>
    <row r="33" spans="1:6">
      <c r="A33" s="1518"/>
      <c r="B33" s="1519"/>
      <c r="C33" s="1523"/>
      <c r="D33" s="1523"/>
      <c r="E33" s="154"/>
      <c r="F33" s="158">
        <f t="shared" si="0"/>
        <v>0</v>
      </c>
    </row>
    <row r="34" spans="1:6" ht="20">
      <c r="A34" s="1518"/>
      <c r="B34" s="1526" t="s">
        <v>2225</v>
      </c>
      <c r="C34" s="1523"/>
      <c r="D34" s="1523"/>
      <c r="E34" s="154"/>
      <c r="F34" s="158">
        <f t="shared" si="0"/>
        <v>0</v>
      </c>
    </row>
    <row r="35" spans="1:6">
      <c r="A35" s="1518"/>
      <c r="B35" s="1528"/>
      <c r="C35" s="1523"/>
      <c r="D35" s="1523"/>
      <c r="E35" s="154"/>
      <c r="F35" s="158">
        <f t="shared" si="0"/>
        <v>0</v>
      </c>
    </row>
    <row r="36" spans="1:6" ht="30">
      <c r="A36" s="1518" t="s">
        <v>2224</v>
      </c>
      <c r="B36" s="1519" t="s">
        <v>2223</v>
      </c>
      <c r="C36" s="1523" t="s">
        <v>679</v>
      </c>
      <c r="D36" s="1527">
        <v>15.5</v>
      </c>
      <c r="E36" s="154"/>
      <c r="F36" s="158">
        <f t="shared" si="0"/>
        <v>0</v>
      </c>
    </row>
    <row r="37" spans="1:6">
      <c r="A37" s="1518"/>
      <c r="B37" s="1522"/>
      <c r="C37" s="1523"/>
      <c r="D37" s="1523"/>
      <c r="E37" s="154"/>
      <c r="F37" s="158">
        <f t="shared" si="0"/>
        <v>0</v>
      </c>
    </row>
    <row r="38" spans="1:6">
      <c r="A38" s="1518"/>
      <c r="B38" s="1522" t="s">
        <v>1835</v>
      </c>
      <c r="C38" s="1523"/>
      <c r="D38" s="1523"/>
      <c r="E38" s="154"/>
      <c r="F38" s="158">
        <f t="shared" si="0"/>
        <v>0</v>
      </c>
    </row>
    <row r="39" spans="1:6">
      <c r="A39" s="1518"/>
      <c r="B39" s="1522"/>
      <c r="C39" s="1523"/>
      <c r="D39" s="1523"/>
      <c r="E39" s="154"/>
      <c r="F39" s="158">
        <f t="shared" si="0"/>
        <v>0</v>
      </c>
    </row>
    <row r="40" spans="1:6" ht="20">
      <c r="A40" s="1518"/>
      <c r="B40" s="1526" t="s">
        <v>1834</v>
      </c>
      <c r="C40" s="1523"/>
      <c r="D40" s="1523"/>
      <c r="E40" s="154"/>
      <c r="F40" s="158">
        <f t="shared" si="0"/>
        <v>0</v>
      </c>
    </row>
    <row r="41" spans="1:6">
      <c r="A41" s="1518"/>
      <c r="B41" s="1526"/>
      <c r="C41" s="1523"/>
      <c r="D41" s="1523"/>
      <c r="E41" s="154"/>
      <c r="F41" s="158">
        <f t="shared" si="0"/>
        <v>0</v>
      </c>
    </row>
    <row r="42" spans="1:6">
      <c r="A42" s="1518" t="s">
        <v>2222</v>
      </c>
      <c r="B42" s="1519"/>
      <c r="C42" s="1523" t="s">
        <v>438</v>
      </c>
      <c r="D42" s="1527">
        <v>8.1999999999999993</v>
      </c>
      <c r="E42" s="154"/>
      <c r="F42" s="158">
        <f t="shared" si="0"/>
        <v>0</v>
      </c>
    </row>
    <row r="43" spans="1:6">
      <c r="A43" s="1518"/>
      <c r="B43" s="1519"/>
      <c r="C43" s="1523"/>
      <c r="D43" s="1523"/>
      <c r="E43" s="154"/>
      <c r="F43" s="153"/>
    </row>
    <row r="44" spans="1:6">
      <c r="A44" s="1518"/>
      <c r="B44" s="1519"/>
      <c r="C44" s="1523"/>
      <c r="D44" s="1523"/>
      <c r="E44" s="154"/>
      <c r="F44" s="153"/>
    </row>
    <row r="45" spans="1:6" ht="13" thickBot="1">
      <c r="A45" s="1529"/>
      <c r="B45" s="1530"/>
      <c r="C45" s="1531"/>
      <c r="D45" s="1531" t="s">
        <v>1770</v>
      </c>
      <c r="E45" s="157"/>
      <c r="F45" s="151">
        <f>SUM(F9:F44)</f>
        <v>0</v>
      </c>
    </row>
    <row r="46" spans="1:6">
      <c r="A46" s="1532"/>
      <c r="B46" s="1510"/>
      <c r="C46" s="1511"/>
      <c r="D46" s="1511"/>
      <c r="E46" s="156"/>
      <c r="F46" s="156"/>
    </row>
    <row r="47" spans="1:6">
      <c r="A47" s="1532"/>
      <c r="B47" s="1510"/>
      <c r="C47" s="1511"/>
      <c r="D47" s="1511"/>
      <c r="E47" s="156"/>
      <c r="F47" s="156"/>
    </row>
    <row r="48" spans="1:6">
      <c r="A48" s="2116" t="s">
        <v>324</v>
      </c>
      <c r="B48" s="2117"/>
      <c r="C48" s="2117"/>
      <c r="D48" s="2117"/>
      <c r="E48" s="2117"/>
      <c r="F48" s="2117"/>
    </row>
    <row r="49" spans="1:6">
      <c r="A49" s="2116" t="s">
        <v>323</v>
      </c>
      <c r="B49" s="2117"/>
      <c r="C49" s="2117"/>
      <c r="D49" s="2117"/>
      <c r="E49" s="2117"/>
      <c r="F49" s="2117"/>
    </row>
    <row r="50" spans="1:6">
      <c r="A50" s="1509" t="s">
        <v>2432</v>
      </c>
      <c r="B50" s="1510"/>
      <c r="C50" s="1511"/>
      <c r="D50" s="1511"/>
      <c r="E50" s="1512"/>
      <c r="F50" s="1512"/>
    </row>
    <row r="51" spans="1:6">
      <c r="A51" s="1509"/>
      <c r="B51" s="1510"/>
      <c r="C51" s="1511"/>
      <c r="D51" s="1511"/>
      <c r="E51" s="1512"/>
      <c r="F51" s="1512"/>
    </row>
    <row r="52" spans="1:6" ht="20.399999999999999" customHeight="1">
      <c r="A52" s="2118" t="s">
        <v>2433</v>
      </c>
      <c r="B52" s="2118"/>
      <c r="C52" s="2118"/>
      <c r="D52" s="2118"/>
      <c r="E52" s="2118"/>
      <c r="F52" s="2118"/>
    </row>
    <row r="53" spans="1:6" ht="13" thickBot="1">
      <c r="A53" s="1513"/>
      <c r="B53" s="1510"/>
      <c r="C53" s="1511"/>
      <c r="D53" s="1511"/>
      <c r="E53" s="1512"/>
      <c r="F53" s="1512"/>
    </row>
    <row r="54" spans="1:6">
      <c r="A54" s="1514" t="s">
        <v>320</v>
      </c>
      <c r="B54" s="1515" t="s">
        <v>161</v>
      </c>
      <c r="C54" s="1515" t="s">
        <v>319</v>
      </c>
      <c r="D54" s="1515" t="s">
        <v>318</v>
      </c>
      <c r="E54" s="1516" t="s">
        <v>317</v>
      </c>
      <c r="F54" s="1517" t="s">
        <v>316</v>
      </c>
    </row>
    <row r="55" spans="1:6">
      <c r="A55" s="1533"/>
      <c r="B55" s="1534"/>
      <c r="C55" s="1534"/>
      <c r="D55" s="1534"/>
      <c r="E55" s="1535"/>
      <c r="F55" s="1536"/>
    </row>
    <row r="56" spans="1:6">
      <c r="A56" s="1533"/>
      <c r="B56" s="1522" t="s">
        <v>712</v>
      </c>
      <c r="C56" s="1534"/>
      <c r="D56" s="1534"/>
      <c r="E56" s="1535"/>
      <c r="F56" s="1536"/>
    </row>
    <row r="57" spans="1:6">
      <c r="A57" s="1533"/>
      <c r="B57" s="1528"/>
      <c r="C57" s="1534"/>
      <c r="D57" s="1534"/>
      <c r="E57" s="1535"/>
      <c r="F57" s="1536"/>
    </row>
    <row r="58" spans="1:6" ht="23" customHeight="1">
      <c r="A58" s="1518" t="s">
        <v>2221</v>
      </c>
      <c r="B58" s="1537" t="s">
        <v>2220</v>
      </c>
      <c r="C58" s="1523" t="s">
        <v>438</v>
      </c>
      <c r="D58" s="1527">
        <v>8.1999999999999993</v>
      </c>
      <c r="E58" s="154"/>
      <c r="F58" s="158">
        <f t="shared" ref="F58:F84" si="1">D58*E58</f>
        <v>0</v>
      </c>
    </row>
    <row r="59" spans="1:6">
      <c r="A59" s="1533"/>
      <c r="B59" s="1537"/>
      <c r="C59" s="1523"/>
      <c r="D59" s="1523"/>
      <c r="E59" s="154"/>
      <c r="F59" s="158">
        <f t="shared" si="1"/>
        <v>0</v>
      </c>
    </row>
    <row r="60" spans="1:6" ht="20">
      <c r="A60" s="1518" t="s">
        <v>1363</v>
      </c>
      <c r="B60" s="1538" t="s">
        <v>2219</v>
      </c>
      <c r="C60" s="1523" t="s">
        <v>679</v>
      </c>
      <c r="D60" s="1527">
        <v>8.1999999999999993</v>
      </c>
      <c r="E60" s="154"/>
      <c r="F60" s="158">
        <f t="shared" si="1"/>
        <v>0</v>
      </c>
    </row>
    <row r="61" spans="1:6">
      <c r="A61" s="1518"/>
      <c r="B61" s="1539"/>
      <c r="C61" s="1523"/>
      <c r="D61" s="1523"/>
      <c r="E61" s="154"/>
      <c r="F61" s="158">
        <f t="shared" si="1"/>
        <v>0</v>
      </c>
    </row>
    <row r="62" spans="1:6" ht="40">
      <c r="A62" s="1518" t="s">
        <v>2218</v>
      </c>
      <c r="B62" s="1540" t="s">
        <v>2217</v>
      </c>
      <c r="C62" s="1523" t="s">
        <v>438</v>
      </c>
      <c r="D62" s="1527">
        <v>23.5</v>
      </c>
      <c r="E62" s="154"/>
      <c r="F62" s="158">
        <f t="shared" si="1"/>
        <v>0</v>
      </c>
    </row>
    <row r="63" spans="1:6">
      <c r="A63" s="1518"/>
      <c r="B63" s="1526"/>
      <c r="C63" s="1523"/>
      <c r="D63" s="1523"/>
      <c r="E63" s="154"/>
      <c r="F63" s="158">
        <f t="shared" si="1"/>
        <v>0</v>
      </c>
    </row>
    <row r="64" spans="1:6">
      <c r="A64" s="1518"/>
      <c r="B64" s="1522" t="s">
        <v>1832</v>
      </c>
      <c r="C64" s="1523"/>
      <c r="D64" s="1541"/>
      <c r="E64" s="154"/>
      <c r="F64" s="158">
        <f t="shared" si="1"/>
        <v>0</v>
      </c>
    </row>
    <row r="65" spans="1:6">
      <c r="A65" s="1518"/>
      <c r="B65" s="1519"/>
      <c r="C65" s="1523"/>
      <c r="D65" s="1541"/>
      <c r="E65" s="154"/>
      <c r="F65" s="158">
        <f t="shared" si="1"/>
        <v>0</v>
      </c>
    </row>
    <row r="66" spans="1:6" ht="20">
      <c r="A66" s="1518" t="s">
        <v>1831</v>
      </c>
      <c r="B66" s="1540" t="s">
        <v>2216</v>
      </c>
      <c r="C66" s="1523" t="s">
        <v>679</v>
      </c>
      <c r="D66" s="1527">
        <v>38.200000000000003</v>
      </c>
      <c r="E66" s="154"/>
      <c r="F66" s="158">
        <f t="shared" si="1"/>
        <v>0</v>
      </c>
    </row>
    <row r="67" spans="1:6">
      <c r="A67" s="1518"/>
      <c r="B67" s="1526"/>
      <c r="C67" s="1523"/>
      <c r="D67" s="1523"/>
      <c r="E67" s="154"/>
      <c r="F67" s="158">
        <f t="shared" si="1"/>
        <v>0</v>
      </c>
    </row>
    <row r="68" spans="1:6">
      <c r="A68" s="1518"/>
      <c r="B68" s="1522" t="s">
        <v>1159</v>
      </c>
      <c r="C68" s="1523"/>
      <c r="D68" s="1523"/>
      <c r="E68" s="154"/>
      <c r="F68" s="158">
        <f t="shared" si="1"/>
        <v>0</v>
      </c>
    </row>
    <row r="69" spans="1:6">
      <c r="A69" s="1518"/>
      <c r="B69" s="1519"/>
      <c r="C69" s="1523"/>
      <c r="D69" s="1523"/>
      <c r="E69" s="154"/>
      <c r="F69" s="158">
        <f t="shared" si="1"/>
        <v>0</v>
      </c>
    </row>
    <row r="70" spans="1:6">
      <c r="A70" s="1518"/>
      <c r="B70" s="1522" t="s">
        <v>1829</v>
      </c>
      <c r="C70" s="1523"/>
      <c r="D70" s="1523"/>
      <c r="E70" s="154"/>
      <c r="F70" s="158">
        <f t="shared" si="1"/>
        <v>0</v>
      </c>
    </row>
    <row r="71" spans="1:6">
      <c r="A71" s="1518"/>
      <c r="B71" s="1519"/>
      <c r="C71" s="1523"/>
      <c r="D71" s="1523"/>
      <c r="E71" s="154"/>
      <c r="F71" s="158">
        <f t="shared" si="1"/>
        <v>0</v>
      </c>
    </row>
    <row r="72" spans="1:6">
      <c r="A72" s="1518"/>
      <c r="B72" s="1522" t="s">
        <v>1828</v>
      </c>
      <c r="C72" s="1523"/>
      <c r="D72" s="1523"/>
      <c r="E72" s="154"/>
      <c r="F72" s="158">
        <f t="shared" si="1"/>
        <v>0</v>
      </c>
    </row>
    <row r="73" spans="1:6">
      <c r="A73" s="1518"/>
      <c r="B73" s="1519"/>
      <c r="C73" s="1523"/>
      <c r="D73" s="1523"/>
      <c r="E73" s="154"/>
      <c r="F73" s="158">
        <f t="shared" si="1"/>
        <v>0</v>
      </c>
    </row>
    <row r="74" spans="1:6">
      <c r="A74" s="1518"/>
      <c r="B74" s="1522" t="s">
        <v>1827</v>
      </c>
      <c r="C74" s="1523"/>
      <c r="D74" s="1523"/>
      <c r="E74" s="154"/>
      <c r="F74" s="158">
        <f t="shared" si="1"/>
        <v>0</v>
      </c>
    </row>
    <row r="75" spans="1:6">
      <c r="A75" s="1518"/>
      <c r="B75" s="1522"/>
      <c r="C75" s="1523"/>
      <c r="D75" s="1523"/>
      <c r="E75" s="154"/>
      <c r="F75" s="158">
        <f t="shared" si="1"/>
        <v>0</v>
      </c>
    </row>
    <row r="76" spans="1:6" ht="40">
      <c r="A76" s="1518"/>
      <c r="B76" s="1526" t="s">
        <v>1826</v>
      </c>
      <c r="C76" s="1523"/>
      <c r="D76" s="1523"/>
      <c r="E76" s="154"/>
      <c r="F76" s="158">
        <f t="shared" si="1"/>
        <v>0</v>
      </c>
    </row>
    <row r="77" spans="1:6">
      <c r="A77" s="1518"/>
      <c r="B77" s="1528"/>
      <c r="C77" s="1523"/>
      <c r="D77" s="1523"/>
      <c r="E77" s="154"/>
      <c r="F77" s="158">
        <f t="shared" si="1"/>
        <v>0</v>
      </c>
    </row>
    <row r="78" spans="1:6">
      <c r="A78" s="1518" t="s">
        <v>704</v>
      </c>
      <c r="B78" s="1519" t="s">
        <v>1820</v>
      </c>
      <c r="C78" s="1523" t="s">
        <v>691</v>
      </c>
      <c r="D78" s="1527">
        <v>2.2999999999999998</v>
      </c>
      <c r="E78" s="154"/>
      <c r="F78" s="158">
        <f t="shared" si="1"/>
        <v>0</v>
      </c>
    </row>
    <row r="79" spans="1:6">
      <c r="A79" s="1518"/>
      <c r="B79" s="1528"/>
      <c r="C79" s="1523"/>
      <c r="D79" s="1523"/>
      <c r="E79" s="154"/>
      <c r="F79" s="158">
        <f t="shared" si="1"/>
        <v>0</v>
      </c>
    </row>
    <row r="80" spans="1:6">
      <c r="A80" s="1518"/>
      <c r="B80" s="1522" t="s">
        <v>1823</v>
      </c>
      <c r="C80" s="1523"/>
      <c r="D80" s="1523"/>
      <c r="E80" s="154"/>
      <c r="F80" s="158">
        <f t="shared" si="1"/>
        <v>0</v>
      </c>
    </row>
    <row r="81" spans="1:6">
      <c r="A81" s="1518"/>
      <c r="B81" s="1519"/>
      <c r="C81" s="1523"/>
      <c r="D81" s="1523"/>
      <c r="E81" s="154"/>
      <c r="F81" s="158">
        <f t="shared" si="1"/>
        <v>0</v>
      </c>
    </row>
    <row r="82" spans="1:6" ht="30">
      <c r="A82" s="1518"/>
      <c r="B82" s="1526" t="s">
        <v>2215</v>
      </c>
      <c r="C82" s="1523"/>
      <c r="D82" s="1523"/>
      <c r="E82" s="154"/>
      <c r="F82" s="158">
        <f t="shared" si="1"/>
        <v>0</v>
      </c>
    </row>
    <row r="83" spans="1:6">
      <c r="A83" s="1518"/>
      <c r="B83" s="1522"/>
      <c r="C83" s="1523"/>
      <c r="D83" s="1523"/>
      <c r="E83" s="154"/>
      <c r="F83" s="158">
        <f t="shared" si="1"/>
        <v>0</v>
      </c>
    </row>
    <row r="84" spans="1:6" ht="31.5" customHeight="1">
      <c r="A84" s="1518" t="s">
        <v>2214</v>
      </c>
      <c r="B84" s="1519" t="s">
        <v>2213</v>
      </c>
      <c r="C84" s="1523" t="s">
        <v>691</v>
      </c>
      <c r="D84" s="1527">
        <v>4.7</v>
      </c>
      <c r="E84" s="154"/>
      <c r="F84" s="158">
        <f t="shared" si="1"/>
        <v>0</v>
      </c>
    </row>
    <row r="85" spans="1:6">
      <c r="A85" s="1518"/>
      <c r="B85" s="1528"/>
      <c r="C85" s="1523"/>
      <c r="D85" s="1523"/>
      <c r="E85" s="154"/>
      <c r="F85" s="153"/>
    </row>
    <row r="86" spans="1:6">
      <c r="A86" s="1518"/>
      <c r="B86" s="1519"/>
      <c r="C86" s="1523"/>
      <c r="D86" s="1523"/>
      <c r="E86" s="154"/>
      <c r="F86" s="153"/>
    </row>
    <row r="87" spans="1:6" ht="13" thickBot="1">
      <c r="A87" s="1529"/>
      <c r="B87" s="1530"/>
      <c r="C87" s="1531"/>
      <c r="D87" s="1531" t="s">
        <v>1770</v>
      </c>
      <c r="E87" s="157"/>
      <c r="F87" s="151">
        <f>SUM(F56:F86)</f>
        <v>0</v>
      </c>
    </row>
    <row r="88" spans="1:6">
      <c r="A88" s="1532"/>
      <c r="B88" s="1510"/>
      <c r="C88" s="1511"/>
      <c r="D88" s="1511"/>
      <c r="E88" s="156"/>
      <c r="F88" s="156"/>
    </row>
    <row r="89" spans="1:6">
      <c r="A89" s="1532"/>
      <c r="B89" s="1510"/>
      <c r="C89" s="1511"/>
      <c r="D89" s="1511"/>
      <c r="E89" s="156"/>
      <c r="F89" s="156"/>
    </row>
    <row r="90" spans="1:6">
      <c r="A90" s="2116" t="s">
        <v>324</v>
      </c>
      <c r="B90" s="2117"/>
      <c r="C90" s="2117"/>
      <c r="D90" s="2117"/>
      <c r="E90" s="2117"/>
      <c r="F90" s="2117"/>
    </row>
    <row r="91" spans="1:6">
      <c r="A91" s="2116" t="s">
        <v>323</v>
      </c>
      <c r="B91" s="2117"/>
      <c r="C91" s="2117"/>
      <c r="D91" s="2117"/>
      <c r="E91" s="2117"/>
      <c r="F91" s="2117"/>
    </row>
    <row r="92" spans="1:6">
      <c r="A92" s="1509" t="s">
        <v>2432</v>
      </c>
      <c r="B92" s="1510"/>
      <c r="C92" s="1511"/>
      <c r="D92" s="1511"/>
      <c r="E92" s="1512"/>
      <c r="F92" s="1512"/>
    </row>
    <row r="93" spans="1:6">
      <c r="A93" s="1532"/>
      <c r="B93" s="1510"/>
      <c r="C93" s="1511"/>
      <c r="D93" s="1511"/>
      <c r="E93" s="156"/>
      <c r="F93" s="156"/>
    </row>
    <row r="94" spans="1:6" ht="23.4" customHeight="1">
      <c r="A94" s="2118" t="s">
        <v>2433</v>
      </c>
      <c r="B94" s="2118"/>
      <c r="C94" s="2118"/>
      <c r="D94" s="2118"/>
      <c r="E94" s="2118"/>
      <c r="F94" s="2118"/>
    </row>
    <row r="95" spans="1:6" ht="13" thickBot="1">
      <c r="A95" s="1513"/>
      <c r="B95" s="1510"/>
      <c r="C95" s="1511"/>
      <c r="D95" s="1511"/>
      <c r="E95" s="1512"/>
      <c r="F95" s="1512"/>
    </row>
    <row r="96" spans="1:6">
      <c r="A96" s="1514" t="s">
        <v>320</v>
      </c>
      <c r="B96" s="1515" t="s">
        <v>161</v>
      </c>
      <c r="C96" s="1515" t="s">
        <v>319</v>
      </c>
      <c r="D96" s="1515" t="s">
        <v>318</v>
      </c>
      <c r="E96" s="1516" t="s">
        <v>317</v>
      </c>
      <c r="F96" s="1517" t="s">
        <v>316</v>
      </c>
    </row>
    <row r="97" spans="1:6">
      <c r="A97" s="1518"/>
      <c r="B97" s="1519"/>
      <c r="C97" s="1519"/>
      <c r="D97" s="1519"/>
      <c r="E97" s="1520"/>
      <c r="F97" s="1521"/>
    </row>
    <row r="98" spans="1:6" ht="20">
      <c r="A98" s="1518" t="s">
        <v>2212</v>
      </c>
      <c r="B98" s="1519" t="s">
        <v>2211</v>
      </c>
      <c r="C98" s="1523" t="s">
        <v>438</v>
      </c>
      <c r="D98" s="1527">
        <v>12.8</v>
      </c>
      <c r="E98" s="154"/>
      <c r="F98" s="158">
        <f t="shared" ref="F98:F129" si="2">D98*E98</f>
        <v>0</v>
      </c>
    </row>
    <row r="99" spans="1:6">
      <c r="A99" s="1518"/>
      <c r="B99" s="1528"/>
      <c r="C99" s="1523"/>
      <c r="D99" s="1523"/>
      <c r="E99" s="1520"/>
      <c r="F99" s="158">
        <f t="shared" si="2"/>
        <v>0</v>
      </c>
    </row>
    <row r="100" spans="1:6">
      <c r="A100" s="1518" t="s">
        <v>2210</v>
      </c>
      <c r="B100" s="1519" t="s">
        <v>2209</v>
      </c>
      <c r="C100" s="1523" t="s">
        <v>438</v>
      </c>
      <c r="D100" s="1527">
        <v>4.5</v>
      </c>
      <c r="E100" s="154"/>
      <c r="F100" s="158">
        <f t="shared" si="2"/>
        <v>0</v>
      </c>
    </row>
    <row r="101" spans="1:6">
      <c r="A101" s="1518"/>
      <c r="B101" s="1519"/>
      <c r="C101" s="1519"/>
      <c r="D101" s="1519"/>
      <c r="E101" s="1520"/>
      <c r="F101" s="158">
        <f t="shared" si="2"/>
        <v>0</v>
      </c>
    </row>
    <row r="102" spans="1:6">
      <c r="A102" s="1518"/>
      <c r="B102" s="1522" t="s">
        <v>1994</v>
      </c>
      <c r="C102" s="1523"/>
      <c r="D102" s="1523"/>
      <c r="E102" s="154"/>
      <c r="F102" s="158">
        <f t="shared" si="2"/>
        <v>0</v>
      </c>
    </row>
    <row r="103" spans="1:6">
      <c r="A103" s="1518"/>
      <c r="B103" s="1519"/>
      <c r="C103" s="1523"/>
      <c r="D103" s="1523"/>
      <c r="E103" s="154"/>
      <c r="F103" s="158">
        <f t="shared" si="2"/>
        <v>0</v>
      </c>
    </row>
    <row r="104" spans="1:6" ht="30">
      <c r="A104" s="1518"/>
      <c r="B104" s="1526" t="s">
        <v>2208</v>
      </c>
      <c r="C104" s="1523"/>
      <c r="D104" s="1523"/>
      <c r="E104" s="154"/>
      <c r="F104" s="158">
        <f t="shared" si="2"/>
        <v>0</v>
      </c>
    </row>
    <row r="105" spans="1:6">
      <c r="A105" s="1518"/>
      <c r="B105" s="1519"/>
      <c r="C105" s="1523"/>
      <c r="D105" s="1523"/>
      <c r="E105" s="154"/>
      <c r="F105" s="158">
        <f t="shared" si="2"/>
        <v>0</v>
      </c>
    </row>
    <row r="106" spans="1:6">
      <c r="A106" s="1518" t="s">
        <v>2207</v>
      </c>
      <c r="B106" s="1519" t="s">
        <v>2206</v>
      </c>
      <c r="C106" s="1523" t="s">
        <v>438</v>
      </c>
      <c r="D106" s="1527">
        <v>2.8</v>
      </c>
      <c r="E106" s="154"/>
      <c r="F106" s="158">
        <f t="shared" si="2"/>
        <v>0</v>
      </c>
    </row>
    <row r="107" spans="1:6">
      <c r="A107" s="1518" t="s">
        <v>2205</v>
      </c>
      <c r="B107" s="1519" t="s">
        <v>2204</v>
      </c>
      <c r="C107" s="1523" t="s">
        <v>438</v>
      </c>
      <c r="D107" s="1527">
        <v>1.2</v>
      </c>
      <c r="E107" s="154"/>
      <c r="F107" s="158">
        <f t="shared" si="2"/>
        <v>0</v>
      </c>
    </row>
    <row r="108" spans="1:6">
      <c r="A108" s="1518"/>
      <c r="B108" s="1519"/>
      <c r="C108" s="1523"/>
      <c r="D108" s="1542"/>
      <c r="E108" s="154"/>
      <c r="F108" s="158">
        <f t="shared" si="2"/>
        <v>0</v>
      </c>
    </row>
    <row r="109" spans="1:6">
      <c r="A109" s="1518"/>
      <c r="B109" s="1522" t="s">
        <v>1819</v>
      </c>
      <c r="C109" s="1523"/>
      <c r="D109" s="1523"/>
      <c r="E109" s="154"/>
      <c r="F109" s="158">
        <f t="shared" si="2"/>
        <v>0</v>
      </c>
    </row>
    <row r="110" spans="1:6">
      <c r="A110" s="1518"/>
      <c r="B110" s="1519"/>
      <c r="C110" s="1523"/>
      <c r="D110" s="1523"/>
      <c r="E110" s="154"/>
      <c r="F110" s="158">
        <f t="shared" si="2"/>
        <v>0</v>
      </c>
    </row>
    <row r="111" spans="1:6">
      <c r="A111" s="1518"/>
      <c r="B111" s="1522" t="s">
        <v>1818</v>
      </c>
      <c r="C111" s="1523"/>
      <c r="D111" s="1523"/>
      <c r="E111" s="154"/>
      <c r="F111" s="158">
        <f t="shared" si="2"/>
        <v>0</v>
      </c>
    </row>
    <row r="112" spans="1:6">
      <c r="A112" s="1518"/>
      <c r="B112" s="1519"/>
      <c r="C112" s="1523"/>
      <c r="D112" s="1523"/>
      <c r="E112" s="154"/>
      <c r="F112" s="158">
        <f t="shared" si="2"/>
        <v>0</v>
      </c>
    </row>
    <row r="113" spans="1:6" ht="20">
      <c r="A113" s="1518"/>
      <c r="B113" s="1526" t="s">
        <v>1817</v>
      </c>
      <c r="C113" s="1523"/>
      <c r="D113" s="1523"/>
      <c r="E113" s="154"/>
      <c r="F113" s="158">
        <f t="shared" si="2"/>
        <v>0</v>
      </c>
    </row>
    <row r="114" spans="1:6">
      <c r="A114" s="1518"/>
      <c r="B114" s="1519"/>
      <c r="C114" s="1523"/>
      <c r="D114" s="1523"/>
      <c r="E114" s="154"/>
      <c r="F114" s="158">
        <f t="shared" si="2"/>
        <v>0</v>
      </c>
    </row>
    <row r="115" spans="1:6">
      <c r="A115" s="1518" t="s">
        <v>1356</v>
      </c>
      <c r="B115" s="1519" t="s">
        <v>2199</v>
      </c>
      <c r="C115" s="1523" t="s">
        <v>691</v>
      </c>
      <c r="D115" s="1527">
        <v>8.5</v>
      </c>
      <c r="E115" s="154"/>
      <c r="F115" s="158">
        <f t="shared" si="2"/>
        <v>0</v>
      </c>
    </row>
    <row r="116" spans="1:6">
      <c r="A116" s="1518"/>
      <c r="B116" s="1519"/>
      <c r="C116" s="1523"/>
      <c r="D116" s="1542"/>
      <c r="E116" s="154"/>
      <c r="F116" s="158">
        <f t="shared" si="2"/>
        <v>0</v>
      </c>
    </row>
    <row r="117" spans="1:6" ht="30">
      <c r="A117" s="1543"/>
      <c r="B117" s="1526" t="s">
        <v>2203</v>
      </c>
      <c r="C117" s="1523"/>
      <c r="D117" s="1542"/>
      <c r="E117" s="154"/>
      <c r="F117" s="158">
        <f t="shared" si="2"/>
        <v>0</v>
      </c>
    </row>
    <row r="118" spans="1:6">
      <c r="A118" s="1543"/>
      <c r="B118" s="1519"/>
      <c r="C118" s="1523"/>
      <c r="D118" s="1542"/>
      <c r="E118" s="154"/>
      <c r="F118" s="158">
        <f t="shared" si="2"/>
        <v>0</v>
      </c>
    </row>
    <row r="119" spans="1:6">
      <c r="A119" s="1518" t="s">
        <v>2202</v>
      </c>
      <c r="B119" s="1519" t="s">
        <v>2199</v>
      </c>
      <c r="C119" s="1523" t="s">
        <v>691</v>
      </c>
      <c r="D119" s="1527">
        <v>12.8</v>
      </c>
      <c r="E119" s="154"/>
      <c r="F119" s="158">
        <f t="shared" si="2"/>
        <v>0</v>
      </c>
    </row>
    <row r="120" spans="1:6">
      <c r="A120" s="1518"/>
      <c r="B120" s="1519"/>
      <c r="C120" s="1523"/>
      <c r="D120" s="1542"/>
      <c r="E120" s="154"/>
      <c r="F120" s="158">
        <f t="shared" si="2"/>
        <v>0</v>
      </c>
    </row>
    <row r="121" spans="1:6">
      <c r="A121" s="1518"/>
      <c r="B121" s="1522" t="s">
        <v>1815</v>
      </c>
      <c r="C121" s="1523"/>
      <c r="D121" s="1542"/>
      <c r="E121" s="154"/>
      <c r="F121" s="158">
        <f t="shared" si="2"/>
        <v>0</v>
      </c>
    </row>
    <row r="122" spans="1:6">
      <c r="A122" s="1544"/>
      <c r="B122" s="1545"/>
      <c r="C122" s="1523"/>
      <c r="D122" s="1542"/>
      <c r="E122" s="154"/>
      <c r="F122" s="158">
        <f t="shared" si="2"/>
        <v>0</v>
      </c>
    </row>
    <row r="123" spans="1:6" ht="20">
      <c r="A123" s="1543"/>
      <c r="B123" s="1526" t="s">
        <v>2201</v>
      </c>
      <c r="C123" s="1523"/>
      <c r="D123" s="1542"/>
      <c r="E123" s="154"/>
      <c r="F123" s="158">
        <f t="shared" si="2"/>
        <v>0</v>
      </c>
    </row>
    <row r="124" spans="1:6">
      <c r="A124" s="1543"/>
      <c r="B124" s="1519"/>
      <c r="C124" s="1523"/>
      <c r="D124" s="1542"/>
      <c r="E124" s="154"/>
      <c r="F124" s="158">
        <f t="shared" si="2"/>
        <v>0</v>
      </c>
    </row>
    <row r="125" spans="1:6">
      <c r="A125" s="1518" t="s">
        <v>2200</v>
      </c>
      <c r="B125" s="1519" t="s">
        <v>2199</v>
      </c>
      <c r="C125" s="1523" t="s">
        <v>691</v>
      </c>
      <c r="D125" s="1527">
        <v>12.8</v>
      </c>
      <c r="E125" s="154"/>
      <c r="F125" s="158">
        <f t="shared" si="2"/>
        <v>0</v>
      </c>
    </row>
    <row r="126" spans="1:6">
      <c r="A126" s="1518"/>
      <c r="B126" s="1519"/>
      <c r="C126" s="1523"/>
      <c r="D126" s="1542"/>
      <c r="E126" s="154"/>
      <c r="F126" s="158">
        <f t="shared" si="2"/>
        <v>0</v>
      </c>
    </row>
    <row r="127" spans="1:6" ht="20">
      <c r="A127" s="1518"/>
      <c r="B127" s="1526" t="s">
        <v>2198</v>
      </c>
      <c r="C127" s="1523"/>
      <c r="D127" s="1542"/>
      <c r="E127" s="154"/>
      <c r="F127" s="158">
        <f t="shared" si="2"/>
        <v>0</v>
      </c>
    </row>
    <row r="128" spans="1:6">
      <c r="A128" s="1518"/>
      <c r="B128" s="1522"/>
      <c r="C128" s="1523"/>
      <c r="D128" s="1542"/>
      <c r="E128" s="154"/>
      <c r="F128" s="158">
        <f t="shared" si="2"/>
        <v>0</v>
      </c>
    </row>
    <row r="129" spans="1:6">
      <c r="A129" s="1518" t="s">
        <v>2045</v>
      </c>
      <c r="B129" s="1519" t="s">
        <v>2197</v>
      </c>
      <c r="C129" s="1523" t="s">
        <v>691</v>
      </c>
      <c r="D129" s="1527">
        <v>1.2</v>
      </c>
      <c r="E129" s="154"/>
      <c r="F129" s="158">
        <f t="shared" si="2"/>
        <v>0</v>
      </c>
    </row>
    <row r="130" spans="1:6">
      <c r="A130" s="1518"/>
      <c r="B130" s="1522"/>
      <c r="C130" s="1523"/>
      <c r="D130" s="1523"/>
      <c r="E130" s="154"/>
      <c r="F130" s="153"/>
    </row>
    <row r="131" spans="1:6">
      <c r="A131" s="1518"/>
      <c r="B131" s="1526"/>
      <c r="C131" s="1523"/>
      <c r="D131" s="1542"/>
      <c r="E131" s="154"/>
      <c r="F131" s="153"/>
    </row>
    <row r="132" spans="1:6">
      <c r="A132" s="1518"/>
      <c r="B132" s="1519"/>
      <c r="C132" s="1523"/>
      <c r="D132" s="1542"/>
      <c r="E132" s="154"/>
      <c r="F132" s="153"/>
    </row>
    <row r="133" spans="1:6">
      <c r="A133" s="1518"/>
      <c r="B133" s="1522"/>
      <c r="C133" s="1523"/>
      <c r="D133" s="1523"/>
      <c r="E133" s="154"/>
      <c r="F133" s="153"/>
    </row>
    <row r="134" spans="1:6" ht="13" thickBot="1">
      <c r="A134" s="1529"/>
      <c r="B134" s="1530"/>
      <c r="C134" s="1531"/>
      <c r="D134" s="1531" t="s">
        <v>1770</v>
      </c>
      <c r="E134" s="157"/>
      <c r="F134" s="151">
        <f>SUM(F97:F133)</f>
        <v>0</v>
      </c>
    </row>
    <row r="135" spans="1:6">
      <c r="A135" s="1532"/>
      <c r="B135" s="1510"/>
      <c r="C135" s="1511"/>
      <c r="D135" s="1511"/>
      <c r="E135" s="156"/>
      <c r="F135" s="156"/>
    </row>
    <row r="136" spans="1:6">
      <c r="A136" s="1532"/>
      <c r="B136" s="1510"/>
      <c r="C136" s="1511"/>
      <c r="D136" s="1511"/>
      <c r="E136" s="156"/>
      <c r="F136" s="156"/>
    </row>
    <row r="137" spans="1:6">
      <c r="A137" s="2116" t="s">
        <v>324</v>
      </c>
      <c r="B137" s="2117"/>
      <c r="C137" s="2117"/>
      <c r="D137" s="2117"/>
      <c r="E137" s="2117"/>
      <c r="F137" s="2117"/>
    </row>
    <row r="138" spans="1:6">
      <c r="A138" s="2116" t="s">
        <v>323</v>
      </c>
      <c r="B138" s="2117"/>
      <c r="C138" s="2117"/>
      <c r="D138" s="2117"/>
      <c r="E138" s="2117"/>
      <c r="F138" s="2117"/>
    </row>
    <row r="139" spans="1:6">
      <c r="A139" s="1509" t="s">
        <v>2432</v>
      </c>
      <c r="B139" s="1510"/>
      <c r="C139" s="1511"/>
      <c r="D139" s="1511"/>
      <c r="E139" s="1512"/>
      <c r="F139" s="1512"/>
    </row>
    <row r="140" spans="1:6">
      <c r="A140" s="1509"/>
      <c r="B140" s="1510"/>
      <c r="C140" s="1511"/>
      <c r="D140" s="1511"/>
      <c r="E140" s="1512"/>
      <c r="F140" s="1512"/>
    </row>
    <row r="141" spans="1:6" ht="21.65" customHeight="1">
      <c r="A141" s="2118" t="s">
        <v>2433</v>
      </c>
      <c r="B141" s="2118"/>
      <c r="C141" s="2118"/>
      <c r="D141" s="2118"/>
      <c r="E141" s="2118"/>
      <c r="F141" s="2118"/>
    </row>
    <row r="142" spans="1:6" ht="13" thickBot="1">
      <c r="A142" s="1513"/>
      <c r="B142" s="1510"/>
      <c r="C142" s="1511"/>
      <c r="D142" s="1511"/>
      <c r="E142" s="1512"/>
      <c r="F142" s="1512"/>
    </row>
    <row r="143" spans="1:6">
      <c r="A143" s="1514" t="s">
        <v>320</v>
      </c>
      <c r="B143" s="1515" t="s">
        <v>161</v>
      </c>
      <c r="C143" s="1515" t="s">
        <v>319</v>
      </c>
      <c r="D143" s="1515" t="s">
        <v>318</v>
      </c>
      <c r="E143" s="1516" t="s">
        <v>317</v>
      </c>
      <c r="F143" s="1517" t="s">
        <v>316</v>
      </c>
    </row>
    <row r="144" spans="1:6">
      <c r="A144" s="1518"/>
      <c r="B144" s="1519"/>
      <c r="C144" s="1519"/>
      <c r="D144" s="1519"/>
      <c r="E144" s="1520"/>
      <c r="F144" s="1521"/>
    </row>
    <row r="145" spans="1:6" ht="20">
      <c r="A145" s="1518"/>
      <c r="B145" s="1526" t="s">
        <v>2196</v>
      </c>
      <c r="C145" s="1523"/>
      <c r="D145" s="1542"/>
      <c r="E145" s="1520"/>
      <c r="F145" s="1521"/>
    </row>
    <row r="146" spans="1:6">
      <c r="A146" s="1518"/>
      <c r="B146" s="1522"/>
      <c r="C146" s="1523"/>
      <c r="D146" s="1542"/>
      <c r="E146" s="1520"/>
      <c r="F146" s="1521"/>
    </row>
    <row r="147" spans="1:6">
      <c r="A147" s="1518" t="s">
        <v>2195</v>
      </c>
      <c r="B147" s="1519" t="s">
        <v>2194</v>
      </c>
      <c r="C147" s="1523" t="s">
        <v>691</v>
      </c>
      <c r="D147" s="1527">
        <v>0.8</v>
      </c>
      <c r="E147" s="154"/>
      <c r="F147" s="158">
        <f t="shared" ref="F147:F179" si="3">D147*E147</f>
        <v>0</v>
      </c>
    </row>
    <row r="148" spans="1:6">
      <c r="A148" s="1518"/>
      <c r="B148" s="1519"/>
      <c r="C148" s="1519"/>
      <c r="D148" s="1519"/>
      <c r="E148" s="1520"/>
      <c r="F148" s="158">
        <f t="shared" si="3"/>
        <v>0</v>
      </c>
    </row>
    <row r="149" spans="1:6">
      <c r="A149" s="1518"/>
      <c r="B149" s="1522" t="s">
        <v>1144</v>
      </c>
      <c r="C149" s="1523"/>
      <c r="D149" s="1523"/>
      <c r="E149" s="154"/>
      <c r="F149" s="158">
        <f t="shared" si="3"/>
        <v>0</v>
      </c>
    </row>
    <row r="150" spans="1:6">
      <c r="A150" s="1518"/>
      <c r="B150" s="1519"/>
      <c r="C150" s="1523"/>
      <c r="D150" s="1523"/>
      <c r="E150" s="154"/>
      <c r="F150" s="158">
        <f t="shared" si="3"/>
        <v>0</v>
      </c>
    </row>
    <row r="151" spans="1:6">
      <c r="A151" s="1518"/>
      <c r="B151" s="1522" t="s">
        <v>689</v>
      </c>
      <c r="C151" s="1523"/>
      <c r="D151" s="1523"/>
      <c r="E151" s="154"/>
      <c r="F151" s="158">
        <f t="shared" si="3"/>
        <v>0</v>
      </c>
    </row>
    <row r="152" spans="1:6">
      <c r="A152" s="1518"/>
      <c r="B152" s="1522"/>
      <c r="C152" s="1523"/>
      <c r="D152" s="1523"/>
      <c r="E152" s="154"/>
      <c r="F152" s="158">
        <f t="shared" si="3"/>
        <v>0</v>
      </c>
    </row>
    <row r="153" spans="1:6" ht="20">
      <c r="A153" s="1518"/>
      <c r="B153" s="1526" t="s">
        <v>2042</v>
      </c>
      <c r="C153" s="1523"/>
      <c r="D153" s="1523"/>
      <c r="E153" s="154"/>
      <c r="F153" s="158">
        <f t="shared" si="3"/>
        <v>0</v>
      </c>
    </row>
    <row r="154" spans="1:6">
      <c r="A154" s="1518"/>
      <c r="B154" s="1519"/>
      <c r="C154" s="1523"/>
      <c r="D154" s="1523"/>
      <c r="E154" s="154"/>
      <c r="F154" s="158">
        <f t="shared" si="3"/>
        <v>0</v>
      </c>
    </row>
    <row r="155" spans="1:6">
      <c r="A155" s="1518" t="s">
        <v>759</v>
      </c>
      <c r="B155" s="1519" t="s">
        <v>1811</v>
      </c>
      <c r="C155" s="1523" t="s">
        <v>679</v>
      </c>
      <c r="D155" s="1523">
        <v>62</v>
      </c>
      <c r="E155" s="154"/>
      <c r="F155" s="158">
        <f t="shared" si="3"/>
        <v>0</v>
      </c>
    </row>
    <row r="156" spans="1:6">
      <c r="A156" s="1518"/>
      <c r="B156" s="1522"/>
      <c r="C156" s="1523"/>
      <c r="D156" s="1523"/>
      <c r="E156" s="154"/>
      <c r="F156" s="158">
        <f t="shared" si="3"/>
        <v>0</v>
      </c>
    </row>
    <row r="157" spans="1:6" ht="20">
      <c r="A157" s="1518"/>
      <c r="B157" s="1526" t="s">
        <v>1812</v>
      </c>
      <c r="C157" s="1523"/>
      <c r="D157" s="1523"/>
      <c r="E157" s="154"/>
      <c r="F157" s="158">
        <f t="shared" si="3"/>
        <v>0</v>
      </c>
    </row>
    <row r="158" spans="1:6">
      <c r="A158" s="1518"/>
      <c r="B158" s="1519"/>
      <c r="C158" s="1523"/>
      <c r="D158" s="1523"/>
      <c r="E158" s="154"/>
      <c r="F158" s="158">
        <f t="shared" si="3"/>
        <v>0</v>
      </c>
    </row>
    <row r="159" spans="1:6">
      <c r="A159" s="1518" t="s">
        <v>766</v>
      </c>
      <c r="B159" s="1519" t="s">
        <v>2193</v>
      </c>
      <c r="C159" s="1523" t="s">
        <v>513</v>
      </c>
      <c r="D159" s="1523">
        <v>32</v>
      </c>
      <c r="E159" s="154"/>
      <c r="F159" s="158">
        <f t="shared" si="3"/>
        <v>0</v>
      </c>
    </row>
    <row r="160" spans="1:6">
      <c r="A160" s="1518"/>
      <c r="B160" s="1519"/>
      <c r="C160" s="1523"/>
      <c r="D160" s="1523"/>
      <c r="E160" s="154"/>
      <c r="F160" s="158">
        <f t="shared" si="3"/>
        <v>0</v>
      </c>
    </row>
    <row r="161" spans="1:6">
      <c r="A161" s="1518"/>
      <c r="B161" s="1522" t="s">
        <v>550</v>
      </c>
      <c r="C161" s="1523"/>
      <c r="D161" s="1523"/>
      <c r="E161" s="154"/>
      <c r="F161" s="158">
        <f t="shared" si="3"/>
        <v>0</v>
      </c>
    </row>
    <row r="162" spans="1:6">
      <c r="A162" s="1518"/>
      <c r="B162" s="1519"/>
      <c r="C162" s="1523"/>
      <c r="D162" s="1523"/>
      <c r="E162" s="154"/>
      <c r="F162" s="158">
        <f t="shared" si="3"/>
        <v>0</v>
      </c>
    </row>
    <row r="163" spans="1:6" ht="20">
      <c r="A163" s="1518"/>
      <c r="B163" s="1526" t="s">
        <v>2192</v>
      </c>
      <c r="C163" s="1523"/>
      <c r="E163" s="154"/>
      <c r="F163" s="158">
        <f t="shared" si="3"/>
        <v>0</v>
      </c>
    </row>
    <row r="164" spans="1:6">
      <c r="A164" s="1518"/>
      <c r="B164" s="1526"/>
      <c r="C164" s="1523"/>
      <c r="D164" s="1523"/>
      <c r="E164" s="154"/>
      <c r="F164" s="158">
        <f t="shared" si="3"/>
        <v>0</v>
      </c>
    </row>
    <row r="165" spans="1:6">
      <c r="A165" s="1518" t="s">
        <v>2191</v>
      </c>
      <c r="B165" s="1519" t="s">
        <v>2190</v>
      </c>
      <c r="C165" s="1523" t="s">
        <v>482</v>
      </c>
      <c r="D165" s="1527">
        <v>2.2000000000000002</v>
      </c>
      <c r="E165" s="154"/>
      <c r="F165" s="158">
        <f t="shared" si="3"/>
        <v>0</v>
      </c>
    </row>
    <row r="166" spans="1:6">
      <c r="A166" s="1518"/>
      <c r="B166" s="1522"/>
      <c r="C166" s="1523"/>
      <c r="D166" s="1523"/>
      <c r="E166" s="154"/>
      <c r="F166" s="158">
        <f t="shared" si="3"/>
        <v>0</v>
      </c>
    </row>
    <row r="167" spans="1:6" ht="20">
      <c r="A167" s="1518"/>
      <c r="B167" s="1526" t="s">
        <v>2189</v>
      </c>
      <c r="C167" s="1523"/>
      <c r="D167" s="1523"/>
      <c r="E167" s="154"/>
      <c r="F167" s="158">
        <f t="shared" si="3"/>
        <v>0</v>
      </c>
    </row>
    <row r="168" spans="1:6">
      <c r="A168" s="1518"/>
      <c r="B168" s="1526"/>
      <c r="C168" s="1523"/>
      <c r="D168" s="1523"/>
      <c r="E168" s="154"/>
      <c r="F168" s="158">
        <f t="shared" si="3"/>
        <v>0</v>
      </c>
    </row>
    <row r="169" spans="1:6">
      <c r="A169" s="1518" t="s">
        <v>675</v>
      </c>
      <c r="B169" s="1519" t="s">
        <v>2188</v>
      </c>
      <c r="C169" s="1523" t="s">
        <v>482</v>
      </c>
      <c r="D169" s="1527">
        <v>3.2</v>
      </c>
      <c r="E169" s="154"/>
      <c r="F169" s="158">
        <f t="shared" si="3"/>
        <v>0</v>
      </c>
    </row>
    <row r="170" spans="1:6">
      <c r="A170" s="1518"/>
      <c r="B170" s="1519"/>
      <c r="C170" s="1523"/>
      <c r="D170" s="1523"/>
      <c r="E170" s="154"/>
      <c r="F170" s="158">
        <f t="shared" si="3"/>
        <v>0</v>
      </c>
    </row>
    <row r="171" spans="1:6" ht="21.5" customHeight="1">
      <c r="A171" s="1518" t="s">
        <v>2187</v>
      </c>
      <c r="B171" s="1540" t="s">
        <v>2186</v>
      </c>
      <c r="C171" s="1523" t="s">
        <v>679</v>
      </c>
      <c r="D171" s="1527">
        <v>20.5</v>
      </c>
      <c r="E171" s="154"/>
      <c r="F171" s="158">
        <f t="shared" si="3"/>
        <v>0</v>
      </c>
    </row>
    <row r="172" spans="1:6">
      <c r="A172" s="1518"/>
      <c r="B172" s="1519"/>
      <c r="C172" s="1523"/>
      <c r="D172" s="1523"/>
      <c r="E172" s="154"/>
      <c r="F172" s="158">
        <f t="shared" si="3"/>
        <v>0</v>
      </c>
    </row>
    <row r="173" spans="1:6">
      <c r="A173" s="1544"/>
      <c r="B173" s="1522" t="s">
        <v>2185</v>
      </c>
      <c r="C173" s="1523"/>
      <c r="D173" s="1523"/>
      <c r="E173" s="154"/>
      <c r="F173" s="158">
        <f t="shared" si="3"/>
        <v>0</v>
      </c>
    </row>
    <row r="174" spans="1:6">
      <c r="A174" s="1518"/>
      <c r="B174" s="1519"/>
      <c r="C174" s="1523"/>
      <c r="D174" s="1523"/>
      <c r="E174" s="154"/>
      <c r="F174" s="158">
        <f t="shared" si="3"/>
        <v>0</v>
      </c>
    </row>
    <row r="175" spans="1:6">
      <c r="A175" s="1543" t="s">
        <v>2184</v>
      </c>
      <c r="B175" s="1537" t="s">
        <v>2183</v>
      </c>
      <c r="C175" s="1523" t="s">
        <v>679</v>
      </c>
      <c r="D175" s="1527">
        <v>72.8</v>
      </c>
      <c r="E175" s="154"/>
      <c r="F175" s="158">
        <f t="shared" si="3"/>
        <v>0</v>
      </c>
    </row>
    <row r="176" spans="1:6">
      <c r="A176" s="1543"/>
      <c r="B176" s="1537"/>
      <c r="C176" s="1523"/>
      <c r="D176" s="1523"/>
      <c r="E176" s="154"/>
      <c r="F176" s="158">
        <f t="shared" si="3"/>
        <v>0</v>
      </c>
    </row>
    <row r="177" spans="1:6">
      <c r="A177" s="1543"/>
      <c r="B177" s="1522" t="s">
        <v>2182</v>
      </c>
      <c r="C177" s="1523"/>
      <c r="D177" s="1523"/>
      <c r="E177" s="154"/>
      <c r="F177" s="158">
        <f t="shared" si="3"/>
        <v>0</v>
      </c>
    </row>
    <row r="178" spans="1:6">
      <c r="A178" s="1518"/>
      <c r="B178" s="1539"/>
      <c r="C178" s="1523"/>
      <c r="D178" s="1523"/>
      <c r="E178" s="154"/>
      <c r="F178" s="158">
        <f t="shared" si="3"/>
        <v>0</v>
      </c>
    </row>
    <row r="179" spans="1:6" ht="32.75" customHeight="1">
      <c r="A179" s="1543" t="s">
        <v>2181</v>
      </c>
      <c r="B179" s="1537" t="s">
        <v>2180</v>
      </c>
      <c r="C179" s="1523" t="s">
        <v>679</v>
      </c>
      <c r="D179" s="1527">
        <v>40.200000000000003</v>
      </c>
      <c r="E179" s="154"/>
      <c r="F179" s="158">
        <f t="shared" si="3"/>
        <v>0</v>
      </c>
    </row>
    <row r="180" spans="1:6">
      <c r="A180" s="1518"/>
      <c r="B180" s="1539"/>
      <c r="C180" s="1523"/>
      <c r="D180" s="1523"/>
      <c r="E180" s="154"/>
      <c r="F180" s="153"/>
    </row>
    <row r="181" spans="1:6">
      <c r="A181" s="1518"/>
      <c r="B181" s="1522"/>
      <c r="C181" s="1523"/>
      <c r="D181" s="1523"/>
      <c r="E181" s="154"/>
      <c r="F181" s="153"/>
    </row>
    <row r="182" spans="1:6">
      <c r="A182" s="1518"/>
      <c r="B182" s="1537"/>
      <c r="C182" s="1523"/>
      <c r="D182" s="1523"/>
      <c r="E182" s="154"/>
      <c r="F182" s="153"/>
    </row>
    <row r="183" spans="1:6" s="1510" customFormat="1" ht="11" thickBot="1">
      <c r="A183" s="1529"/>
      <c r="B183" s="1530"/>
      <c r="C183" s="1531"/>
      <c r="D183" s="1531" t="s">
        <v>1770</v>
      </c>
      <c r="E183" s="157"/>
      <c r="F183" s="151">
        <f>SUM(F145:F182)</f>
        <v>0</v>
      </c>
    </row>
    <row r="184" spans="1:6" s="1510" customFormat="1" ht="10">
      <c r="A184" s="1532"/>
      <c r="C184" s="1511"/>
      <c r="D184" s="1511"/>
      <c r="E184" s="156"/>
      <c r="F184" s="156"/>
    </row>
    <row r="185" spans="1:6" s="1510" customFormat="1" ht="10">
      <c r="A185" s="1532"/>
      <c r="C185" s="1511"/>
      <c r="D185" s="1511"/>
      <c r="E185" s="156"/>
      <c r="F185" s="156"/>
    </row>
    <row r="186" spans="1:6" s="1510" customFormat="1">
      <c r="A186" s="2116" t="s">
        <v>324</v>
      </c>
      <c r="B186" s="2117"/>
      <c r="C186" s="2117"/>
      <c r="D186" s="2117"/>
      <c r="E186" s="2117"/>
      <c r="F186" s="2117"/>
    </row>
    <row r="187" spans="1:6" s="1510" customFormat="1">
      <c r="A187" s="2116" t="s">
        <v>323</v>
      </c>
      <c r="B187" s="2117"/>
      <c r="C187" s="2117"/>
      <c r="D187" s="2117"/>
      <c r="E187" s="2117"/>
      <c r="F187" s="2117"/>
    </row>
    <row r="188" spans="1:6" s="1510" customFormat="1" ht="10.5">
      <c r="A188" s="1509" t="s">
        <v>2432</v>
      </c>
      <c r="C188" s="1511"/>
      <c r="D188" s="1511"/>
      <c r="E188" s="1512"/>
      <c r="F188" s="1512"/>
    </row>
    <row r="189" spans="1:6" s="1510" customFormat="1" ht="10.5">
      <c r="A189" s="1509"/>
      <c r="C189" s="1511"/>
      <c r="D189" s="1511"/>
      <c r="E189" s="1512"/>
      <c r="F189" s="1512"/>
    </row>
    <row r="190" spans="1:6" s="1510" customFormat="1" ht="23.4" customHeight="1">
      <c r="A190" s="2118" t="s">
        <v>2433</v>
      </c>
      <c r="B190" s="2118"/>
      <c r="C190" s="2118"/>
      <c r="D190" s="2118"/>
      <c r="E190" s="2118"/>
      <c r="F190" s="2118"/>
    </row>
    <row r="191" spans="1:6" s="1510" customFormat="1" ht="10.5" thickBot="1">
      <c r="A191" s="1513"/>
      <c r="C191" s="1511"/>
      <c r="D191" s="1511"/>
      <c r="E191" s="1512"/>
      <c r="F191" s="1512"/>
    </row>
    <row r="192" spans="1:6" s="1510" customFormat="1" ht="10.5">
      <c r="A192" s="1514" t="s">
        <v>320</v>
      </c>
      <c r="B192" s="1515" t="s">
        <v>161</v>
      </c>
      <c r="C192" s="1515" t="s">
        <v>319</v>
      </c>
      <c r="D192" s="1515" t="s">
        <v>318</v>
      </c>
      <c r="E192" s="1516" t="s">
        <v>317</v>
      </c>
      <c r="F192" s="1517" t="s">
        <v>316</v>
      </c>
    </row>
    <row r="193" spans="1:6" s="1510" customFormat="1" ht="10.5">
      <c r="A193" s="1533"/>
      <c r="B193" s="1546"/>
      <c r="C193" s="1534"/>
      <c r="D193" s="1534"/>
      <c r="E193" s="1535"/>
      <c r="F193" s="1536"/>
    </row>
    <row r="194" spans="1:6" s="1510" customFormat="1" ht="10.5">
      <c r="A194" s="1518"/>
      <c r="B194" s="1522" t="s">
        <v>1118</v>
      </c>
      <c r="C194" s="1523"/>
      <c r="D194" s="1523"/>
      <c r="E194" s="1535"/>
      <c r="F194" s="1536"/>
    </row>
    <row r="195" spans="1:6" s="1510" customFormat="1" ht="10.5">
      <c r="A195" s="1518"/>
      <c r="B195" s="1547"/>
      <c r="C195" s="1523"/>
      <c r="D195" s="1523"/>
      <c r="E195" s="1535"/>
      <c r="F195" s="1536"/>
    </row>
    <row r="196" spans="1:6" s="1510" customFormat="1" ht="10.5">
      <c r="A196" s="1518"/>
      <c r="B196" s="1522" t="s">
        <v>1116</v>
      </c>
      <c r="C196" s="1523"/>
      <c r="D196" s="1523"/>
      <c r="E196" s="1535"/>
      <c r="F196" s="1536"/>
    </row>
    <row r="197" spans="1:6" s="1510" customFormat="1" ht="10.5">
      <c r="A197" s="1518"/>
      <c r="B197" s="1547"/>
      <c r="C197" s="1523"/>
      <c r="D197" s="1523"/>
      <c r="E197" s="1535"/>
      <c r="F197" s="1536"/>
    </row>
    <row r="198" spans="1:6" s="1510" customFormat="1" ht="30">
      <c r="A198" s="1518" t="s">
        <v>1115</v>
      </c>
      <c r="B198" s="1537" t="s">
        <v>1114</v>
      </c>
      <c r="C198" s="1523" t="s">
        <v>443</v>
      </c>
      <c r="D198" s="1527">
        <v>20.5</v>
      </c>
      <c r="E198" s="154"/>
      <c r="F198" s="158">
        <f t="shared" ref="F198:F222" si="4">D198*E198</f>
        <v>0</v>
      </c>
    </row>
    <row r="199" spans="1:6" s="1510" customFormat="1" ht="10.5">
      <c r="A199" s="1533"/>
      <c r="B199" s="1546"/>
      <c r="C199" s="1534"/>
      <c r="D199" s="1534"/>
      <c r="E199" s="1535"/>
      <c r="F199" s="158">
        <f t="shared" si="4"/>
        <v>0</v>
      </c>
    </row>
    <row r="200" spans="1:6" s="1510" customFormat="1" ht="30">
      <c r="A200" s="1518" t="s">
        <v>1113</v>
      </c>
      <c r="B200" s="1537" t="s">
        <v>1112</v>
      </c>
      <c r="C200" s="1523" t="s">
        <v>443</v>
      </c>
      <c r="D200" s="1527">
        <v>50.8</v>
      </c>
      <c r="E200" s="154"/>
      <c r="F200" s="158">
        <f t="shared" si="4"/>
        <v>0</v>
      </c>
    </row>
    <row r="201" spans="1:6" s="1510" customFormat="1" ht="10.5">
      <c r="A201" s="1533"/>
      <c r="B201" s="1546"/>
      <c r="C201" s="1534"/>
      <c r="D201" s="1534"/>
      <c r="E201" s="1535"/>
      <c r="F201" s="158">
        <f t="shared" si="4"/>
        <v>0</v>
      </c>
    </row>
    <row r="202" spans="1:6" s="1510" customFormat="1" ht="10.5">
      <c r="A202" s="1518"/>
      <c r="B202" s="1522" t="s">
        <v>1111</v>
      </c>
      <c r="C202" s="1523"/>
      <c r="D202" s="1523"/>
      <c r="E202" s="154"/>
      <c r="F202" s="158">
        <f t="shared" si="4"/>
        <v>0</v>
      </c>
    </row>
    <row r="203" spans="1:6" s="1510" customFormat="1" ht="10.5">
      <c r="A203" s="1518"/>
      <c r="B203" s="1547"/>
      <c r="C203" s="1523"/>
      <c r="D203" s="1527"/>
      <c r="E203" s="154"/>
      <c r="F203" s="158">
        <f t="shared" si="4"/>
        <v>0</v>
      </c>
    </row>
    <row r="204" spans="1:6" s="1510" customFormat="1" ht="40">
      <c r="A204" s="1518" t="s">
        <v>1110</v>
      </c>
      <c r="B204" s="1537" t="s">
        <v>1109</v>
      </c>
      <c r="C204" s="1523" t="s">
        <v>443</v>
      </c>
      <c r="D204" s="1527">
        <v>50.8</v>
      </c>
      <c r="E204" s="154"/>
      <c r="F204" s="158">
        <f t="shared" si="4"/>
        <v>0</v>
      </c>
    </row>
    <row r="205" spans="1:6" s="1510" customFormat="1" ht="10">
      <c r="A205" s="1518"/>
      <c r="B205" s="1537"/>
      <c r="C205" s="1523"/>
      <c r="D205" s="1523"/>
      <c r="E205" s="154"/>
      <c r="F205" s="158">
        <f t="shared" si="4"/>
        <v>0</v>
      </c>
    </row>
    <row r="206" spans="1:6" s="1510" customFormat="1" ht="40">
      <c r="A206" s="1518" t="s">
        <v>1108</v>
      </c>
      <c r="B206" s="1537" t="s">
        <v>1107</v>
      </c>
      <c r="C206" s="1523" t="s">
        <v>443</v>
      </c>
      <c r="D206" s="1527">
        <v>150.5</v>
      </c>
      <c r="E206" s="154"/>
      <c r="F206" s="158">
        <f t="shared" si="4"/>
        <v>0</v>
      </c>
    </row>
    <row r="207" spans="1:6" s="1510" customFormat="1" ht="10.5">
      <c r="A207" s="1533"/>
      <c r="B207" s="1537"/>
      <c r="C207" s="1534"/>
      <c r="D207" s="1534"/>
      <c r="E207" s="1535"/>
      <c r="F207" s="158">
        <f t="shared" si="4"/>
        <v>0</v>
      </c>
    </row>
    <row r="208" spans="1:6" s="1510" customFormat="1" ht="10.5">
      <c r="A208" s="1533"/>
      <c r="B208" s="1522" t="s">
        <v>1106</v>
      </c>
      <c r="C208" s="1534"/>
      <c r="D208" s="1534"/>
      <c r="E208" s="1535"/>
      <c r="F208" s="158">
        <f t="shared" si="4"/>
        <v>0</v>
      </c>
    </row>
    <row r="209" spans="1:6" s="1510" customFormat="1" ht="10.5">
      <c r="A209" s="1533"/>
      <c r="B209" s="1547"/>
      <c r="C209" s="1534"/>
      <c r="D209" s="1534"/>
      <c r="E209" s="1535"/>
      <c r="F209" s="158">
        <f t="shared" si="4"/>
        <v>0</v>
      </c>
    </row>
    <row r="210" spans="1:6" s="1510" customFormat="1" ht="10.5">
      <c r="A210" s="1533"/>
      <c r="B210" s="1522" t="s">
        <v>2179</v>
      </c>
      <c r="C210" s="1534"/>
      <c r="D210" s="1534"/>
      <c r="E210" s="1535"/>
      <c r="F210" s="158">
        <f t="shared" si="4"/>
        <v>0</v>
      </c>
    </row>
    <row r="211" spans="1:6" s="1510" customFormat="1" ht="10.5">
      <c r="A211" s="1533"/>
      <c r="B211" s="1546"/>
      <c r="C211" s="1534"/>
      <c r="D211" s="1534"/>
      <c r="E211" s="1535"/>
      <c r="F211" s="158">
        <f t="shared" si="4"/>
        <v>0</v>
      </c>
    </row>
    <row r="212" spans="1:6" s="1510" customFormat="1" ht="30">
      <c r="A212" s="1543"/>
      <c r="B212" s="1526" t="s">
        <v>2178</v>
      </c>
      <c r="C212" s="1523"/>
      <c r="D212" s="1523"/>
      <c r="E212" s="154"/>
      <c r="F212" s="158">
        <f t="shared" si="4"/>
        <v>0</v>
      </c>
    </row>
    <row r="213" spans="1:6" s="1510" customFormat="1" ht="10.5">
      <c r="A213" s="1518"/>
      <c r="B213" s="1539"/>
      <c r="C213" s="1523"/>
      <c r="D213" s="1523"/>
      <c r="E213" s="154"/>
      <c r="F213" s="158">
        <f t="shared" si="4"/>
        <v>0</v>
      </c>
    </row>
    <row r="214" spans="1:6" s="1510" customFormat="1" ht="10">
      <c r="A214" s="1518" t="s">
        <v>2177</v>
      </c>
      <c r="B214" s="1519" t="s">
        <v>2176</v>
      </c>
      <c r="C214" s="1523" t="s">
        <v>513</v>
      </c>
      <c r="D214" s="1527">
        <v>48.7</v>
      </c>
      <c r="E214" s="154"/>
      <c r="F214" s="158">
        <f t="shared" si="4"/>
        <v>0</v>
      </c>
    </row>
    <row r="215" spans="1:6" s="1510" customFormat="1" ht="10">
      <c r="A215" s="1518"/>
      <c r="B215" s="1548"/>
      <c r="C215" s="1523"/>
      <c r="D215" s="1523"/>
      <c r="E215" s="154"/>
      <c r="F215" s="158">
        <f t="shared" si="4"/>
        <v>0</v>
      </c>
    </row>
    <row r="216" spans="1:6" s="1510" customFormat="1" ht="10.5">
      <c r="A216" s="1518"/>
      <c r="B216" s="1522" t="s">
        <v>2175</v>
      </c>
      <c r="C216" s="1523"/>
      <c r="D216" s="1523"/>
      <c r="E216" s="154"/>
      <c r="F216" s="158">
        <f t="shared" si="4"/>
        <v>0</v>
      </c>
    </row>
    <row r="217" spans="1:6" s="1510" customFormat="1" ht="10.5">
      <c r="A217" s="1518"/>
      <c r="B217" s="1522"/>
      <c r="C217" s="1523"/>
      <c r="D217" s="1523"/>
      <c r="E217" s="154"/>
      <c r="F217" s="158">
        <f t="shared" si="4"/>
        <v>0</v>
      </c>
    </row>
    <row r="218" spans="1:6" s="1510" customFormat="1" ht="11.75" customHeight="1">
      <c r="A218" s="1518" t="s">
        <v>2174</v>
      </c>
      <c r="B218" s="1519" t="s">
        <v>2173</v>
      </c>
      <c r="C218" s="1523" t="s">
        <v>443</v>
      </c>
      <c r="D218" s="1527">
        <v>20.2</v>
      </c>
      <c r="E218" s="154"/>
      <c r="F218" s="158">
        <f t="shared" si="4"/>
        <v>0</v>
      </c>
    </row>
    <row r="219" spans="1:6" s="1510" customFormat="1" ht="10">
      <c r="A219" s="1518"/>
      <c r="B219" s="1519"/>
      <c r="C219" s="1523"/>
      <c r="D219" s="1523"/>
      <c r="E219" s="154"/>
      <c r="F219" s="158">
        <f t="shared" si="4"/>
        <v>0</v>
      </c>
    </row>
    <row r="220" spans="1:6" s="1510" customFormat="1" ht="10.5">
      <c r="A220" s="1533"/>
      <c r="B220" s="1522" t="s">
        <v>2172</v>
      </c>
      <c r="C220" s="1534"/>
      <c r="D220" s="1534"/>
      <c r="E220" s="1535"/>
      <c r="F220" s="158">
        <f t="shared" si="4"/>
        <v>0</v>
      </c>
    </row>
    <row r="221" spans="1:6" s="1510" customFormat="1" ht="10.5">
      <c r="A221" s="1533"/>
      <c r="B221" s="1522"/>
      <c r="C221" s="1534"/>
      <c r="D221" s="1534"/>
      <c r="F221" s="158">
        <f t="shared" si="4"/>
        <v>0</v>
      </c>
    </row>
    <row r="222" spans="1:6" s="1510" customFormat="1" ht="80">
      <c r="A222" s="1518" t="s">
        <v>2171</v>
      </c>
      <c r="B222" s="1519" t="s">
        <v>2170</v>
      </c>
      <c r="C222" s="1523" t="s">
        <v>443</v>
      </c>
      <c r="D222" s="1527">
        <v>82.5</v>
      </c>
      <c r="E222" s="154"/>
      <c r="F222" s="158">
        <f t="shared" si="4"/>
        <v>0</v>
      </c>
    </row>
    <row r="223" spans="1:6" s="1510" customFormat="1" ht="11" thickBot="1">
      <c r="A223" s="1529"/>
      <c r="B223" s="1530"/>
      <c r="C223" s="1531"/>
      <c r="D223" s="1531" t="s">
        <v>1770</v>
      </c>
      <c r="E223" s="157"/>
      <c r="F223" s="151">
        <f>SUM(F198:F222)</f>
        <v>0</v>
      </c>
    </row>
    <row r="224" spans="1:6" s="1510" customFormat="1" ht="10">
      <c r="A224" s="1532"/>
      <c r="C224" s="1511"/>
      <c r="D224" s="1511"/>
      <c r="E224" s="156"/>
      <c r="F224" s="156"/>
    </row>
    <row r="225" spans="1:6" s="1510" customFormat="1" ht="10">
      <c r="A225" s="1532"/>
      <c r="C225" s="1511"/>
      <c r="D225" s="1511"/>
      <c r="E225" s="156"/>
      <c r="F225" s="156"/>
    </row>
    <row r="226" spans="1:6">
      <c r="A226" s="2116" t="s">
        <v>324</v>
      </c>
      <c r="B226" s="2117"/>
      <c r="C226" s="2117"/>
      <c r="D226" s="2117"/>
      <c r="E226" s="2117"/>
      <c r="F226" s="2117"/>
    </row>
    <row r="227" spans="1:6">
      <c r="A227" s="2116" t="s">
        <v>323</v>
      </c>
      <c r="B227" s="2117"/>
      <c r="C227" s="2117"/>
      <c r="D227" s="2117"/>
      <c r="E227" s="2117"/>
      <c r="F227" s="2117"/>
    </row>
    <row r="228" spans="1:6">
      <c r="A228" s="1509" t="s">
        <v>2432</v>
      </c>
      <c r="B228" s="1510"/>
      <c r="C228" s="1511"/>
      <c r="D228" s="1511"/>
      <c r="E228" s="1512"/>
      <c r="F228" s="1512"/>
    </row>
    <row r="229" spans="1:6">
      <c r="A229" s="1509"/>
      <c r="B229" s="1510"/>
      <c r="C229" s="1511"/>
      <c r="D229" s="1511"/>
      <c r="E229" s="1512"/>
      <c r="F229" s="1512"/>
    </row>
    <row r="230" spans="1:6" ht="26.4" customHeight="1">
      <c r="A230" s="2118" t="s">
        <v>2433</v>
      </c>
      <c r="B230" s="2118"/>
      <c r="C230" s="2118"/>
      <c r="D230" s="2118"/>
      <c r="E230" s="2118"/>
      <c r="F230" s="2118"/>
    </row>
    <row r="231" spans="1:6" ht="13" thickBot="1">
      <c r="A231" s="1549"/>
      <c r="B231" s="1549"/>
      <c r="C231" s="1549"/>
      <c r="D231" s="1549"/>
      <c r="E231" s="1550"/>
      <c r="F231" s="1550"/>
    </row>
    <row r="232" spans="1:6">
      <c r="A232" s="1514" t="s">
        <v>320</v>
      </c>
      <c r="B232" s="1515" t="s">
        <v>161</v>
      </c>
      <c r="C232" s="1515" t="s">
        <v>319</v>
      </c>
      <c r="D232" s="1515" t="s">
        <v>318</v>
      </c>
      <c r="E232" s="1516" t="s">
        <v>317</v>
      </c>
      <c r="F232" s="1517" t="s">
        <v>316</v>
      </c>
    </row>
    <row r="233" spans="1:6">
      <c r="A233" s="1533"/>
      <c r="B233" s="1534"/>
      <c r="C233" s="1534"/>
      <c r="D233" s="1534"/>
      <c r="E233" s="1535"/>
      <c r="F233" s="1536"/>
    </row>
    <row r="234" spans="1:6">
      <c r="A234" s="1533"/>
      <c r="B234" s="1522" t="s">
        <v>2169</v>
      </c>
      <c r="C234" s="1534"/>
      <c r="D234" s="1534"/>
      <c r="E234" s="1535"/>
      <c r="F234" s="1536"/>
    </row>
    <row r="235" spans="1:6">
      <c r="A235" s="1533"/>
      <c r="B235" s="1522"/>
      <c r="C235" s="1534"/>
      <c r="D235" s="1534"/>
      <c r="E235" s="1535"/>
      <c r="F235" s="1536"/>
    </row>
    <row r="236" spans="1:6" ht="30">
      <c r="A236" s="1518" t="s">
        <v>2168</v>
      </c>
      <c r="B236" s="1519" t="s">
        <v>2167</v>
      </c>
      <c r="C236" s="1523" t="s">
        <v>443</v>
      </c>
      <c r="D236" s="1527">
        <v>78.2</v>
      </c>
      <c r="E236" s="154"/>
      <c r="F236" s="158">
        <f t="shared" ref="F236:F254" si="5">D236*E236</f>
        <v>0</v>
      </c>
    </row>
    <row r="237" spans="1:6">
      <c r="A237" s="1533"/>
      <c r="B237" s="1534"/>
      <c r="C237" s="1534"/>
      <c r="D237" s="1534"/>
      <c r="E237" s="1535"/>
      <c r="F237" s="158">
        <f t="shared" si="5"/>
        <v>0</v>
      </c>
    </row>
    <row r="238" spans="1:6" ht="22.25" customHeight="1">
      <c r="A238" s="1518" t="s">
        <v>2166</v>
      </c>
      <c r="B238" s="1519" t="s">
        <v>2165</v>
      </c>
      <c r="C238" s="1523" t="s">
        <v>443</v>
      </c>
      <c r="D238" s="1527">
        <v>20.2</v>
      </c>
      <c r="E238" s="154"/>
      <c r="F238" s="158">
        <f t="shared" si="5"/>
        <v>0</v>
      </c>
    </row>
    <row r="239" spans="1:6">
      <c r="A239" s="1533"/>
      <c r="B239" s="1546"/>
      <c r="C239" s="1534"/>
      <c r="D239" s="1534"/>
      <c r="E239" s="1535"/>
      <c r="F239" s="158">
        <f t="shared" si="5"/>
        <v>0</v>
      </c>
    </row>
    <row r="240" spans="1:6" ht="30">
      <c r="A240" s="1518" t="s">
        <v>2164</v>
      </c>
      <c r="B240" s="1519" t="s">
        <v>2163</v>
      </c>
      <c r="C240" s="1523" t="s">
        <v>443</v>
      </c>
      <c r="D240" s="1527">
        <v>10.199999999999999</v>
      </c>
      <c r="E240" s="154"/>
      <c r="F240" s="158">
        <f t="shared" si="5"/>
        <v>0</v>
      </c>
    </row>
    <row r="241" spans="1:6">
      <c r="A241" s="1518"/>
      <c r="B241" s="1519"/>
      <c r="C241" s="1519"/>
      <c r="D241" s="1519"/>
      <c r="E241" s="1520"/>
      <c r="F241" s="158">
        <f t="shared" si="5"/>
        <v>0</v>
      </c>
    </row>
    <row r="242" spans="1:6" ht="40">
      <c r="A242" s="1518" t="s">
        <v>2162</v>
      </c>
      <c r="B242" s="1519" t="s">
        <v>2161</v>
      </c>
      <c r="C242" s="1523" t="s">
        <v>443</v>
      </c>
      <c r="D242" s="1527">
        <v>15.2</v>
      </c>
      <c r="E242" s="154"/>
      <c r="F242" s="158">
        <f t="shared" si="5"/>
        <v>0</v>
      </c>
    </row>
    <row r="243" spans="1:6">
      <c r="A243" s="1518"/>
      <c r="B243" s="1519"/>
      <c r="C243" s="1523"/>
      <c r="D243" s="1523"/>
      <c r="E243" s="154"/>
      <c r="F243" s="158">
        <f t="shared" si="5"/>
        <v>0</v>
      </c>
    </row>
    <row r="244" spans="1:6" ht="30">
      <c r="A244" s="1518" t="s">
        <v>2160</v>
      </c>
      <c r="B244" s="1519" t="s">
        <v>2159</v>
      </c>
      <c r="C244" s="1523" t="s">
        <v>443</v>
      </c>
      <c r="D244" s="1527">
        <v>45.5</v>
      </c>
      <c r="E244" s="154"/>
      <c r="F244" s="158">
        <f t="shared" si="5"/>
        <v>0</v>
      </c>
    </row>
    <row r="245" spans="1:6">
      <c r="A245" s="1518"/>
      <c r="B245" s="1519"/>
      <c r="C245" s="1523"/>
      <c r="D245" s="1523"/>
      <c r="E245" s="154"/>
      <c r="F245" s="158">
        <f t="shared" si="5"/>
        <v>0</v>
      </c>
    </row>
    <row r="246" spans="1:6" ht="50">
      <c r="A246" s="1518" t="s">
        <v>2158</v>
      </c>
      <c r="B246" s="1519" t="s">
        <v>2157</v>
      </c>
      <c r="C246" s="1523" t="s">
        <v>443</v>
      </c>
      <c r="D246" s="1527">
        <v>6.5</v>
      </c>
      <c r="E246" s="154"/>
      <c r="F246" s="158">
        <f t="shared" si="5"/>
        <v>0</v>
      </c>
    </row>
    <row r="247" spans="1:6">
      <c r="A247" s="1518"/>
      <c r="B247" s="1519"/>
      <c r="C247" s="1523"/>
      <c r="D247" s="1523"/>
      <c r="E247" s="154"/>
      <c r="F247" s="158">
        <f t="shared" si="5"/>
        <v>0</v>
      </c>
    </row>
    <row r="248" spans="1:6" ht="30">
      <c r="A248" s="1518" t="s">
        <v>2156</v>
      </c>
      <c r="B248" s="1519" t="s">
        <v>2155</v>
      </c>
      <c r="C248" s="1523" t="s">
        <v>443</v>
      </c>
      <c r="D248" s="1527">
        <v>85.5</v>
      </c>
      <c r="E248" s="154"/>
      <c r="F248" s="158">
        <f t="shared" si="5"/>
        <v>0</v>
      </c>
    </row>
    <row r="249" spans="1:6">
      <c r="A249" s="1518"/>
      <c r="B249" s="1519"/>
      <c r="C249" s="1523"/>
      <c r="D249" s="1523"/>
      <c r="E249" s="154"/>
      <c r="F249" s="158">
        <f t="shared" si="5"/>
        <v>0</v>
      </c>
    </row>
    <row r="250" spans="1:6">
      <c r="A250" s="1518"/>
      <c r="B250" s="1522" t="s">
        <v>2154</v>
      </c>
      <c r="C250" s="1523"/>
      <c r="D250" s="1523"/>
      <c r="E250" s="154"/>
      <c r="F250" s="158">
        <f t="shared" si="5"/>
        <v>0</v>
      </c>
    </row>
    <row r="251" spans="1:6">
      <c r="A251" s="1518"/>
      <c r="B251" s="1519"/>
      <c r="C251" s="1523"/>
      <c r="D251" s="1523"/>
      <c r="E251" s="154"/>
      <c r="F251" s="158">
        <f t="shared" si="5"/>
        <v>0</v>
      </c>
    </row>
    <row r="252" spans="1:6">
      <c r="A252" s="1518"/>
      <c r="B252" s="1522" t="s">
        <v>884</v>
      </c>
      <c r="C252" s="1523"/>
      <c r="D252" s="1523"/>
      <c r="E252" s="154"/>
      <c r="F252" s="158">
        <f t="shared" si="5"/>
        <v>0</v>
      </c>
    </row>
    <row r="253" spans="1:6">
      <c r="A253" s="1518"/>
      <c r="B253" s="1519"/>
      <c r="C253" s="1523"/>
      <c r="D253" s="1523"/>
      <c r="E253" s="154"/>
      <c r="F253" s="158">
        <f t="shared" si="5"/>
        <v>0</v>
      </c>
    </row>
    <row r="254" spans="1:6" ht="90">
      <c r="A254" s="1518"/>
      <c r="B254" s="1526" t="s">
        <v>2153</v>
      </c>
      <c r="C254" s="1523"/>
      <c r="D254" s="1523"/>
      <c r="E254" s="154"/>
      <c r="F254" s="158">
        <f t="shared" si="5"/>
        <v>0</v>
      </c>
    </row>
    <row r="255" spans="1:6" ht="13" thickBot="1">
      <c r="A255" s="1529"/>
      <c r="B255" s="1530"/>
      <c r="C255" s="1531"/>
      <c r="D255" s="1531" t="s">
        <v>1770</v>
      </c>
      <c r="E255" s="157"/>
      <c r="F255" s="151">
        <f>SUM(F236:F254)</f>
        <v>0</v>
      </c>
    </row>
    <row r="256" spans="1:6" s="1510" customFormat="1" ht="10">
      <c r="A256" s="1532"/>
      <c r="C256" s="1511"/>
      <c r="D256" s="1511"/>
      <c r="E256" s="156"/>
      <c r="F256" s="156"/>
    </row>
    <row r="257" spans="1:6" s="1510" customFormat="1" ht="10">
      <c r="A257" s="1532"/>
      <c r="C257" s="1511"/>
      <c r="D257" s="1511"/>
      <c r="E257" s="156"/>
      <c r="F257" s="156"/>
    </row>
    <row r="258" spans="1:6" s="1510" customFormat="1">
      <c r="A258" s="2116" t="s">
        <v>324</v>
      </c>
      <c r="B258" s="2117"/>
      <c r="C258" s="2117"/>
      <c r="D258" s="2117"/>
      <c r="E258" s="2117"/>
      <c r="F258" s="2117"/>
    </row>
    <row r="259" spans="1:6" s="1510" customFormat="1">
      <c r="A259" s="2116" t="s">
        <v>323</v>
      </c>
      <c r="B259" s="2117"/>
      <c r="C259" s="2117"/>
      <c r="D259" s="2117"/>
      <c r="E259" s="2117"/>
      <c r="F259" s="2117"/>
    </row>
    <row r="260" spans="1:6" s="1510" customFormat="1" ht="10.5">
      <c r="A260" s="1509" t="s">
        <v>2432</v>
      </c>
      <c r="C260" s="1511"/>
      <c r="D260" s="1511"/>
      <c r="E260" s="1512"/>
      <c r="F260" s="1512"/>
    </row>
    <row r="261" spans="1:6" s="1510" customFormat="1" ht="10.5">
      <c r="A261" s="1509"/>
      <c r="C261" s="1511"/>
      <c r="D261" s="1511"/>
      <c r="E261" s="1512"/>
      <c r="F261" s="1512"/>
    </row>
    <row r="262" spans="1:6" s="1510" customFormat="1" ht="22.25" customHeight="1">
      <c r="A262" s="2118" t="s">
        <v>2433</v>
      </c>
      <c r="B262" s="2118"/>
      <c r="C262" s="2118"/>
      <c r="D262" s="2118"/>
      <c r="E262" s="2118"/>
      <c r="F262" s="2118"/>
    </row>
    <row r="263" spans="1:6" s="1510" customFormat="1" ht="10.5" thickBot="1">
      <c r="A263" s="1513"/>
      <c r="C263" s="1511"/>
      <c r="D263" s="1511"/>
      <c r="E263" s="1512"/>
      <c r="F263" s="1512"/>
    </row>
    <row r="264" spans="1:6" s="1510" customFormat="1" ht="10.5">
      <c r="A264" s="1514" t="s">
        <v>320</v>
      </c>
      <c r="B264" s="1515" t="s">
        <v>161</v>
      </c>
      <c r="C264" s="1515" t="s">
        <v>319</v>
      </c>
      <c r="D264" s="1515" t="s">
        <v>318</v>
      </c>
      <c r="E264" s="1516" t="s">
        <v>317</v>
      </c>
      <c r="F264" s="1517" t="s">
        <v>316</v>
      </c>
    </row>
    <row r="265" spans="1:6" s="1510" customFormat="1" ht="10.5">
      <c r="A265" s="1533"/>
      <c r="B265" s="1534"/>
      <c r="C265" s="1534"/>
      <c r="D265" s="1534"/>
      <c r="E265" s="1535"/>
      <c r="F265" s="1536"/>
    </row>
    <row r="266" spans="1:6" s="1510" customFormat="1" ht="30">
      <c r="A266" s="1518" t="s">
        <v>2152</v>
      </c>
      <c r="B266" s="1519" t="s">
        <v>2151</v>
      </c>
      <c r="C266" s="1523" t="s">
        <v>337</v>
      </c>
      <c r="D266" s="1527">
        <v>2</v>
      </c>
      <c r="E266" s="154"/>
      <c r="F266" s="158">
        <f t="shared" ref="F266:F287" si="6">D266*E266</f>
        <v>0</v>
      </c>
    </row>
    <row r="267" spans="1:6" s="1510" customFormat="1" ht="10.5">
      <c r="A267" s="1533"/>
      <c r="B267" s="1534"/>
      <c r="C267" s="1534"/>
      <c r="D267" s="1534"/>
      <c r="E267" s="1535"/>
      <c r="F267" s="158">
        <f t="shared" si="6"/>
        <v>0</v>
      </c>
    </row>
    <row r="268" spans="1:6" s="1510" customFormat="1" ht="30">
      <c r="A268" s="1518" t="s">
        <v>2150</v>
      </c>
      <c r="B268" s="1519" t="s">
        <v>2149</v>
      </c>
      <c r="C268" s="1523" t="s">
        <v>337</v>
      </c>
      <c r="D268" s="1527">
        <v>1</v>
      </c>
      <c r="E268" s="154"/>
      <c r="F268" s="158">
        <f t="shared" si="6"/>
        <v>0</v>
      </c>
    </row>
    <row r="269" spans="1:6" s="1510" customFormat="1" ht="10">
      <c r="A269" s="1518"/>
      <c r="B269" s="1519"/>
      <c r="C269" s="1523"/>
      <c r="D269" s="1527"/>
      <c r="E269" s="154"/>
      <c r="F269" s="158">
        <f t="shared" si="6"/>
        <v>0</v>
      </c>
    </row>
    <row r="270" spans="1:6" s="1510" customFormat="1" ht="30">
      <c r="A270" s="1518" t="s">
        <v>2148</v>
      </c>
      <c r="B270" s="1205" t="s">
        <v>2147</v>
      </c>
      <c r="C270" s="1534"/>
      <c r="D270" s="1527">
        <v>16</v>
      </c>
      <c r="E270" s="154"/>
      <c r="F270" s="158">
        <f t="shared" si="6"/>
        <v>0</v>
      </c>
    </row>
    <row r="271" spans="1:6" s="1510" customFormat="1" ht="10.5">
      <c r="A271" s="1518"/>
      <c r="B271" s="1205"/>
      <c r="C271" s="1534"/>
      <c r="D271" s="1534"/>
      <c r="E271" s="1535"/>
      <c r="F271" s="158">
        <f t="shared" si="6"/>
        <v>0</v>
      </c>
    </row>
    <row r="272" spans="1:6" s="1510" customFormat="1" ht="10.5">
      <c r="A272" s="1518"/>
      <c r="B272" s="1522" t="s">
        <v>880</v>
      </c>
      <c r="C272" s="1523"/>
      <c r="D272" s="1523"/>
      <c r="E272" s="154"/>
      <c r="F272" s="158">
        <f t="shared" si="6"/>
        <v>0</v>
      </c>
    </row>
    <row r="273" spans="1:6" s="1510" customFormat="1" ht="90">
      <c r="A273" s="1518"/>
      <c r="B273" s="1526" t="s">
        <v>2146</v>
      </c>
      <c r="C273" s="1523"/>
      <c r="D273" s="1523"/>
      <c r="E273" s="154"/>
      <c r="F273" s="158">
        <f t="shared" si="6"/>
        <v>0</v>
      </c>
    </row>
    <row r="274" spans="1:6" s="1510" customFormat="1" ht="10">
      <c r="A274" s="1518"/>
      <c r="B274" s="1526"/>
      <c r="C274" s="1523"/>
      <c r="D274" s="1523"/>
      <c r="E274" s="154"/>
      <c r="F274" s="158">
        <f t="shared" si="6"/>
        <v>0</v>
      </c>
    </row>
    <row r="275" spans="1:6" s="1510" customFormat="1" ht="50">
      <c r="A275" s="1518" t="s">
        <v>2145</v>
      </c>
      <c r="B275" s="1519" t="s">
        <v>2144</v>
      </c>
      <c r="C275" s="1523" t="s">
        <v>337</v>
      </c>
      <c r="D275" s="1527">
        <v>13</v>
      </c>
      <c r="E275" s="154"/>
      <c r="F275" s="158">
        <f t="shared" si="6"/>
        <v>0</v>
      </c>
    </row>
    <row r="276" spans="1:6" s="1510" customFormat="1" ht="10">
      <c r="A276" s="1518"/>
      <c r="B276" s="1519"/>
      <c r="C276" s="1523"/>
      <c r="D276" s="1523"/>
      <c r="E276" s="154"/>
      <c r="F276" s="158">
        <f t="shared" si="6"/>
        <v>0</v>
      </c>
    </row>
    <row r="277" spans="1:6" s="1510" customFormat="1" ht="50">
      <c r="A277" s="1518" t="s">
        <v>2143</v>
      </c>
      <c r="B277" s="1519" t="s">
        <v>2142</v>
      </c>
      <c r="C277" s="1523" t="s">
        <v>337</v>
      </c>
      <c r="D277" s="1527">
        <v>2</v>
      </c>
      <c r="E277" s="154"/>
      <c r="F277" s="158">
        <f t="shared" si="6"/>
        <v>0</v>
      </c>
    </row>
    <row r="278" spans="1:6" s="1510" customFormat="1" ht="10">
      <c r="A278" s="1518"/>
      <c r="B278" s="1549"/>
      <c r="C278" s="1523"/>
      <c r="D278" s="1527"/>
      <c r="E278" s="154"/>
      <c r="F278" s="158">
        <f t="shared" si="6"/>
        <v>0</v>
      </c>
    </row>
    <row r="279" spans="1:6" s="1510" customFormat="1" ht="40">
      <c r="A279" s="1518" t="s">
        <v>2141</v>
      </c>
      <c r="B279" s="1205" t="s">
        <v>2140</v>
      </c>
      <c r="C279" s="1523" t="s">
        <v>337</v>
      </c>
      <c r="D279" s="1527">
        <v>1</v>
      </c>
      <c r="E279" s="154"/>
      <c r="F279" s="158">
        <f t="shared" si="6"/>
        <v>0</v>
      </c>
    </row>
    <row r="280" spans="1:6" s="1510" customFormat="1" ht="10">
      <c r="A280" s="1518"/>
      <c r="B280" s="1549"/>
      <c r="C280" s="1523"/>
      <c r="D280" s="1523"/>
      <c r="E280" s="154"/>
      <c r="F280" s="158">
        <f t="shared" si="6"/>
        <v>0</v>
      </c>
    </row>
    <row r="281" spans="1:6" s="1510" customFormat="1" ht="10.5">
      <c r="A281" s="1518"/>
      <c r="B281" s="1522" t="s">
        <v>2023</v>
      </c>
      <c r="C281" s="1523"/>
      <c r="D281" s="1523"/>
      <c r="E281" s="154"/>
      <c r="F281" s="158">
        <f t="shared" si="6"/>
        <v>0</v>
      </c>
    </row>
    <row r="282" spans="1:6" s="1510" customFormat="1" ht="10">
      <c r="A282" s="1518"/>
      <c r="B282" s="1549"/>
      <c r="C282" s="1523"/>
      <c r="D282" s="1523"/>
      <c r="E282" s="154"/>
      <c r="F282" s="158">
        <f t="shared" si="6"/>
        <v>0</v>
      </c>
    </row>
    <row r="283" spans="1:6" s="1510" customFormat="1" ht="10.5">
      <c r="A283" s="1518"/>
      <c r="B283" s="1522" t="s">
        <v>2139</v>
      </c>
      <c r="C283" s="1523"/>
      <c r="D283" s="1523"/>
      <c r="E283" s="154"/>
      <c r="F283" s="158">
        <f t="shared" si="6"/>
        <v>0</v>
      </c>
    </row>
    <row r="284" spans="1:6" s="1510" customFormat="1" ht="10.5">
      <c r="A284" s="1518"/>
      <c r="B284" s="1522"/>
      <c r="C284" s="1523"/>
      <c r="D284" s="1523"/>
      <c r="E284" s="154"/>
      <c r="F284" s="158">
        <f t="shared" si="6"/>
        <v>0</v>
      </c>
    </row>
    <row r="285" spans="1:6" s="1510" customFormat="1" ht="20">
      <c r="A285" s="1518"/>
      <c r="B285" s="1526" t="s">
        <v>2138</v>
      </c>
      <c r="C285" s="1523"/>
      <c r="D285" s="1523"/>
      <c r="E285" s="154"/>
      <c r="F285" s="158">
        <f t="shared" si="6"/>
        <v>0</v>
      </c>
    </row>
    <row r="286" spans="1:6" s="1510" customFormat="1" ht="10">
      <c r="A286" s="1518"/>
      <c r="B286" s="1526"/>
      <c r="C286" s="1523"/>
      <c r="D286" s="1523"/>
      <c r="E286" s="160"/>
      <c r="F286" s="158">
        <f t="shared" si="6"/>
        <v>0</v>
      </c>
    </row>
    <row r="287" spans="1:6" s="1510" customFormat="1" ht="50">
      <c r="A287" s="1518" t="s">
        <v>2137</v>
      </c>
      <c r="B287" s="1551" t="s">
        <v>2136</v>
      </c>
      <c r="C287" s="1523" t="s">
        <v>337</v>
      </c>
      <c r="D287" s="1523">
        <v>13</v>
      </c>
      <c r="E287" s="160"/>
      <c r="F287" s="158">
        <f t="shared" si="6"/>
        <v>0</v>
      </c>
    </row>
    <row r="288" spans="1:6" s="1510" customFormat="1" ht="10">
      <c r="A288" s="1518"/>
      <c r="B288" s="1526"/>
      <c r="C288" s="1523"/>
      <c r="D288" s="1523"/>
      <c r="E288" s="160"/>
      <c r="F288" s="158"/>
    </row>
    <row r="289" spans="1:6" ht="13" thickBot="1">
      <c r="A289" s="1529"/>
      <c r="B289" s="1530"/>
      <c r="C289" s="1531"/>
      <c r="D289" s="1531" t="s">
        <v>1770</v>
      </c>
      <c r="E289" s="157"/>
      <c r="F289" s="151">
        <f>SUM(F266:F288)</f>
        <v>0</v>
      </c>
    </row>
    <row r="290" spans="1:6">
      <c r="A290" s="1532"/>
      <c r="B290" s="1510"/>
      <c r="C290" s="1511"/>
      <c r="D290" s="1511"/>
      <c r="E290" s="156"/>
      <c r="F290" s="156"/>
    </row>
    <row r="291" spans="1:6">
      <c r="A291" s="1532"/>
      <c r="B291" s="1510"/>
      <c r="C291" s="1511"/>
      <c r="D291" s="1511"/>
      <c r="E291" s="156"/>
      <c r="F291" s="156"/>
    </row>
    <row r="292" spans="1:6">
      <c r="A292" s="2116" t="s">
        <v>324</v>
      </c>
      <c r="B292" s="2117"/>
      <c r="C292" s="2117"/>
      <c r="D292" s="2117"/>
      <c r="E292" s="2117"/>
      <c r="F292" s="2117"/>
    </row>
    <row r="293" spans="1:6">
      <c r="A293" s="2116" t="s">
        <v>323</v>
      </c>
      <c r="B293" s="2117"/>
      <c r="C293" s="2117"/>
      <c r="D293" s="2117"/>
      <c r="E293" s="2117"/>
      <c r="F293" s="2117"/>
    </row>
    <row r="294" spans="1:6">
      <c r="A294" s="1509" t="s">
        <v>2432</v>
      </c>
      <c r="B294" s="1510"/>
      <c r="C294" s="1511"/>
      <c r="D294" s="1511"/>
      <c r="E294" s="1512"/>
      <c r="F294" s="1512"/>
    </row>
    <row r="295" spans="1:6">
      <c r="A295" s="1509"/>
      <c r="B295" s="1510"/>
      <c r="C295" s="1511"/>
      <c r="D295" s="1511"/>
      <c r="E295" s="1512"/>
      <c r="F295" s="1512"/>
    </row>
    <row r="296" spans="1:6" ht="25.75" customHeight="1">
      <c r="A296" s="2122" t="s">
        <v>2433</v>
      </c>
      <c r="B296" s="2122"/>
      <c r="C296" s="2122"/>
      <c r="D296" s="2122"/>
      <c r="E296" s="2122"/>
      <c r="F296" s="2122"/>
    </row>
    <row r="297" spans="1:6" ht="13" thickBot="1">
      <c r="A297" s="1549"/>
      <c r="B297" s="1549"/>
      <c r="C297" s="1549"/>
      <c r="D297" s="1549"/>
      <c r="E297" s="1550"/>
      <c r="F297" s="1550"/>
    </row>
    <row r="298" spans="1:6">
      <c r="A298" s="1514" t="s">
        <v>320</v>
      </c>
      <c r="B298" s="1515" t="s">
        <v>161</v>
      </c>
      <c r="C298" s="1515" t="s">
        <v>319</v>
      </c>
      <c r="D298" s="1515" t="s">
        <v>318</v>
      </c>
      <c r="E298" s="1516" t="s">
        <v>317</v>
      </c>
      <c r="F298" s="1517" t="s">
        <v>316</v>
      </c>
    </row>
    <row r="299" spans="1:6">
      <c r="A299" s="1518"/>
      <c r="B299" s="1519"/>
      <c r="C299" s="1519"/>
      <c r="D299" s="1519"/>
      <c r="E299" s="1520"/>
      <c r="F299" s="1521"/>
    </row>
    <row r="300" spans="1:6" ht="60">
      <c r="A300" s="1518" t="s">
        <v>2135</v>
      </c>
      <c r="B300" s="1551" t="s">
        <v>2134</v>
      </c>
      <c r="C300" s="1523" t="s">
        <v>337</v>
      </c>
      <c r="D300" s="1527">
        <v>13</v>
      </c>
      <c r="E300" s="159"/>
      <c r="F300" s="158">
        <f t="shared" ref="F300:F323" si="7">D300*E300</f>
        <v>0</v>
      </c>
    </row>
    <row r="301" spans="1:6">
      <c r="A301" s="1518"/>
      <c r="B301" s="1519"/>
      <c r="C301" s="1523"/>
      <c r="D301" s="1523"/>
      <c r="E301" s="154"/>
      <c r="F301" s="158">
        <f t="shared" si="7"/>
        <v>0</v>
      </c>
    </row>
    <row r="302" spans="1:6">
      <c r="A302" s="1518"/>
      <c r="B302" s="1522" t="s">
        <v>2133</v>
      </c>
      <c r="C302" s="1523"/>
      <c r="D302" s="1523"/>
      <c r="E302" s="154"/>
      <c r="F302" s="158">
        <f t="shared" si="7"/>
        <v>0</v>
      </c>
    </row>
    <row r="303" spans="1:6">
      <c r="A303" s="1518"/>
      <c r="B303" s="1519"/>
      <c r="C303" s="1523"/>
      <c r="D303" s="1523"/>
      <c r="E303" s="154"/>
      <c r="F303" s="158">
        <f t="shared" si="7"/>
        <v>0</v>
      </c>
    </row>
    <row r="304" spans="1:6" ht="90">
      <c r="A304" s="1518" t="s">
        <v>2132</v>
      </c>
      <c r="B304" s="1519" t="s">
        <v>2131</v>
      </c>
      <c r="C304" s="1523" t="s">
        <v>337</v>
      </c>
      <c r="D304" s="1527">
        <v>1</v>
      </c>
      <c r="E304" s="154"/>
      <c r="F304" s="158">
        <f t="shared" si="7"/>
        <v>0</v>
      </c>
    </row>
    <row r="305" spans="1:11">
      <c r="A305" s="1518"/>
      <c r="B305" s="1519"/>
      <c r="C305" s="1523"/>
      <c r="D305" s="1523"/>
      <c r="E305" s="154"/>
      <c r="F305" s="158">
        <f t="shared" si="7"/>
        <v>0</v>
      </c>
    </row>
    <row r="306" spans="1:11" ht="50">
      <c r="A306" s="1518" t="s">
        <v>2130</v>
      </c>
      <c r="B306" s="1519" t="s">
        <v>2129</v>
      </c>
      <c r="C306" s="1523" t="s">
        <v>341</v>
      </c>
      <c r="D306" s="1527">
        <v>1</v>
      </c>
      <c r="E306" s="154"/>
      <c r="F306" s="158">
        <f t="shared" si="7"/>
        <v>0</v>
      </c>
    </row>
    <row r="307" spans="1:11">
      <c r="A307" s="1518"/>
      <c r="B307" s="1519"/>
      <c r="C307" s="1523"/>
      <c r="D307" s="1523"/>
      <c r="E307" s="154"/>
      <c r="F307" s="158">
        <f t="shared" si="7"/>
        <v>0</v>
      </c>
    </row>
    <row r="308" spans="1:11">
      <c r="A308" s="1518"/>
      <c r="B308" s="1522" t="s">
        <v>2128</v>
      </c>
      <c r="C308" s="1523"/>
      <c r="D308" s="1523"/>
      <c r="E308" s="154"/>
      <c r="F308" s="158">
        <f t="shared" si="7"/>
        <v>0</v>
      </c>
      <c r="K308" s="1552"/>
    </row>
    <row r="309" spans="1:11">
      <c r="A309" s="1518"/>
      <c r="B309" s="1519"/>
      <c r="C309" s="1523"/>
      <c r="D309" s="1523"/>
      <c r="E309" s="154"/>
      <c r="F309" s="158">
        <f t="shared" si="7"/>
        <v>0</v>
      </c>
    </row>
    <row r="310" spans="1:11" ht="20">
      <c r="A310" s="1518"/>
      <c r="B310" s="1553" t="s">
        <v>2127</v>
      </c>
      <c r="C310" s="1523"/>
      <c r="D310" s="1523"/>
      <c r="E310" s="154"/>
      <c r="F310" s="158">
        <f t="shared" si="7"/>
        <v>0</v>
      </c>
    </row>
    <row r="311" spans="1:11">
      <c r="A311" s="1518"/>
      <c r="B311" s="1553"/>
      <c r="C311" s="1523"/>
      <c r="D311" s="1523"/>
      <c r="E311" s="154"/>
      <c r="F311" s="158">
        <f t="shared" si="7"/>
        <v>0</v>
      </c>
    </row>
    <row r="312" spans="1:11">
      <c r="A312" s="1518" t="s">
        <v>2126</v>
      </c>
      <c r="B312" s="1519" t="s">
        <v>2125</v>
      </c>
      <c r="C312" s="1523" t="s">
        <v>443</v>
      </c>
      <c r="D312" s="1527">
        <v>1.8</v>
      </c>
      <c r="E312" s="154"/>
      <c r="F312" s="158">
        <f t="shared" si="7"/>
        <v>0</v>
      </c>
    </row>
    <row r="313" spans="1:11">
      <c r="A313" s="1518"/>
      <c r="B313" s="1519"/>
      <c r="C313" s="1523"/>
      <c r="D313" s="1523"/>
      <c r="E313" s="154"/>
      <c r="F313" s="158">
        <f t="shared" si="7"/>
        <v>0</v>
      </c>
    </row>
    <row r="314" spans="1:11">
      <c r="A314" s="1518" t="s">
        <v>2124</v>
      </c>
      <c r="B314" s="1519" t="s">
        <v>2123</v>
      </c>
      <c r="C314" s="1523" t="s">
        <v>443</v>
      </c>
      <c r="D314" s="1527">
        <v>20.5</v>
      </c>
      <c r="E314" s="154"/>
      <c r="F314" s="158">
        <f t="shared" si="7"/>
        <v>0</v>
      </c>
    </row>
    <row r="315" spans="1:11">
      <c r="A315" s="1518"/>
      <c r="B315" s="1519"/>
      <c r="C315" s="1523"/>
      <c r="D315" s="1523"/>
      <c r="E315" s="154"/>
      <c r="F315" s="158">
        <f t="shared" si="7"/>
        <v>0</v>
      </c>
    </row>
    <row r="316" spans="1:11">
      <c r="A316" s="1518" t="s">
        <v>2122</v>
      </c>
      <c r="B316" s="1519" t="s">
        <v>2121</v>
      </c>
      <c r="C316" s="1523" t="s">
        <v>443</v>
      </c>
      <c r="D316" s="1527">
        <v>65.5</v>
      </c>
      <c r="E316" s="154"/>
      <c r="F316" s="158">
        <f t="shared" si="7"/>
        <v>0</v>
      </c>
    </row>
    <row r="317" spans="1:11">
      <c r="A317" s="1518"/>
      <c r="B317" s="1519"/>
      <c r="C317" s="1523"/>
      <c r="D317" s="1527"/>
      <c r="E317" s="154"/>
      <c r="F317" s="158">
        <f t="shared" si="7"/>
        <v>0</v>
      </c>
    </row>
    <row r="318" spans="1:11">
      <c r="A318" s="1518"/>
      <c r="B318" s="1522" t="s">
        <v>2120</v>
      </c>
      <c r="C318" s="1523"/>
      <c r="D318" s="1523"/>
      <c r="E318" s="154"/>
      <c r="F318" s="158">
        <f t="shared" si="7"/>
        <v>0</v>
      </c>
    </row>
    <row r="319" spans="1:11">
      <c r="A319" s="1518"/>
      <c r="B319" s="1522"/>
      <c r="C319" s="1523"/>
      <c r="D319" s="1523"/>
      <c r="E319" s="154"/>
      <c r="F319" s="158">
        <f t="shared" si="7"/>
        <v>0</v>
      </c>
    </row>
    <row r="320" spans="1:11" ht="40">
      <c r="A320" s="1518" t="s">
        <v>2119</v>
      </c>
      <c r="B320" s="1519" t="s">
        <v>2118</v>
      </c>
      <c r="C320" s="1523" t="s">
        <v>341</v>
      </c>
      <c r="D320" s="1527">
        <v>1</v>
      </c>
      <c r="E320" s="154"/>
      <c r="F320" s="158">
        <f t="shared" si="7"/>
        <v>0</v>
      </c>
    </row>
    <row r="321" spans="1:11">
      <c r="A321" s="1518"/>
      <c r="B321" s="1522"/>
      <c r="C321" s="1523"/>
      <c r="D321" s="1523"/>
      <c r="E321" s="154"/>
      <c r="F321" s="158">
        <f t="shared" si="7"/>
        <v>0</v>
      </c>
    </row>
    <row r="322" spans="1:11">
      <c r="A322" s="1518"/>
      <c r="B322" s="1519"/>
      <c r="C322" s="1523"/>
      <c r="D322" s="1523"/>
      <c r="E322" s="154"/>
      <c r="F322" s="158">
        <f t="shared" si="7"/>
        <v>0</v>
      </c>
      <c r="K322" s="1552"/>
    </row>
    <row r="323" spans="1:11">
      <c r="A323" s="1518" t="s">
        <v>2117</v>
      </c>
      <c r="B323" s="1519" t="s">
        <v>2116</v>
      </c>
      <c r="C323" s="1523" t="s">
        <v>341</v>
      </c>
      <c r="D323" s="1527">
        <v>1</v>
      </c>
      <c r="E323" s="154"/>
      <c r="F323" s="158">
        <f t="shared" si="7"/>
        <v>0</v>
      </c>
    </row>
    <row r="324" spans="1:11" ht="13" thickBot="1">
      <c r="A324" s="1529"/>
      <c r="B324" s="1530"/>
      <c r="C324" s="1531"/>
      <c r="D324" s="1531" t="s">
        <v>1770</v>
      </c>
      <c r="E324" s="157"/>
      <c r="F324" s="151">
        <f>SUM(F300:F323)</f>
        <v>0</v>
      </c>
    </row>
    <row r="325" spans="1:11">
      <c r="A325" s="1532"/>
      <c r="B325" s="1510"/>
      <c r="C325" s="1511"/>
      <c r="D325" s="1511"/>
      <c r="E325" s="156"/>
      <c r="F325" s="156"/>
      <c r="K325" s="1552"/>
    </row>
    <row r="326" spans="1:11">
      <c r="A326" s="1532"/>
      <c r="B326" s="1510"/>
      <c r="C326" s="1511"/>
      <c r="D326" s="1511"/>
      <c r="E326" s="156"/>
      <c r="F326" s="156"/>
    </row>
    <row r="327" spans="1:11">
      <c r="A327" s="2121" t="s">
        <v>324</v>
      </c>
      <c r="B327" s="2121"/>
      <c r="C327" s="2121"/>
      <c r="D327" s="2121"/>
      <c r="E327" s="2121"/>
      <c r="F327" s="2121"/>
    </row>
    <row r="328" spans="1:11">
      <c r="A328" s="2121" t="s">
        <v>323</v>
      </c>
      <c r="B328" s="2121"/>
      <c r="C328" s="2121"/>
      <c r="D328" s="2121"/>
      <c r="E328" s="2121"/>
      <c r="F328" s="2121"/>
    </row>
    <row r="329" spans="1:11" ht="14.5">
      <c r="A329" s="2120" t="s">
        <v>2432</v>
      </c>
      <c r="B329" s="2120"/>
      <c r="C329" s="1554"/>
      <c r="D329" s="1554"/>
      <c r="E329" s="1554"/>
      <c r="F329" s="1554"/>
    </row>
    <row r="330" spans="1:11" ht="14.5">
      <c r="A330" s="1554"/>
      <c r="B330" s="1554"/>
      <c r="C330" s="1554"/>
      <c r="D330" s="1554"/>
      <c r="E330" s="1554"/>
      <c r="F330" s="1554"/>
    </row>
    <row r="331" spans="1:11" ht="22.25" customHeight="1">
      <c r="A331" s="2118" t="s">
        <v>2433</v>
      </c>
      <c r="B331" s="2118"/>
      <c r="C331" s="2118"/>
      <c r="D331" s="2118"/>
      <c r="E331" s="2118"/>
      <c r="F331" s="2118"/>
    </row>
    <row r="332" spans="1:11" ht="15" thickBot="1">
      <c r="A332" s="1554"/>
      <c r="B332" s="1554"/>
      <c r="C332" s="1554"/>
      <c r="D332" s="1554"/>
      <c r="E332" s="1554"/>
      <c r="F332" s="1554"/>
    </row>
    <row r="333" spans="1:11">
      <c r="A333" s="1514" t="s">
        <v>320</v>
      </c>
      <c r="B333" s="1515" t="s">
        <v>161</v>
      </c>
      <c r="C333" s="1515" t="s">
        <v>319</v>
      </c>
      <c r="D333" s="1515" t="s">
        <v>318</v>
      </c>
      <c r="E333" s="1516" t="s">
        <v>317</v>
      </c>
      <c r="F333" s="1517" t="s">
        <v>316</v>
      </c>
    </row>
    <row r="334" spans="1:11">
      <c r="A334" s="1518"/>
      <c r="B334" s="1519"/>
      <c r="C334" s="1523"/>
      <c r="D334" s="1523"/>
      <c r="E334" s="154"/>
      <c r="F334" s="153"/>
    </row>
    <row r="335" spans="1:11">
      <c r="A335" s="1518"/>
      <c r="B335" s="1555" t="s">
        <v>315</v>
      </c>
      <c r="C335" s="1523"/>
      <c r="D335" s="1523"/>
      <c r="E335" s="154"/>
      <c r="F335" s="153"/>
    </row>
    <row r="336" spans="1:11">
      <c r="A336" s="1518"/>
      <c r="B336" s="1519"/>
      <c r="C336" s="1523"/>
      <c r="D336" s="1523"/>
      <c r="E336" s="154"/>
      <c r="F336" s="153"/>
    </row>
    <row r="337" spans="1:6">
      <c r="A337" s="1518"/>
      <c r="B337" s="1519" t="s">
        <v>2004</v>
      </c>
      <c r="C337" s="1523"/>
      <c r="D337" s="1523"/>
      <c r="E337" s="154"/>
      <c r="F337" s="153">
        <f>F45</f>
        <v>0</v>
      </c>
    </row>
    <row r="338" spans="1:6">
      <c r="A338" s="1518"/>
      <c r="B338" s="1519"/>
      <c r="C338" s="1523"/>
      <c r="D338" s="1523"/>
      <c r="E338" s="154"/>
      <c r="F338" s="153"/>
    </row>
    <row r="339" spans="1:6">
      <c r="A339" s="1518"/>
      <c r="B339" s="1519" t="s">
        <v>2003</v>
      </c>
      <c r="C339" s="1523"/>
      <c r="D339" s="1523"/>
      <c r="E339" s="154"/>
      <c r="F339" s="153">
        <f>F87</f>
        <v>0</v>
      </c>
    </row>
    <row r="340" spans="1:6">
      <c r="A340" s="1518"/>
      <c r="B340" s="1519"/>
      <c r="C340" s="1523"/>
      <c r="D340" s="1523"/>
      <c r="E340" s="154"/>
      <c r="F340" s="153"/>
    </row>
    <row r="341" spans="1:6">
      <c r="A341" s="1518"/>
      <c r="B341" s="1519" t="s">
        <v>2002</v>
      </c>
      <c r="C341" s="1523"/>
      <c r="D341" s="1523"/>
      <c r="E341" s="154"/>
      <c r="F341" s="153">
        <f>F134</f>
        <v>0</v>
      </c>
    </row>
    <row r="342" spans="1:6">
      <c r="A342" s="1518"/>
      <c r="B342" s="1519"/>
      <c r="C342" s="1523"/>
      <c r="D342" s="1523"/>
      <c r="E342" s="154"/>
      <c r="F342" s="153"/>
    </row>
    <row r="343" spans="1:6">
      <c r="A343" s="1518"/>
      <c r="B343" s="1519" t="s">
        <v>2001</v>
      </c>
      <c r="C343" s="1523"/>
      <c r="D343" s="1523"/>
      <c r="E343" s="154"/>
      <c r="F343" s="153">
        <f>F183</f>
        <v>0</v>
      </c>
    </row>
    <row r="344" spans="1:6">
      <c r="A344" s="1518"/>
      <c r="B344" s="1519"/>
      <c r="C344" s="1523"/>
      <c r="D344" s="1523"/>
      <c r="E344" s="154"/>
      <c r="F344" s="153"/>
    </row>
    <row r="345" spans="1:6">
      <c r="A345" s="1518"/>
      <c r="B345" s="1519" t="s">
        <v>2000</v>
      </c>
      <c r="C345" s="1523"/>
      <c r="D345" s="1523"/>
      <c r="E345" s="154"/>
      <c r="F345" s="153">
        <f>F223</f>
        <v>0</v>
      </c>
    </row>
    <row r="346" spans="1:6">
      <c r="A346" s="1518"/>
      <c r="B346" s="1519"/>
      <c r="C346" s="1523"/>
      <c r="D346" s="1523"/>
      <c r="E346" s="154"/>
      <c r="F346" s="153"/>
    </row>
    <row r="347" spans="1:6">
      <c r="A347" s="1518"/>
      <c r="B347" s="1519" t="s">
        <v>1999</v>
      </c>
      <c r="C347" s="1523"/>
      <c r="D347" s="1523"/>
      <c r="E347" s="154"/>
      <c r="F347" s="153">
        <f>F255</f>
        <v>0</v>
      </c>
    </row>
    <row r="348" spans="1:6">
      <c r="A348" s="1518"/>
      <c r="B348" s="1519"/>
      <c r="C348" s="1523"/>
      <c r="D348" s="1523"/>
      <c r="E348" s="154"/>
      <c r="F348" s="153"/>
    </row>
    <row r="349" spans="1:6">
      <c r="A349" s="1518"/>
      <c r="B349" s="1519" t="s">
        <v>1998</v>
      </c>
      <c r="C349" s="1523"/>
      <c r="D349" s="1523"/>
      <c r="E349" s="154"/>
      <c r="F349" s="153">
        <f>F289</f>
        <v>0</v>
      </c>
    </row>
    <row r="350" spans="1:6">
      <c r="A350" s="1518"/>
      <c r="B350" s="1519"/>
      <c r="C350" s="1523"/>
      <c r="D350" s="1523"/>
      <c r="E350" s="154"/>
      <c r="F350" s="153"/>
    </row>
    <row r="351" spans="1:6">
      <c r="A351" s="1518"/>
      <c r="B351" s="1519" t="s">
        <v>2115</v>
      </c>
      <c r="C351" s="1523"/>
      <c r="D351" s="1523"/>
      <c r="E351" s="154"/>
      <c r="F351" s="153">
        <f>F324</f>
        <v>0</v>
      </c>
    </row>
    <row r="352" spans="1:6">
      <c r="A352" s="1518"/>
      <c r="C352" s="1523"/>
      <c r="D352" s="1523"/>
      <c r="E352" s="1523"/>
      <c r="F352" s="1523"/>
    </row>
    <row r="353" spans="1:6">
      <c r="A353" s="1518"/>
      <c r="B353" s="1522" t="s">
        <v>2114</v>
      </c>
      <c r="C353" s="1523"/>
      <c r="D353" s="1523"/>
      <c r="E353" s="154"/>
      <c r="F353" s="153">
        <f>SUM(F337:F351)</f>
        <v>0</v>
      </c>
    </row>
    <row r="354" spans="1:6">
      <c r="A354" s="1518"/>
      <c r="B354" s="1519"/>
      <c r="C354" s="1523"/>
      <c r="D354" s="1523"/>
      <c r="E354" s="154"/>
      <c r="F354" s="153"/>
    </row>
    <row r="355" spans="1:6">
      <c r="A355" s="1518"/>
      <c r="B355" s="1519"/>
      <c r="C355" s="1523"/>
      <c r="D355" s="1523"/>
      <c r="E355" s="154"/>
      <c r="F355" s="153"/>
    </row>
    <row r="356" spans="1:6">
      <c r="A356" s="1518"/>
      <c r="B356" s="1522" t="s">
        <v>2436</v>
      </c>
      <c r="C356" s="1523"/>
      <c r="D356" s="1523"/>
      <c r="E356" s="154"/>
      <c r="F356" s="155">
        <f>F353*1</f>
        <v>0</v>
      </c>
    </row>
    <row r="357" spans="1:6">
      <c r="A357" s="1518"/>
      <c r="B357" s="1519"/>
      <c r="C357" s="1523"/>
      <c r="D357" s="1523"/>
      <c r="E357" s="154"/>
      <c r="F357" s="153"/>
    </row>
    <row r="358" spans="1:6">
      <c r="A358" s="1518"/>
      <c r="B358" s="1519"/>
      <c r="C358" s="1523"/>
      <c r="D358" s="1523"/>
      <c r="E358" s="154"/>
      <c r="F358" s="153"/>
    </row>
    <row r="359" spans="1:6">
      <c r="A359" s="1518"/>
      <c r="B359" s="1519"/>
      <c r="C359" s="1523"/>
      <c r="D359" s="1523"/>
      <c r="E359" s="154"/>
      <c r="F359" s="153"/>
    </row>
    <row r="360" spans="1:6">
      <c r="A360" s="1518"/>
      <c r="B360" s="1519"/>
      <c r="C360" s="1523"/>
      <c r="D360" s="1523"/>
      <c r="E360" s="154"/>
      <c r="F360" s="153"/>
    </row>
    <row r="361" spans="1:6">
      <c r="A361" s="1518"/>
      <c r="B361" s="1519"/>
      <c r="C361" s="1523"/>
      <c r="D361" s="1523"/>
      <c r="E361" s="154"/>
      <c r="F361" s="153"/>
    </row>
    <row r="362" spans="1:6">
      <c r="A362" s="1518"/>
      <c r="B362" s="1519"/>
      <c r="C362" s="1523"/>
      <c r="D362" s="1523"/>
      <c r="E362" s="154"/>
      <c r="F362" s="153"/>
    </row>
    <row r="363" spans="1:6">
      <c r="A363" s="1518"/>
      <c r="B363" s="1519"/>
      <c r="C363" s="1523"/>
      <c r="D363" s="1523"/>
      <c r="E363" s="154"/>
      <c r="F363" s="153"/>
    </row>
    <row r="364" spans="1:6">
      <c r="A364" s="1518"/>
      <c r="B364" s="1519"/>
      <c r="C364" s="1523"/>
      <c r="D364" s="1523"/>
      <c r="E364" s="154"/>
      <c r="F364" s="153"/>
    </row>
    <row r="365" spans="1:6">
      <c r="A365" s="1518"/>
      <c r="B365" s="1519"/>
      <c r="C365" s="1523"/>
      <c r="D365" s="1523"/>
      <c r="E365" s="154"/>
      <c r="F365" s="153"/>
    </row>
    <row r="366" spans="1:6">
      <c r="A366" s="1518"/>
      <c r="B366" s="1519"/>
      <c r="C366" s="1523"/>
      <c r="D366" s="1523"/>
      <c r="E366" s="154"/>
      <c r="F366" s="153"/>
    </row>
    <row r="367" spans="1:6">
      <c r="A367" s="1518"/>
      <c r="B367" s="1519"/>
      <c r="C367" s="1523"/>
      <c r="D367" s="1523"/>
      <c r="E367" s="154"/>
      <c r="F367" s="153"/>
    </row>
    <row r="368" spans="1:6">
      <c r="A368" s="1518"/>
      <c r="B368" s="1519"/>
      <c r="C368" s="1523"/>
      <c r="D368" s="1523"/>
      <c r="E368" s="154"/>
      <c r="F368" s="153"/>
    </row>
    <row r="369" spans="1:6">
      <c r="A369" s="1518"/>
      <c r="B369" s="1519"/>
      <c r="C369" s="1523"/>
      <c r="D369" s="1523"/>
      <c r="E369" s="154"/>
      <c r="F369" s="153"/>
    </row>
    <row r="370" spans="1:6">
      <c r="A370" s="1518"/>
      <c r="B370" s="1519"/>
      <c r="C370" s="1523"/>
      <c r="D370" s="1523"/>
      <c r="E370" s="154"/>
      <c r="F370" s="153"/>
    </row>
    <row r="371" spans="1:6">
      <c r="A371" s="1518"/>
      <c r="B371" s="1519"/>
      <c r="C371" s="1523"/>
      <c r="D371" s="1523"/>
      <c r="E371" s="154"/>
      <c r="F371" s="153"/>
    </row>
    <row r="372" spans="1:6">
      <c r="A372" s="1518"/>
      <c r="B372" s="1519"/>
      <c r="C372" s="1523"/>
      <c r="D372" s="1523"/>
      <c r="E372" s="154"/>
      <c r="F372" s="153"/>
    </row>
    <row r="373" spans="1:6">
      <c r="A373" s="1518"/>
      <c r="B373" s="1519"/>
      <c r="C373" s="1523"/>
      <c r="D373" s="1523"/>
      <c r="E373" s="154"/>
      <c r="F373" s="153"/>
    </row>
    <row r="374" spans="1:6">
      <c r="A374" s="1518"/>
      <c r="B374" s="1519"/>
      <c r="C374" s="1523"/>
      <c r="D374" s="1523"/>
      <c r="E374" s="154"/>
      <c r="F374" s="153"/>
    </row>
    <row r="375" spans="1:6">
      <c r="A375" s="1518"/>
      <c r="B375" s="1519"/>
      <c r="C375" s="1523"/>
      <c r="D375" s="1523"/>
      <c r="E375" s="154"/>
      <c r="F375" s="153"/>
    </row>
    <row r="376" spans="1:6">
      <c r="A376" s="1518"/>
      <c r="B376" s="1519"/>
      <c r="C376" s="1523"/>
      <c r="D376" s="1523"/>
      <c r="E376" s="154"/>
      <c r="F376" s="153"/>
    </row>
    <row r="377" spans="1:6">
      <c r="A377" s="1518"/>
      <c r="B377" s="1519"/>
      <c r="C377" s="1523"/>
      <c r="D377" s="1523"/>
      <c r="E377" s="154"/>
      <c r="F377" s="153"/>
    </row>
    <row r="378" spans="1:6" ht="13" thickBot="1">
      <c r="A378" s="1529"/>
      <c r="B378" s="1556"/>
      <c r="C378" s="1557"/>
      <c r="D378" s="1557" t="s">
        <v>1770</v>
      </c>
      <c r="E378" s="152"/>
      <c r="F378" s="151">
        <f>F356</f>
        <v>0</v>
      </c>
    </row>
  </sheetData>
  <mergeCells count="28">
    <mergeCell ref="A190:F190"/>
    <mergeCell ref="A230:F230"/>
    <mergeCell ref="A262:F262"/>
    <mergeCell ref="A331:F331"/>
    <mergeCell ref="A329:B329"/>
    <mergeCell ref="A258:F258"/>
    <mergeCell ref="A259:F259"/>
    <mergeCell ref="A292:F292"/>
    <mergeCell ref="A293:F293"/>
    <mergeCell ref="A327:F327"/>
    <mergeCell ref="A328:F328"/>
    <mergeCell ref="A296:F296"/>
    <mergeCell ref="A227:F227"/>
    <mergeCell ref="A226:F226"/>
    <mergeCell ref="A1:F1"/>
    <mergeCell ref="A2:F2"/>
    <mergeCell ref="A48:F48"/>
    <mergeCell ref="A49:F49"/>
    <mergeCell ref="A90:F90"/>
    <mergeCell ref="A5:F5"/>
    <mergeCell ref="A52:F52"/>
    <mergeCell ref="A91:F91"/>
    <mergeCell ref="A137:F137"/>
    <mergeCell ref="A138:F138"/>
    <mergeCell ref="A186:F186"/>
    <mergeCell ref="A187:F187"/>
    <mergeCell ref="A94:F94"/>
    <mergeCell ref="A141:F141"/>
  </mergeCells>
  <pageMargins left="0.7" right="0.7" top="0.75" bottom="0.75" header="0.3" footer="0.3"/>
  <pageSetup scale="93" orientation="portrait" r:id="rId1"/>
  <rowBreaks count="6" manualBreakCount="6">
    <brk id="134" max="5" man="1"/>
    <brk id="183" max="5" man="1"/>
    <brk id="223" max="5" man="1"/>
    <brk id="255" max="5" man="1"/>
    <brk id="289" max="5" man="1"/>
    <brk id="324"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3"/>
  <sheetViews>
    <sheetView view="pageBreakPreview" topLeftCell="A70" zoomScale="80" zoomScaleNormal="100" zoomScaleSheetLayoutView="80" workbookViewId="0">
      <selection activeCell="B81" sqref="B81"/>
    </sheetView>
  </sheetViews>
  <sheetFormatPr defaultColWidth="8.81640625" defaultRowHeight="14.5"/>
  <cols>
    <col min="1" max="1" width="12.81640625" style="1560" customWidth="1"/>
    <col min="2" max="2" width="57.453125" style="1560" customWidth="1"/>
    <col min="3" max="3" width="9.1796875" style="1560" customWidth="1"/>
    <col min="4" max="4" width="12.81640625" style="1560" customWidth="1"/>
    <col min="5" max="5" width="12.54296875" style="1560" customWidth="1"/>
    <col min="6" max="6" width="14.81640625" style="1560" customWidth="1"/>
    <col min="7" max="16384" width="8.81640625" style="1560"/>
  </cols>
  <sheetData>
    <row r="1" spans="1:6">
      <c r="A1" s="2123" t="s">
        <v>324</v>
      </c>
      <c r="B1" s="2123"/>
      <c r="C1" s="2123"/>
      <c r="D1" s="2123"/>
      <c r="E1" s="2123"/>
      <c r="F1" s="2123"/>
    </row>
    <row r="2" spans="1:6">
      <c r="A2" s="2124" t="s">
        <v>2560</v>
      </c>
      <c r="B2" s="2124"/>
      <c r="C2" s="2124"/>
      <c r="D2" s="2124"/>
      <c r="E2" s="2124"/>
      <c r="F2" s="2124"/>
    </row>
    <row r="3" spans="1:6">
      <c r="A3" s="162" t="s">
        <v>2262</v>
      </c>
      <c r="B3" s="163"/>
      <c r="C3" s="164"/>
      <c r="D3" s="164"/>
      <c r="E3" s="165"/>
      <c r="F3" s="166"/>
    </row>
    <row r="4" spans="1:6">
      <c r="A4" s="162" t="s">
        <v>2263</v>
      </c>
      <c r="B4" s="163"/>
      <c r="C4" s="164"/>
      <c r="D4" s="167"/>
      <c r="E4" s="168"/>
      <c r="F4" s="169"/>
    </row>
    <row r="5" spans="1:6" ht="15" thickBot="1">
      <c r="A5" s="162"/>
      <c r="B5" s="163"/>
      <c r="C5" s="164"/>
      <c r="D5" s="167"/>
      <c r="E5" s="168"/>
      <c r="F5" s="169"/>
    </row>
    <row r="6" spans="1:6">
      <c r="A6" s="1840" t="s">
        <v>320</v>
      </c>
      <c r="B6" s="1841" t="s">
        <v>1191</v>
      </c>
      <c r="C6" s="1841" t="s">
        <v>319</v>
      </c>
      <c r="D6" s="1842" t="s">
        <v>318</v>
      </c>
      <c r="E6" s="1843" t="s">
        <v>1495</v>
      </c>
      <c r="F6" s="1844" t="s">
        <v>2264</v>
      </c>
    </row>
    <row r="7" spans="1:6">
      <c r="A7" s="1845"/>
      <c r="B7" s="1783"/>
      <c r="C7" s="1780"/>
      <c r="D7" s="1781"/>
      <c r="E7" s="1782" t="s">
        <v>2265</v>
      </c>
      <c r="F7" s="1846" t="s">
        <v>2265</v>
      </c>
    </row>
    <row r="8" spans="1:6">
      <c r="A8" s="1847"/>
      <c r="B8" s="1784"/>
      <c r="C8" s="1785"/>
      <c r="D8" s="1786"/>
      <c r="E8" s="1787"/>
      <c r="F8" s="1848"/>
    </row>
    <row r="9" spans="1:6">
      <c r="A9" s="1847"/>
      <c r="B9" s="1788" t="s">
        <v>596</v>
      </c>
      <c r="C9" s="1785"/>
      <c r="D9" s="1786"/>
      <c r="E9" s="1787"/>
      <c r="F9" s="1848"/>
    </row>
    <row r="10" spans="1:6">
      <c r="A10" s="1849"/>
      <c r="B10" s="1788"/>
      <c r="C10" s="1785"/>
      <c r="D10" s="1786"/>
      <c r="E10" s="1787"/>
      <c r="F10" s="1848"/>
    </row>
    <row r="11" spans="1:6" ht="26">
      <c r="A11" s="1850"/>
      <c r="B11" s="1789" t="s">
        <v>2266</v>
      </c>
      <c r="C11" s="1785"/>
      <c r="D11" s="1786"/>
      <c r="E11" s="1787"/>
      <c r="F11" s="1848"/>
    </row>
    <row r="12" spans="1:6">
      <c r="A12" s="1850"/>
      <c r="B12" s="1790"/>
      <c r="C12" s="1785"/>
      <c r="D12" s="1786"/>
      <c r="E12" s="1787"/>
      <c r="F12" s="1848"/>
    </row>
    <row r="13" spans="1:6">
      <c r="A13" s="1851"/>
      <c r="B13" s="1792" t="s">
        <v>1165</v>
      </c>
      <c r="C13" s="1791"/>
      <c r="D13" s="1793"/>
      <c r="E13" s="1794"/>
      <c r="F13" s="1852"/>
    </row>
    <row r="14" spans="1:6">
      <c r="A14" s="1851"/>
      <c r="B14" s="1795"/>
      <c r="C14" s="1791"/>
      <c r="D14" s="1793"/>
      <c r="E14" s="1794"/>
      <c r="F14" s="1852"/>
    </row>
    <row r="15" spans="1:6">
      <c r="A15" s="1851"/>
      <c r="B15" s="1792" t="s">
        <v>651</v>
      </c>
      <c r="C15" s="1791"/>
      <c r="D15" s="1793"/>
      <c r="E15" s="1794"/>
      <c r="F15" s="1852"/>
    </row>
    <row r="16" spans="1:6">
      <c r="A16" s="1851"/>
      <c r="B16" s="1795"/>
      <c r="C16" s="1791"/>
      <c r="D16" s="1793"/>
      <c r="E16" s="1796"/>
      <c r="F16" s="1852"/>
    </row>
    <row r="17" spans="1:6" ht="15">
      <c r="A17" s="1851" t="s">
        <v>593</v>
      </c>
      <c r="B17" s="1795" t="s">
        <v>2267</v>
      </c>
      <c r="C17" s="1791" t="s">
        <v>2561</v>
      </c>
      <c r="D17" s="1797">
        <v>70</v>
      </c>
      <c r="E17" s="1798"/>
      <c r="F17" s="1853">
        <f>D17*E17</f>
        <v>0</v>
      </c>
    </row>
    <row r="18" spans="1:6">
      <c r="A18" s="1851"/>
      <c r="B18" s="1795"/>
      <c r="C18" s="1791"/>
      <c r="D18" s="1799"/>
      <c r="E18" s="1798"/>
      <c r="F18" s="1853"/>
    </row>
    <row r="19" spans="1:6">
      <c r="A19" s="1854"/>
      <c r="B19" s="1801" t="s">
        <v>649</v>
      </c>
      <c r="C19" s="1800"/>
      <c r="D19" s="1802"/>
      <c r="E19" s="1798"/>
      <c r="F19" s="1855"/>
    </row>
    <row r="20" spans="1:6">
      <c r="A20" s="1851"/>
      <c r="B20" s="1795"/>
      <c r="C20" s="1791"/>
      <c r="D20" s="1793"/>
      <c r="E20" s="1798"/>
      <c r="F20" s="1852"/>
    </row>
    <row r="21" spans="1:6" ht="26">
      <c r="A21" s="1854"/>
      <c r="B21" s="1803" t="s">
        <v>1547</v>
      </c>
      <c r="C21" s="1800"/>
      <c r="D21" s="1802"/>
      <c r="E21" s="1798"/>
      <c r="F21" s="1855"/>
    </row>
    <row r="22" spans="1:6">
      <c r="A22" s="1854"/>
      <c r="B22" s="1803"/>
      <c r="C22" s="1800"/>
      <c r="D22" s="1802"/>
      <c r="E22" s="1798"/>
      <c r="F22" s="1855"/>
    </row>
    <row r="23" spans="1:6">
      <c r="A23" s="1854" t="s">
        <v>647</v>
      </c>
      <c r="B23" s="1804" t="s">
        <v>646</v>
      </c>
      <c r="C23" s="1800" t="s">
        <v>337</v>
      </c>
      <c r="D23" s="1802">
        <v>1</v>
      </c>
      <c r="E23" s="1798"/>
      <c r="F23" s="1853">
        <f>D23*E23</f>
        <v>0</v>
      </c>
    </row>
    <row r="24" spans="1:6">
      <c r="A24" s="1854"/>
      <c r="B24" s="1805"/>
      <c r="C24" s="1800"/>
      <c r="D24" s="1802"/>
      <c r="E24" s="1798"/>
      <c r="F24" s="1853"/>
    </row>
    <row r="25" spans="1:6">
      <c r="A25" s="1854"/>
      <c r="B25" s="1801" t="s">
        <v>645</v>
      </c>
      <c r="C25" s="1800"/>
      <c r="D25" s="1802"/>
      <c r="E25" s="1798"/>
      <c r="F25" s="1853"/>
    </row>
    <row r="26" spans="1:6">
      <c r="A26" s="1854"/>
      <c r="B26" s="1801"/>
      <c r="C26" s="1800"/>
      <c r="D26" s="1802"/>
      <c r="E26" s="1798"/>
      <c r="F26" s="1853"/>
    </row>
    <row r="27" spans="1:6" ht="39">
      <c r="A27" s="1854"/>
      <c r="B27" s="1803" t="s">
        <v>644</v>
      </c>
      <c r="C27" s="1800"/>
      <c r="D27" s="1806"/>
      <c r="E27" s="1798"/>
      <c r="F27" s="1853"/>
    </row>
    <row r="28" spans="1:6">
      <c r="A28" s="1854"/>
      <c r="B28" s="1803"/>
      <c r="C28" s="1800"/>
      <c r="D28" s="1806"/>
      <c r="E28" s="1798"/>
      <c r="F28" s="1853"/>
    </row>
    <row r="29" spans="1:6">
      <c r="A29" s="1854" t="s">
        <v>643</v>
      </c>
      <c r="B29" s="1804" t="s">
        <v>642</v>
      </c>
      <c r="C29" s="1800" t="s">
        <v>337</v>
      </c>
      <c r="D29" s="1802">
        <v>1</v>
      </c>
      <c r="E29" s="1798"/>
      <c r="F29" s="1853">
        <f>D29*E29</f>
        <v>0</v>
      </c>
    </row>
    <row r="30" spans="1:6">
      <c r="A30" s="1851"/>
      <c r="B30" s="1795"/>
      <c r="C30" s="1791"/>
      <c r="D30" s="1807"/>
      <c r="E30" s="1798"/>
      <c r="F30" s="1853"/>
    </row>
    <row r="31" spans="1:6">
      <c r="A31" s="1856"/>
      <c r="B31" s="1792" t="s">
        <v>1163</v>
      </c>
      <c r="C31" s="1791"/>
      <c r="D31" s="1807"/>
      <c r="E31" s="1798"/>
      <c r="F31" s="1853"/>
    </row>
    <row r="32" spans="1:6">
      <c r="A32" s="1856"/>
      <c r="B32" s="1795"/>
      <c r="C32" s="1791"/>
      <c r="D32" s="1807"/>
      <c r="E32" s="1798"/>
      <c r="F32" s="1853"/>
    </row>
    <row r="33" spans="1:6">
      <c r="A33" s="1851"/>
      <c r="B33" s="1792" t="s">
        <v>2268</v>
      </c>
      <c r="C33" s="1791"/>
      <c r="D33" s="1807"/>
      <c r="E33" s="1798"/>
      <c r="F33" s="1853"/>
    </row>
    <row r="34" spans="1:6">
      <c r="A34" s="1851"/>
      <c r="B34" s="1792"/>
      <c r="C34" s="1791"/>
      <c r="D34" s="1807"/>
      <c r="E34" s="1798"/>
      <c r="F34" s="1853"/>
    </row>
    <row r="35" spans="1:6">
      <c r="A35" s="1857"/>
      <c r="B35" s="1788" t="s">
        <v>1840</v>
      </c>
      <c r="C35" s="1791"/>
      <c r="D35" s="1807"/>
      <c r="E35" s="1798"/>
      <c r="F35" s="1853"/>
    </row>
    <row r="36" spans="1:6">
      <c r="A36" s="1851"/>
      <c r="B36" s="1792"/>
      <c r="C36" s="1791"/>
      <c r="D36" s="1807"/>
      <c r="E36" s="1798"/>
      <c r="F36" s="1853"/>
    </row>
    <row r="37" spans="1:6">
      <c r="A37" s="1851" t="s">
        <v>2269</v>
      </c>
      <c r="B37" s="1788" t="s">
        <v>2270</v>
      </c>
      <c r="C37" s="1791" t="s">
        <v>438</v>
      </c>
      <c r="D37" s="1807">
        <v>9.4499999999999993</v>
      </c>
      <c r="E37" s="1798"/>
      <c r="F37" s="1853">
        <f>D37*E37</f>
        <v>0</v>
      </c>
    </row>
    <row r="38" spans="1:6">
      <c r="A38" s="1851"/>
      <c r="B38" s="1792"/>
      <c r="C38" s="1791"/>
      <c r="D38" s="1807"/>
      <c r="E38" s="1798"/>
      <c r="F38" s="1853"/>
    </row>
    <row r="39" spans="1:6">
      <c r="A39" s="1851"/>
      <c r="B39" s="1795" t="s">
        <v>2271</v>
      </c>
      <c r="C39" s="1791"/>
      <c r="D39" s="1807"/>
      <c r="E39" s="1798"/>
      <c r="F39" s="1853"/>
    </row>
    <row r="40" spans="1:6">
      <c r="A40" s="1851"/>
      <c r="B40" s="1792"/>
      <c r="C40" s="1791"/>
      <c r="D40" s="1807"/>
      <c r="E40" s="1798"/>
      <c r="F40" s="1853"/>
    </row>
    <row r="41" spans="1:6" ht="39">
      <c r="A41" s="1851"/>
      <c r="B41" s="1808" t="s">
        <v>2272</v>
      </c>
      <c r="C41" s="1791"/>
      <c r="D41" s="1807"/>
      <c r="E41" s="1798"/>
      <c r="F41" s="1853"/>
    </row>
    <row r="42" spans="1:6">
      <c r="A42" s="1851"/>
      <c r="B42" s="1808"/>
      <c r="C42" s="1791"/>
      <c r="D42" s="1807"/>
      <c r="E42" s="1798"/>
      <c r="F42" s="1853"/>
    </row>
    <row r="43" spans="1:6">
      <c r="A43" s="1851" t="s">
        <v>1385</v>
      </c>
      <c r="B43" s="1795" t="s">
        <v>2273</v>
      </c>
      <c r="C43" s="1791" t="s">
        <v>438</v>
      </c>
      <c r="D43" s="1793">
        <v>2</v>
      </c>
      <c r="E43" s="1798"/>
      <c r="F43" s="1853">
        <f>D43*E43</f>
        <v>0</v>
      </c>
    </row>
    <row r="44" spans="1:6">
      <c r="A44" s="1851" t="s">
        <v>1383</v>
      </c>
      <c r="B44" s="1788" t="s">
        <v>2274</v>
      </c>
      <c r="C44" s="1791" t="s">
        <v>438</v>
      </c>
      <c r="D44" s="1793">
        <v>8</v>
      </c>
      <c r="E44" s="1798"/>
      <c r="F44" s="1853">
        <f>D44*E44</f>
        <v>0</v>
      </c>
    </row>
    <row r="45" spans="1:6">
      <c r="A45" s="1851" t="s">
        <v>1381</v>
      </c>
      <c r="B45" s="1788" t="s">
        <v>2275</v>
      </c>
      <c r="C45" s="1791" t="s">
        <v>438</v>
      </c>
      <c r="D45" s="1793">
        <v>1</v>
      </c>
      <c r="E45" s="1798"/>
      <c r="F45" s="1853">
        <f>D45*E45</f>
        <v>0</v>
      </c>
    </row>
    <row r="46" spans="1:6">
      <c r="A46" s="1851" t="s">
        <v>1379</v>
      </c>
      <c r="B46" s="1788" t="s">
        <v>2276</v>
      </c>
      <c r="C46" s="1791" t="s">
        <v>438</v>
      </c>
      <c r="D46" s="1793">
        <v>65</v>
      </c>
      <c r="E46" s="1798"/>
      <c r="F46" s="1853">
        <f>D46*E46</f>
        <v>0</v>
      </c>
    </row>
    <row r="47" spans="1:6">
      <c r="A47" s="1851"/>
      <c r="B47" s="1788"/>
      <c r="C47" s="1791"/>
      <c r="D47" s="1793"/>
      <c r="E47" s="1798"/>
      <c r="F47" s="1853"/>
    </row>
    <row r="48" spans="1:6">
      <c r="A48" s="1851"/>
      <c r="B48" s="1795" t="s">
        <v>1365</v>
      </c>
      <c r="C48" s="1791"/>
      <c r="D48" s="1793"/>
      <c r="E48" s="1798"/>
      <c r="F48" s="1853"/>
    </row>
    <row r="49" spans="1:6">
      <c r="A49" s="1851"/>
      <c r="B49" s="1809"/>
      <c r="C49" s="1791"/>
      <c r="D49" s="1793"/>
      <c r="E49" s="1798"/>
      <c r="F49" s="1853"/>
    </row>
    <row r="50" spans="1:6" ht="26">
      <c r="A50" s="1851"/>
      <c r="B50" s="1809" t="s">
        <v>2277</v>
      </c>
      <c r="C50" s="1791"/>
      <c r="D50" s="1793"/>
      <c r="E50" s="1798"/>
      <c r="F50" s="1853"/>
    </row>
    <row r="51" spans="1:6">
      <c r="A51" s="1851"/>
      <c r="B51" s="1809"/>
      <c r="C51" s="1791"/>
      <c r="D51" s="1793"/>
      <c r="E51" s="1798"/>
      <c r="F51" s="1853"/>
    </row>
    <row r="52" spans="1:6">
      <c r="A52" s="1851" t="s">
        <v>2278</v>
      </c>
      <c r="B52" s="1788" t="s">
        <v>2626</v>
      </c>
      <c r="C52" s="1791" t="s">
        <v>438</v>
      </c>
      <c r="D52" s="1793">
        <v>1</v>
      </c>
      <c r="E52" s="1798"/>
      <c r="F52" s="1853">
        <f>D52*E52</f>
        <v>0</v>
      </c>
    </row>
    <row r="53" spans="1:6">
      <c r="A53" s="1851" t="s">
        <v>579</v>
      </c>
      <c r="B53" s="1788" t="s">
        <v>2627</v>
      </c>
      <c r="C53" s="1791" t="s">
        <v>438</v>
      </c>
      <c r="D53" s="1793">
        <v>1</v>
      </c>
      <c r="E53" s="1798"/>
      <c r="F53" s="1853">
        <f>D53*E53</f>
        <v>0</v>
      </c>
    </row>
    <row r="54" spans="1:6">
      <c r="A54" s="1851" t="s">
        <v>1376</v>
      </c>
      <c r="B54" s="1788" t="s">
        <v>2628</v>
      </c>
      <c r="C54" s="1791" t="s">
        <v>438</v>
      </c>
      <c r="D54" s="1793">
        <v>1</v>
      </c>
      <c r="E54" s="1798"/>
      <c r="F54" s="1853">
        <f>D54*E54</f>
        <v>0</v>
      </c>
    </row>
    <row r="55" spans="1:6">
      <c r="A55" s="1851"/>
      <c r="B55" s="1788"/>
      <c r="C55" s="1791"/>
      <c r="D55" s="1807"/>
      <c r="E55" s="1798"/>
      <c r="F55" s="1853"/>
    </row>
    <row r="56" spans="1:6">
      <c r="A56" s="1851"/>
      <c r="B56" s="1808" t="s">
        <v>715</v>
      </c>
      <c r="C56" s="1791"/>
      <c r="D56" s="1807"/>
      <c r="E56" s="1798"/>
      <c r="F56" s="1858"/>
    </row>
    <row r="57" spans="1:6">
      <c r="A57" s="1851"/>
      <c r="B57" s="1788"/>
      <c r="C57" s="1791"/>
      <c r="D57" s="1807"/>
      <c r="E57" s="1798"/>
      <c r="F57" s="1858"/>
    </row>
    <row r="58" spans="1:6">
      <c r="A58" s="1851"/>
      <c r="B58" s="1788" t="s">
        <v>2279</v>
      </c>
      <c r="C58" s="1791"/>
      <c r="D58" s="1807"/>
      <c r="E58" s="1798"/>
      <c r="F58" s="1858"/>
    </row>
    <row r="59" spans="1:6" ht="26">
      <c r="A59" s="1851"/>
      <c r="B59" s="1808" t="s">
        <v>2280</v>
      </c>
      <c r="C59" s="1791"/>
      <c r="D59" s="1807"/>
      <c r="E59" s="1798"/>
      <c r="F59" s="1858"/>
    </row>
    <row r="60" spans="1:6">
      <c r="A60" s="1851"/>
      <c r="B60" s="1788"/>
      <c r="C60" s="1791"/>
      <c r="D60" s="1807"/>
      <c r="E60" s="1798"/>
      <c r="F60" s="1858"/>
    </row>
    <row r="61" spans="1:6" ht="26">
      <c r="A61" s="1859" t="s">
        <v>714</v>
      </c>
      <c r="B61" s="1788" t="s">
        <v>2281</v>
      </c>
      <c r="C61" s="1791" t="s">
        <v>443</v>
      </c>
      <c r="D61" s="1807">
        <v>53.2</v>
      </c>
      <c r="E61" s="1798"/>
      <c r="F61" s="1853">
        <f>D61*E61</f>
        <v>0</v>
      </c>
    </row>
    <row r="62" spans="1:6">
      <c r="A62" s="1859"/>
      <c r="B62" s="1788"/>
      <c r="C62" s="1791"/>
      <c r="D62" s="1807"/>
      <c r="E62" s="1798"/>
      <c r="F62" s="1853"/>
    </row>
    <row r="63" spans="1:6" ht="26">
      <c r="A63" s="1859" t="s">
        <v>1371</v>
      </c>
      <c r="B63" s="1788" t="s">
        <v>2282</v>
      </c>
      <c r="C63" s="1791" t="s">
        <v>443</v>
      </c>
      <c r="D63" s="1807">
        <v>6.5</v>
      </c>
      <c r="E63" s="1798"/>
      <c r="F63" s="1853">
        <f>D63*E63</f>
        <v>0</v>
      </c>
    </row>
    <row r="64" spans="1:6">
      <c r="A64" s="1851"/>
      <c r="B64" s="1788"/>
      <c r="C64" s="1810"/>
      <c r="D64" s="1807"/>
      <c r="E64" s="1798"/>
      <c r="F64" s="1853"/>
    </row>
    <row r="65" spans="1:6">
      <c r="A65" s="1851"/>
      <c r="B65" s="1788" t="s">
        <v>2283</v>
      </c>
      <c r="C65" s="1791"/>
      <c r="D65" s="1807"/>
      <c r="E65" s="1798"/>
      <c r="F65" s="1853"/>
    </row>
    <row r="66" spans="1:6" ht="26">
      <c r="A66" s="1851"/>
      <c r="B66" s="1809" t="s">
        <v>2284</v>
      </c>
      <c r="C66" s="1791"/>
      <c r="D66" s="1807"/>
      <c r="E66" s="1798"/>
      <c r="F66" s="1853"/>
    </row>
    <row r="67" spans="1:6">
      <c r="A67" s="1851"/>
      <c r="B67" s="1788"/>
      <c r="C67" s="1791"/>
      <c r="D67" s="1807"/>
      <c r="E67" s="1798"/>
      <c r="F67" s="1853"/>
    </row>
    <row r="68" spans="1:6" ht="26">
      <c r="A68" s="1859" t="s">
        <v>2224</v>
      </c>
      <c r="B68" s="1788" t="s">
        <v>2281</v>
      </c>
      <c r="C68" s="1791" t="s">
        <v>443</v>
      </c>
      <c r="D68" s="1807">
        <v>34.5</v>
      </c>
      <c r="E68" s="1798"/>
      <c r="F68" s="1853">
        <f>D68*E68</f>
        <v>0</v>
      </c>
    </row>
    <row r="69" spans="1:6">
      <c r="A69" s="1859"/>
      <c r="B69" s="1788"/>
      <c r="C69" s="1791"/>
      <c r="D69" s="1807"/>
      <c r="E69" s="1798"/>
      <c r="F69" s="1853"/>
    </row>
    <row r="70" spans="1:6">
      <c r="A70" s="1859"/>
      <c r="B70" s="1788"/>
      <c r="C70" s="1791"/>
      <c r="D70" s="1807"/>
      <c r="E70" s="1811"/>
      <c r="F70" s="1853"/>
    </row>
    <row r="71" spans="1:6">
      <c r="A71" s="1860"/>
      <c r="B71" s="1813"/>
      <c r="C71" s="1812"/>
      <c r="D71" s="1806"/>
      <c r="E71" s="1814" t="s">
        <v>1770</v>
      </c>
      <c r="F71" s="1861">
        <f>SUM(F10:F70)</f>
        <v>0</v>
      </c>
    </row>
    <row r="72" spans="1:6">
      <c r="A72" s="1859"/>
      <c r="B72" s="1788"/>
      <c r="C72" s="1791"/>
      <c r="D72" s="1807"/>
      <c r="E72" s="1811"/>
      <c r="F72" s="1853"/>
    </row>
    <row r="73" spans="1:6" ht="26">
      <c r="A73" s="1859" t="s">
        <v>2227</v>
      </c>
      <c r="B73" s="1788" t="s">
        <v>2282</v>
      </c>
      <c r="C73" s="1791" t="s">
        <v>443</v>
      </c>
      <c r="D73" s="1807">
        <v>6</v>
      </c>
      <c r="E73" s="1798"/>
      <c r="F73" s="1853">
        <f>D73*E73</f>
        <v>0</v>
      </c>
    </row>
    <row r="74" spans="1:6">
      <c r="A74" s="1851"/>
      <c r="B74" s="1788"/>
      <c r="C74" s="1810"/>
      <c r="D74" s="1807"/>
      <c r="E74" s="1811"/>
      <c r="F74" s="1853"/>
    </row>
    <row r="75" spans="1:6">
      <c r="A75" s="1851"/>
      <c r="B75" s="1788" t="s">
        <v>1835</v>
      </c>
      <c r="C75" s="1810"/>
      <c r="D75" s="1807"/>
      <c r="E75" s="1811"/>
      <c r="F75" s="1853"/>
    </row>
    <row r="76" spans="1:6">
      <c r="A76" s="1851"/>
      <c r="B76" s="1788"/>
      <c r="C76" s="1791"/>
      <c r="D76" s="1807"/>
      <c r="E76" s="1811"/>
      <c r="F76" s="1853"/>
    </row>
    <row r="77" spans="1:6" ht="26">
      <c r="A77" s="1851"/>
      <c r="B77" s="1808" t="s">
        <v>2285</v>
      </c>
      <c r="C77" s="1791"/>
      <c r="D77" s="1807"/>
      <c r="E77" s="1811"/>
      <c r="F77" s="1853"/>
    </row>
    <row r="78" spans="1:6">
      <c r="A78" s="1851"/>
      <c r="B78" s="1788"/>
      <c r="C78" s="1791"/>
      <c r="D78" s="1807"/>
      <c r="E78" s="1811"/>
      <c r="F78" s="1853"/>
    </row>
    <row r="79" spans="1:6">
      <c r="A79" s="1851" t="s">
        <v>1368</v>
      </c>
      <c r="B79" s="1815" t="s">
        <v>2286</v>
      </c>
      <c r="C79" s="1791" t="s">
        <v>438</v>
      </c>
      <c r="D79" s="1807">
        <v>79.8</v>
      </c>
      <c r="E79" s="1811"/>
      <c r="F79" s="1853">
        <f>D79*E79</f>
        <v>0</v>
      </c>
    </row>
    <row r="80" spans="1:6">
      <c r="A80" s="1851"/>
      <c r="B80" s="1788"/>
      <c r="C80" s="1791"/>
      <c r="D80" s="1793"/>
      <c r="E80" s="1811"/>
      <c r="F80" s="1853"/>
    </row>
    <row r="81" spans="1:6">
      <c r="A81" s="1851" t="s">
        <v>1366</v>
      </c>
      <c r="B81" s="1788" t="s">
        <v>1365</v>
      </c>
      <c r="C81" s="1791" t="s">
        <v>438</v>
      </c>
      <c r="D81" s="1807">
        <v>3</v>
      </c>
      <c r="E81" s="1811"/>
      <c r="F81" s="1853">
        <f>D81*E81</f>
        <v>0</v>
      </c>
    </row>
    <row r="82" spans="1:6">
      <c r="A82" s="1851"/>
      <c r="B82" s="1788"/>
      <c r="C82" s="1791"/>
      <c r="D82" s="1807"/>
      <c r="E82" s="1816"/>
      <c r="F82" s="1853"/>
    </row>
    <row r="83" spans="1:6">
      <c r="A83" s="1854"/>
      <c r="B83" s="1801" t="s">
        <v>1082</v>
      </c>
      <c r="C83" s="1800"/>
      <c r="D83" s="1817"/>
      <c r="E83" s="1814"/>
      <c r="F83" s="1853"/>
    </row>
    <row r="84" spans="1:6">
      <c r="A84" s="1854"/>
      <c r="B84" s="1804"/>
      <c r="C84" s="1800"/>
      <c r="D84" s="1817"/>
      <c r="E84" s="1814"/>
      <c r="F84" s="1853"/>
    </row>
    <row r="85" spans="1:6">
      <c r="A85" s="1854"/>
      <c r="B85" s="1801" t="s">
        <v>2287</v>
      </c>
      <c r="C85" s="1800"/>
      <c r="D85" s="1817"/>
      <c r="E85" s="1814"/>
      <c r="F85" s="1853"/>
    </row>
    <row r="86" spans="1:6">
      <c r="A86" s="1854"/>
      <c r="B86" s="1805"/>
      <c r="C86" s="1800"/>
      <c r="D86" s="1817"/>
      <c r="E86" s="1814"/>
      <c r="F86" s="1853"/>
    </row>
    <row r="87" spans="1:6" ht="26">
      <c r="A87" s="1854"/>
      <c r="B87" s="1818" t="s">
        <v>2288</v>
      </c>
      <c r="C87" s="1800"/>
      <c r="D87" s="1817"/>
      <c r="E87" s="1814"/>
      <c r="F87" s="1853"/>
    </row>
    <row r="88" spans="1:6">
      <c r="A88" s="1854"/>
      <c r="B88" s="1804"/>
      <c r="C88" s="1800"/>
      <c r="D88" s="1817"/>
      <c r="E88" s="1814"/>
      <c r="F88" s="1853"/>
    </row>
    <row r="89" spans="1:6" ht="26">
      <c r="A89" s="1854" t="s">
        <v>1363</v>
      </c>
      <c r="B89" s="1804" t="s">
        <v>1080</v>
      </c>
      <c r="C89" s="1800" t="s">
        <v>438</v>
      </c>
      <c r="D89" s="1819">
        <v>4.8</v>
      </c>
      <c r="E89" s="1811"/>
      <c r="F89" s="1853">
        <f>D89*E89</f>
        <v>0</v>
      </c>
    </row>
    <row r="90" spans="1:6">
      <c r="A90" s="1862"/>
      <c r="B90" s="1804"/>
      <c r="C90" s="1800"/>
      <c r="D90" s="1819"/>
      <c r="E90" s="1811"/>
      <c r="F90" s="1853"/>
    </row>
    <row r="91" spans="1:6" ht="26">
      <c r="A91" s="1854" t="s">
        <v>2218</v>
      </c>
      <c r="B91" s="1804" t="s">
        <v>2289</v>
      </c>
      <c r="C91" s="1800" t="s">
        <v>438</v>
      </c>
      <c r="D91" s="1819">
        <v>3.8</v>
      </c>
      <c r="E91" s="1811"/>
      <c r="F91" s="1853">
        <f>D91*E91</f>
        <v>0</v>
      </c>
    </row>
    <row r="92" spans="1:6">
      <c r="A92" s="1854"/>
      <c r="B92" s="1804"/>
      <c r="C92" s="1800"/>
      <c r="D92" s="1819"/>
      <c r="E92" s="1814"/>
      <c r="F92" s="1853"/>
    </row>
    <row r="93" spans="1:6">
      <c r="A93" s="1856"/>
      <c r="B93" s="1792" t="s">
        <v>2290</v>
      </c>
      <c r="C93" s="1791"/>
      <c r="D93" s="1793"/>
      <c r="E93" s="1811"/>
      <c r="F93" s="1853"/>
    </row>
    <row r="94" spans="1:6">
      <c r="A94" s="1851"/>
      <c r="B94" s="1788"/>
      <c r="C94" s="1791"/>
      <c r="D94" s="1793"/>
      <c r="E94" s="1811"/>
      <c r="F94" s="1853"/>
    </row>
    <row r="95" spans="1:6" ht="26">
      <c r="A95" s="1851" t="s">
        <v>2291</v>
      </c>
      <c r="B95" s="1815" t="s">
        <v>2292</v>
      </c>
      <c r="C95" s="1791" t="s">
        <v>443</v>
      </c>
      <c r="D95" s="1793">
        <v>23.45</v>
      </c>
      <c r="E95" s="1811"/>
      <c r="F95" s="1853">
        <f>D95*E95</f>
        <v>0</v>
      </c>
    </row>
    <row r="96" spans="1:6">
      <c r="A96" s="1851"/>
      <c r="B96" s="1788"/>
      <c r="C96" s="1791"/>
      <c r="D96" s="1793"/>
      <c r="E96" s="1811"/>
      <c r="F96" s="1853"/>
    </row>
    <row r="97" spans="1:6">
      <c r="A97" s="1851"/>
      <c r="B97" s="1808" t="s">
        <v>1159</v>
      </c>
      <c r="C97" s="1791"/>
      <c r="D97" s="1793"/>
      <c r="E97" s="1811"/>
      <c r="F97" s="1853"/>
    </row>
    <row r="98" spans="1:6">
      <c r="A98" s="1851"/>
      <c r="B98" s="1788"/>
      <c r="C98" s="1791"/>
      <c r="D98" s="1793"/>
      <c r="E98" s="1811"/>
      <c r="F98" s="1853"/>
    </row>
    <row r="99" spans="1:6">
      <c r="A99" s="1851"/>
      <c r="B99" s="1808" t="s">
        <v>1829</v>
      </c>
      <c r="C99" s="1791"/>
      <c r="D99" s="1793"/>
      <c r="E99" s="1811"/>
      <c r="F99" s="1853"/>
    </row>
    <row r="100" spans="1:6">
      <c r="A100" s="1851"/>
      <c r="B100" s="1788"/>
      <c r="C100" s="1791"/>
      <c r="D100" s="1793"/>
      <c r="E100" s="1811"/>
      <c r="F100" s="1853"/>
    </row>
    <row r="101" spans="1:6">
      <c r="A101" s="1851"/>
      <c r="B101" s="1788" t="s">
        <v>2293</v>
      </c>
      <c r="C101" s="1791"/>
      <c r="D101" s="1793"/>
      <c r="E101" s="1811"/>
      <c r="F101" s="1853"/>
    </row>
    <row r="102" spans="1:6">
      <c r="A102" s="1851"/>
      <c r="B102" s="1788"/>
      <c r="C102" s="1791"/>
      <c r="D102" s="1793"/>
      <c r="E102" s="1811"/>
      <c r="F102" s="1853"/>
    </row>
    <row r="103" spans="1:6">
      <c r="A103" s="1851"/>
      <c r="B103" s="1795" t="s">
        <v>1827</v>
      </c>
      <c r="C103" s="1791"/>
      <c r="D103" s="1793"/>
      <c r="E103" s="1811"/>
      <c r="F103" s="1853"/>
    </row>
    <row r="104" spans="1:6">
      <c r="A104" s="1851"/>
      <c r="B104" s="1788"/>
      <c r="C104" s="1791"/>
      <c r="D104" s="1793"/>
      <c r="E104" s="1811"/>
      <c r="F104" s="1853"/>
    </row>
    <row r="105" spans="1:6" ht="39">
      <c r="A105" s="1851"/>
      <c r="B105" s="1808" t="s">
        <v>2294</v>
      </c>
      <c r="C105" s="1791"/>
      <c r="D105" s="1793"/>
      <c r="E105" s="1811"/>
      <c r="F105" s="1853"/>
    </row>
    <row r="106" spans="1:6">
      <c r="A106" s="1851"/>
      <c r="B106" s="1788"/>
      <c r="C106" s="1791"/>
      <c r="D106" s="1793"/>
      <c r="E106" s="1811"/>
      <c r="F106" s="1853"/>
    </row>
    <row r="107" spans="1:6">
      <c r="A107" s="1851" t="s">
        <v>1825</v>
      </c>
      <c r="B107" s="1788" t="s">
        <v>1824</v>
      </c>
      <c r="C107" s="1791" t="s">
        <v>438</v>
      </c>
      <c r="D107" s="1793">
        <v>0.5</v>
      </c>
      <c r="E107" s="1811"/>
      <c r="F107" s="1853">
        <f>D107*E107</f>
        <v>0</v>
      </c>
    </row>
    <row r="108" spans="1:6">
      <c r="A108" s="1851"/>
      <c r="B108" s="1795"/>
      <c r="C108" s="1791"/>
      <c r="D108" s="1793"/>
      <c r="E108" s="1811"/>
      <c r="F108" s="1853"/>
    </row>
    <row r="109" spans="1:6">
      <c r="A109" s="1851"/>
      <c r="B109" s="1795" t="s">
        <v>1823</v>
      </c>
      <c r="C109" s="1791"/>
      <c r="D109" s="1793"/>
      <c r="E109" s="1811"/>
      <c r="F109" s="1853"/>
    </row>
    <row r="110" spans="1:6">
      <c r="A110" s="1851"/>
      <c r="B110" s="1788"/>
      <c r="C110" s="1791"/>
      <c r="D110" s="1793"/>
      <c r="E110" s="1811"/>
      <c r="F110" s="1853"/>
    </row>
    <row r="111" spans="1:6" ht="39">
      <c r="A111" s="1851"/>
      <c r="B111" s="1808" t="s">
        <v>2295</v>
      </c>
      <c r="C111" s="1791"/>
      <c r="D111" s="1793"/>
      <c r="E111" s="1811"/>
      <c r="F111" s="1853"/>
    </row>
    <row r="112" spans="1:6">
      <c r="A112" s="1851"/>
      <c r="B112" s="1788"/>
      <c r="C112" s="1791"/>
      <c r="D112" s="1793"/>
      <c r="E112" s="1811"/>
      <c r="F112" s="1853"/>
    </row>
    <row r="113" spans="1:6">
      <c r="A113" s="1851" t="s">
        <v>2296</v>
      </c>
      <c r="B113" s="1788" t="s">
        <v>1824</v>
      </c>
      <c r="C113" s="1791" t="s">
        <v>438</v>
      </c>
      <c r="D113" s="1793">
        <v>12.4</v>
      </c>
      <c r="E113" s="1811"/>
      <c r="F113" s="1853">
        <f>D113*E113</f>
        <v>0</v>
      </c>
    </row>
    <row r="114" spans="1:6">
      <c r="A114" s="1851"/>
      <c r="B114" s="1795"/>
      <c r="C114" s="1791"/>
      <c r="D114" s="1793"/>
      <c r="E114" s="1811"/>
      <c r="F114" s="1853"/>
    </row>
    <row r="115" spans="1:6">
      <c r="A115" s="1851"/>
      <c r="B115" s="1792" t="s">
        <v>1819</v>
      </c>
      <c r="C115" s="1791"/>
      <c r="D115" s="1793"/>
      <c r="E115" s="1811"/>
      <c r="F115" s="1853"/>
    </row>
    <row r="116" spans="1:6">
      <c r="A116" s="1851"/>
      <c r="B116" s="1795"/>
      <c r="C116" s="1791"/>
      <c r="D116" s="1793"/>
      <c r="E116" s="1811"/>
      <c r="F116" s="1853"/>
    </row>
    <row r="117" spans="1:6">
      <c r="A117" s="1851"/>
      <c r="B117" s="1795" t="s">
        <v>1818</v>
      </c>
      <c r="C117" s="1791"/>
      <c r="D117" s="1793"/>
      <c r="E117" s="1811"/>
      <c r="F117" s="1853"/>
    </row>
    <row r="118" spans="1:6">
      <c r="A118" s="1851"/>
      <c r="B118" s="1788"/>
      <c r="C118" s="1791"/>
      <c r="D118" s="1793"/>
      <c r="E118" s="1811"/>
      <c r="F118" s="1853"/>
    </row>
    <row r="119" spans="1:6" ht="26">
      <c r="A119" s="1851"/>
      <c r="B119" s="1809" t="s">
        <v>2297</v>
      </c>
      <c r="C119" s="1791"/>
      <c r="D119" s="1793"/>
      <c r="E119" s="1811"/>
      <c r="F119" s="1853"/>
    </row>
    <row r="120" spans="1:6">
      <c r="A120" s="1851"/>
      <c r="B120" s="1788"/>
      <c r="C120" s="1791"/>
      <c r="D120" s="1793"/>
      <c r="E120" s="1811"/>
      <c r="F120" s="1853"/>
    </row>
    <row r="121" spans="1:6">
      <c r="A121" s="1859" t="s">
        <v>1356</v>
      </c>
      <c r="B121" s="1788" t="s">
        <v>2199</v>
      </c>
      <c r="C121" s="1791" t="s">
        <v>438</v>
      </c>
      <c r="D121" s="1793">
        <v>0.5</v>
      </c>
      <c r="E121" s="1811"/>
      <c r="F121" s="1853">
        <f>D121*E121</f>
        <v>0</v>
      </c>
    </row>
    <row r="122" spans="1:6">
      <c r="A122" s="1859"/>
      <c r="B122" s="1788"/>
      <c r="C122" s="1791"/>
      <c r="D122" s="1793"/>
      <c r="E122" s="1811"/>
      <c r="F122" s="1853"/>
    </row>
    <row r="123" spans="1:6">
      <c r="A123" s="1851"/>
      <c r="B123" s="1788" t="s">
        <v>2298</v>
      </c>
      <c r="C123" s="1791"/>
      <c r="D123" s="1793"/>
      <c r="E123" s="1811"/>
      <c r="F123" s="1853"/>
    </row>
    <row r="124" spans="1:6">
      <c r="A124" s="1851"/>
      <c r="B124" s="1788"/>
      <c r="C124" s="1791"/>
      <c r="D124" s="1793"/>
      <c r="E124" s="1811"/>
      <c r="F124" s="1853"/>
    </row>
    <row r="125" spans="1:6" ht="26">
      <c r="A125" s="1851"/>
      <c r="B125" s="1818" t="s">
        <v>2299</v>
      </c>
      <c r="C125" s="1791"/>
      <c r="D125" s="1793"/>
      <c r="E125" s="1811"/>
      <c r="F125" s="1853"/>
    </row>
    <row r="126" spans="1:6">
      <c r="A126" s="1851"/>
      <c r="B126" s="1788"/>
      <c r="C126" s="1791"/>
      <c r="D126" s="1793"/>
      <c r="E126" s="1811"/>
      <c r="F126" s="1853"/>
    </row>
    <row r="127" spans="1:6">
      <c r="A127" s="1863" t="s">
        <v>2300</v>
      </c>
      <c r="B127" s="1788" t="s">
        <v>2301</v>
      </c>
      <c r="C127" s="1791" t="s">
        <v>438</v>
      </c>
      <c r="D127" s="1793">
        <v>3.7</v>
      </c>
      <c r="E127" s="1811"/>
      <c r="F127" s="1853">
        <f>D127*E127</f>
        <v>0</v>
      </c>
    </row>
    <row r="128" spans="1:6">
      <c r="A128" s="1859"/>
      <c r="B128" s="1788"/>
      <c r="C128" s="1791"/>
      <c r="D128" s="1793"/>
      <c r="E128" s="1811"/>
      <c r="F128" s="1853"/>
    </row>
    <row r="129" spans="1:6">
      <c r="A129" s="1859"/>
      <c r="B129" s="1788"/>
      <c r="C129" s="1791"/>
      <c r="D129" s="1793"/>
      <c r="E129" s="1811"/>
      <c r="F129" s="1853"/>
    </row>
    <row r="130" spans="1:6">
      <c r="A130" s="1851"/>
      <c r="B130" s="1792"/>
      <c r="C130" s="1791"/>
      <c r="D130" s="1807"/>
      <c r="E130" s="1811"/>
      <c r="F130" s="1853"/>
    </row>
    <row r="131" spans="1:6">
      <c r="A131" s="1860"/>
      <c r="B131" s="1813"/>
      <c r="C131" s="1812"/>
      <c r="D131" s="1806"/>
      <c r="E131" s="1814" t="s">
        <v>1770</v>
      </c>
      <c r="F131" s="1861">
        <f>SUM(F72:F130)</f>
        <v>0</v>
      </c>
    </row>
    <row r="132" spans="1:6">
      <c r="A132" s="1851"/>
      <c r="B132" s="1792"/>
      <c r="C132" s="1791"/>
      <c r="D132" s="1807"/>
      <c r="E132" s="1811"/>
      <c r="F132" s="1853"/>
    </row>
    <row r="133" spans="1:6" ht="26">
      <c r="A133" s="1851"/>
      <c r="B133" s="1818" t="s">
        <v>2302</v>
      </c>
      <c r="C133" s="1791"/>
      <c r="D133" s="1793"/>
      <c r="E133" s="1811"/>
      <c r="F133" s="1853"/>
    </row>
    <row r="134" spans="1:6">
      <c r="A134" s="1851"/>
      <c r="B134" s="1788"/>
      <c r="C134" s="1791"/>
      <c r="D134" s="1793"/>
      <c r="E134" s="1811"/>
      <c r="F134" s="1853"/>
    </row>
    <row r="135" spans="1:6">
      <c r="A135" s="1863" t="s">
        <v>2303</v>
      </c>
      <c r="B135" s="1788" t="s">
        <v>2301</v>
      </c>
      <c r="C135" s="1791" t="s">
        <v>438</v>
      </c>
      <c r="D135" s="1793">
        <v>5</v>
      </c>
      <c r="E135" s="1811"/>
      <c r="F135" s="1853">
        <f>D135*E135</f>
        <v>0</v>
      </c>
    </row>
    <row r="136" spans="1:6">
      <c r="A136" s="1862"/>
      <c r="B136" s="1808"/>
      <c r="C136" s="1800"/>
      <c r="D136" s="1819"/>
      <c r="E136" s="1811"/>
      <c r="F136" s="1853"/>
    </row>
    <row r="137" spans="1:6">
      <c r="A137" s="1862"/>
      <c r="B137" s="1808" t="s">
        <v>1815</v>
      </c>
      <c r="C137" s="1800"/>
      <c r="D137" s="1819"/>
      <c r="E137" s="1811"/>
      <c r="F137" s="1853"/>
    </row>
    <row r="138" spans="1:6">
      <c r="A138" s="1862"/>
      <c r="B138" s="1804"/>
      <c r="C138" s="1800"/>
      <c r="D138" s="1819"/>
      <c r="E138" s="1811"/>
      <c r="F138" s="1853"/>
    </row>
    <row r="139" spans="1:6">
      <c r="A139" s="1851"/>
      <c r="B139" s="1788" t="s">
        <v>2298</v>
      </c>
      <c r="C139" s="1791"/>
      <c r="D139" s="1793"/>
      <c r="E139" s="1811"/>
      <c r="F139" s="1853"/>
    </row>
    <row r="140" spans="1:6">
      <c r="A140" s="1851"/>
      <c r="B140" s="1788"/>
      <c r="C140" s="1791"/>
      <c r="D140" s="1793"/>
      <c r="E140" s="1811"/>
      <c r="F140" s="1853"/>
    </row>
    <row r="141" spans="1:6" ht="26">
      <c r="A141" s="1851"/>
      <c r="B141" s="1818" t="s">
        <v>2304</v>
      </c>
      <c r="C141" s="1791"/>
      <c r="D141" s="1793"/>
      <c r="E141" s="1811"/>
      <c r="F141" s="1853"/>
    </row>
    <row r="142" spans="1:6">
      <c r="A142" s="1851"/>
      <c r="B142" s="1788"/>
      <c r="C142" s="1791"/>
      <c r="D142" s="1793"/>
      <c r="E142" s="1811"/>
      <c r="F142" s="1853"/>
    </row>
    <row r="143" spans="1:6">
      <c r="A143" s="1854" t="s">
        <v>701</v>
      </c>
      <c r="B143" s="1788" t="s">
        <v>2301</v>
      </c>
      <c r="C143" s="1791" t="s">
        <v>438</v>
      </c>
      <c r="D143" s="1793">
        <v>1.7</v>
      </c>
      <c r="E143" s="1811"/>
      <c r="F143" s="1853">
        <f>D143*E143</f>
        <v>0</v>
      </c>
    </row>
    <row r="144" spans="1:6">
      <c r="A144" s="1862"/>
      <c r="B144" s="1804"/>
      <c r="C144" s="1800"/>
      <c r="D144" s="1817"/>
      <c r="E144" s="1811"/>
      <c r="F144" s="1853"/>
    </row>
    <row r="145" spans="1:6">
      <c r="A145" s="1862"/>
      <c r="B145" s="1804" t="s">
        <v>692</v>
      </c>
      <c r="C145" s="1800"/>
      <c r="D145" s="1817"/>
      <c r="E145" s="1811"/>
      <c r="F145" s="1853"/>
    </row>
    <row r="146" spans="1:6">
      <c r="A146" s="1851"/>
      <c r="B146" s="1788"/>
      <c r="C146" s="1791"/>
      <c r="D146" s="1793"/>
      <c r="E146" s="1811"/>
      <c r="F146" s="1853"/>
    </row>
    <row r="147" spans="1:6" ht="26">
      <c r="A147" s="1854"/>
      <c r="B147" s="1818" t="s">
        <v>2305</v>
      </c>
      <c r="C147" s="1800"/>
      <c r="D147" s="1817"/>
      <c r="E147" s="1811"/>
      <c r="F147" s="1853"/>
    </row>
    <row r="148" spans="1:6">
      <c r="A148" s="1854"/>
      <c r="B148" s="1818"/>
      <c r="C148" s="1800"/>
      <c r="D148" s="1817"/>
      <c r="E148" s="1811"/>
      <c r="F148" s="1853"/>
    </row>
    <row r="149" spans="1:6" ht="15">
      <c r="A149" s="1854" t="s">
        <v>2195</v>
      </c>
      <c r="B149" s="1804" t="s">
        <v>2562</v>
      </c>
      <c r="C149" s="1800" t="s">
        <v>438</v>
      </c>
      <c r="D149" s="1819">
        <v>2</v>
      </c>
      <c r="E149" s="1811"/>
      <c r="F149" s="1853">
        <f>D149*E149</f>
        <v>0</v>
      </c>
    </row>
    <row r="150" spans="1:6">
      <c r="A150" s="1851"/>
      <c r="B150" s="1792"/>
      <c r="C150" s="1791"/>
      <c r="D150" s="1807"/>
      <c r="E150" s="1811"/>
      <c r="F150" s="1853"/>
    </row>
    <row r="151" spans="1:6">
      <c r="A151" s="1851"/>
      <c r="B151" s="1792" t="s">
        <v>1144</v>
      </c>
      <c r="C151" s="1791"/>
      <c r="D151" s="1807"/>
      <c r="E151" s="1811"/>
      <c r="F151" s="1853"/>
    </row>
    <row r="152" spans="1:6">
      <c r="A152" s="1851"/>
      <c r="B152" s="1795"/>
      <c r="C152" s="1791"/>
      <c r="D152" s="1807"/>
      <c r="E152" s="1811"/>
      <c r="F152" s="1853"/>
    </row>
    <row r="153" spans="1:6">
      <c r="A153" s="1863"/>
      <c r="B153" s="1803" t="s">
        <v>2306</v>
      </c>
      <c r="C153" s="1800"/>
      <c r="D153" s="1806"/>
      <c r="E153" s="1811"/>
      <c r="F153" s="1853"/>
    </row>
    <row r="154" spans="1:6">
      <c r="A154" s="1851"/>
      <c r="B154" s="1788"/>
      <c r="C154" s="1791"/>
      <c r="D154" s="1820"/>
      <c r="E154" s="1811"/>
      <c r="F154" s="1853"/>
    </row>
    <row r="155" spans="1:6">
      <c r="A155" s="1851"/>
      <c r="B155" s="1795" t="s">
        <v>2307</v>
      </c>
      <c r="C155" s="1791"/>
      <c r="D155" s="1807"/>
      <c r="E155" s="1821"/>
      <c r="F155" s="1858"/>
    </row>
    <row r="156" spans="1:6">
      <c r="A156" s="1851"/>
      <c r="B156" s="1795"/>
      <c r="C156" s="1791"/>
      <c r="D156" s="1807"/>
      <c r="E156" s="1821"/>
      <c r="F156" s="1858"/>
    </row>
    <row r="157" spans="1:6">
      <c r="A157" s="1857"/>
      <c r="B157" s="1808" t="s">
        <v>2308</v>
      </c>
      <c r="C157" s="1791"/>
      <c r="D157" s="1793"/>
      <c r="E157" s="1821"/>
      <c r="F157" s="1858"/>
    </row>
    <row r="158" spans="1:6">
      <c r="A158" s="1857"/>
      <c r="B158" s="1788"/>
      <c r="C158" s="1791"/>
      <c r="D158" s="1793"/>
      <c r="E158" s="1821"/>
      <c r="F158" s="1858"/>
    </row>
    <row r="159" spans="1:6">
      <c r="A159" s="1851" t="s">
        <v>2309</v>
      </c>
      <c r="B159" s="1788" t="s">
        <v>2310</v>
      </c>
      <c r="C159" s="1791" t="s">
        <v>443</v>
      </c>
      <c r="D159" s="1793">
        <v>1.3</v>
      </c>
      <c r="E159" s="1811"/>
      <c r="F159" s="1853">
        <f>D159*E159</f>
        <v>0</v>
      </c>
    </row>
    <row r="160" spans="1:6">
      <c r="A160" s="1854"/>
      <c r="B160" s="1804"/>
      <c r="C160" s="1800"/>
      <c r="D160" s="1819"/>
      <c r="E160" s="1811"/>
      <c r="F160" s="1853"/>
    </row>
    <row r="161" spans="1:6">
      <c r="A161" s="1851" t="s">
        <v>759</v>
      </c>
      <c r="B161" s="1788" t="s">
        <v>1811</v>
      </c>
      <c r="C161" s="1791" t="s">
        <v>443</v>
      </c>
      <c r="D161" s="1793">
        <v>13.5</v>
      </c>
      <c r="E161" s="1811"/>
      <c r="F161" s="1853">
        <f>D161*E161</f>
        <v>0</v>
      </c>
    </row>
    <row r="162" spans="1:6">
      <c r="A162" s="1854"/>
      <c r="B162" s="1804"/>
      <c r="C162" s="1800"/>
      <c r="D162" s="1819"/>
      <c r="E162" s="1811"/>
      <c r="F162" s="1853"/>
    </row>
    <row r="163" spans="1:6">
      <c r="A163" s="1854"/>
      <c r="B163" s="1805" t="s">
        <v>2311</v>
      </c>
      <c r="C163" s="1800"/>
      <c r="D163" s="1819"/>
      <c r="E163" s="1811"/>
      <c r="F163" s="1853"/>
    </row>
    <row r="164" spans="1:6">
      <c r="A164" s="1854"/>
      <c r="B164" s="1805"/>
      <c r="C164" s="1800"/>
      <c r="D164" s="1819"/>
      <c r="E164" s="1811"/>
      <c r="F164" s="1853"/>
    </row>
    <row r="165" spans="1:6">
      <c r="A165" s="1854"/>
      <c r="B165" s="1803" t="s">
        <v>2312</v>
      </c>
      <c r="C165" s="1800"/>
      <c r="D165" s="1819"/>
      <c r="E165" s="1811"/>
      <c r="F165" s="1853"/>
    </row>
    <row r="166" spans="1:6">
      <c r="A166" s="1854"/>
      <c r="B166" s="1803"/>
      <c r="C166" s="1800"/>
      <c r="D166" s="1819"/>
      <c r="E166" s="1811"/>
      <c r="F166" s="1853"/>
    </row>
    <row r="167" spans="1:6">
      <c r="A167" s="1851" t="s">
        <v>681</v>
      </c>
      <c r="B167" s="1788" t="s">
        <v>2310</v>
      </c>
      <c r="C167" s="1791" t="s">
        <v>443</v>
      </c>
      <c r="D167" s="1793">
        <v>46.7</v>
      </c>
      <c r="E167" s="1811"/>
      <c r="F167" s="1853">
        <f>D167*E167</f>
        <v>0</v>
      </c>
    </row>
    <row r="168" spans="1:6">
      <c r="A168" s="1863"/>
      <c r="B168" s="1804"/>
      <c r="C168" s="1800"/>
      <c r="D168" s="1819"/>
      <c r="E168" s="1811"/>
      <c r="F168" s="1853"/>
    </row>
    <row r="169" spans="1:6">
      <c r="A169" s="1863"/>
      <c r="B169" s="1801" t="s">
        <v>550</v>
      </c>
      <c r="C169" s="1800"/>
      <c r="D169" s="1819"/>
      <c r="E169" s="1811"/>
      <c r="F169" s="1853"/>
    </row>
    <row r="170" spans="1:6">
      <c r="A170" s="1863"/>
      <c r="B170" s="1805"/>
      <c r="C170" s="1800"/>
      <c r="D170" s="1819"/>
      <c r="E170" s="1811"/>
      <c r="F170" s="1853"/>
    </row>
    <row r="171" spans="1:6">
      <c r="A171" s="1863"/>
      <c r="B171" s="1822" t="s">
        <v>2313</v>
      </c>
      <c r="C171" s="1800"/>
      <c r="D171" s="1819"/>
      <c r="E171" s="1811"/>
      <c r="F171" s="1853"/>
    </row>
    <row r="172" spans="1:6">
      <c r="A172" s="1863"/>
      <c r="B172" s="1822"/>
      <c r="C172" s="1800"/>
      <c r="D172" s="1819"/>
      <c r="E172" s="1811"/>
      <c r="F172" s="1853"/>
    </row>
    <row r="173" spans="1:6">
      <c r="A173" s="1863"/>
      <c r="B173" s="1808" t="s">
        <v>2314</v>
      </c>
      <c r="C173" s="1800"/>
      <c r="D173" s="1806"/>
      <c r="E173" s="1811"/>
      <c r="F173" s="1853"/>
    </row>
    <row r="174" spans="1:6">
      <c r="A174" s="1863"/>
      <c r="B174" s="1805"/>
      <c r="C174" s="1800"/>
      <c r="D174" s="1806"/>
      <c r="E174" s="1811"/>
      <c r="F174" s="1853"/>
    </row>
    <row r="175" spans="1:6">
      <c r="A175" s="1863" t="s">
        <v>675</v>
      </c>
      <c r="B175" s="1805" t="s">
        <v>2315</v>
      </c>
      <c r="C175" s="1800" t="s">
        <v>482</v>
      </c>
      <c r="D175" s="1806">
        <v>0.26</v>
      </c>
      <c r="E175" s="1811"/>
      <c r="F175" s="1853">
        <f>D175*E175</f>
        <v>0</v>
      </c>
    </row>
    <row r="176" spans="1:6">
      <c r="A176" s="1863"/>
      <c r="B176" s="1805"/>
      <c r="C176" s="1800"/>
      <c r="D176" s="1806"/>
      <c r="E176" s="1811"/>
      <c r="F176" s="1853"/>
    </row>
    <row r="177" spans="1:6">
      <c r="A177" s="1854"/>
      <c r="B177" s="1801" t="s">
        <v>2316</v>
      </c>
      <c r="C177" s="1800"/>
      <c r="D177" s="1823"/>
      <c r="E177" s="1811"/>
      <c r="F177" s="1853"/>
    </row>
    <row r="178" spans="1:6">
      <c r="A178" s="1854"/>
      <c r="B178" s="1805"/>
      <c r="C178" s="1800"/>
      <c r="D178" s="1823"/>
      <c r="E178" s="1811"/>
      <c r="F178" s="1853"/>
    </row>
    <row r="179" spans="1:6" ht="39">
      <c r="A179" s="1854"/>
      <c r="B179" s="1803" t="s">
        <v>2317</v>
      </c>
      <c r="C179" s="1800"/>
      <c r="D179" s="1823"/>
      <c r="E179" s="1811"/>
      <c r="F179" s="1853"/>
    </row>
    <row r="180" spans="1:6">
      <c r="A180" s="1854"/>
      <c r="B180" s="1805"/>
      <c r="C180" s="1800"/>
      <c r="D180" s="1823"/>
      <c r="E180" s="1814"/>
      <c r="F180" s="1853"/>
    </row>
    <row r="181" spans="1:6">
      <c r="A181" s="1854" t="s">
        <v>2318</v>
      </c>
      <c r="B181" s="1805" t="s">
        <v>2319</v>
      </c>
      <c r="C181" s="1800" t="s">
        <v>443</v>
      </c>
      <c r="D181" s="1806">
        <v>48.5</v>
      </c>
      <c r="E181" s="1811"/>
      <c r="F181" s="1853">
        <f>D181*E181</f>
        <v>0</v>
      </c>
    </row>
    <row r="182" spans="1:6">
      <c r="A182" s="1851"/>
      <c r="B182" s="1824"/>
      <c r="C182" s="1791"/>
      <c r="D182" s="1807"/>
      <c r="E182" s="1811"/>
      <c r="F182" s="1853"/>
    </row>
    <row r="183" spans="1:6">
      <c r="A183" s="1854"/>
      <c r="B183" s="1825" t="s">
        <v>2185</v>
      </c>
      <c r="C183" s="1800"/>
      <c r="D183" s="1806"/>
      <c r="E183" s="1811"/>
      <c r="F183" s="1853"/>
    </row>
    <row r="184" spans="1:6">
      <c r="A184" s="1854"/>
      <c r="B184" s="1805"/>
      <c r="C184" s="1800"/>
      <c r="D184" s="1806"/>
      <c r="E184" s="1811"/>
      <c r="F184" s="1853"/>
    </row>
    <row r="185" spans="1:6">
      <c r="A185" s="1851"/>
      <c r="B185" s="1826" t="s">
        <v>2320</v>
      </c>
      <c r="C185" s="1791"/>
      <c r="D185" s="1807"/>
      <c r="E185" s="1811"/>
      <c r="F185" s="1853"/>
    </row>
    <row r="186" spans="1:6">
      <c r="A186" s="1851"/>
      <c r="B186" s="1826"/>
      <c r="C186" s="1791"/>
      <c r="D186" s="1807"/>
      <c r="E186" s="1811"/>
      <c r="F186" s="1853"/>
    </row>
    <row r="187" spans="1:6">
      <c r="A187" s="1851"/>
      <c r="B187" s="1825" t="s">
        <v>2321</v>
      </c>
      <c r="C187" s="1791"/>
      <c r="D187" s="1807"/>
      <c r="E187" s="1811"/>
      <c r="F187" s="1853"/>
    </row>
    <row r="188" spans="1:6">
      <c r="A188" s="1851"/>
      <c r="B188" s="1826"/>
      <c r="C188" s="1791"/>
      <c r="D188" s="1807"/>
      <c r="E188" s="1811"/>
      <c r="F188" s="1853"/>
    </row>
    <row r="189" spans="1:6">
      <c r="A189" s="1851" t="s">
        <v>2184</v>
      </c>
      <c r="B189" s="1826" t="s">
        <v>2322</v>
      </c>
      <c r="C189" s="1800" t="s">
        <v>443</v>
      </c>
      <c r="D189" s="1807">
        <v>48.5</v>
      </c>
      <c r="E189" s="1811"/>
      <c r="F189" s="1853">
        <f>D189*E189</f>
        <v>0</v>
      </c>
    </row>
    <row r="190" spans="1:6">
      <c r="A190" s="1851" t="s">
        <v>2323</v>
      </c>
      <c r="B190" s="1826" t="s">
        <v>2324</v>
      </c>
      <c r="C190" s="1800" t="s">
        <v>443</v>
      </c>
      <c r="D190" s="1807">
        <v>43.4</v>
      </c>
      <c r="E190" s="1811"/>
      <c r="F190" s="1853">
        <f>D190*E190</f>
        <v>0</v>
      </c>
    </row>
    <row r="191" spans="1:6">
      <c r="A191" s="1851"/>
      <c r="B191" s="1826"/>
      <c r="C191" s="1791"/>
      <c r="D191" s="1807"/>
      <c r="E191" s="1811"/>
      <c r="F191" s="1853"/>
    </row>
    <row r="192" spans="1:6">
      <c r="A192" s="1854"/>
      <c r="B192" s="1801"/>
      <c r="C192" s="1800"/>
      <c r="D192" s="1806"/>
      <c r="E192" s="1811"/>
      <c r="F192" s="1853"/>
    </row>
    <row r="193" spans="1:6">
      <c r="A193" s="1851"/>
      <c r="B193" s="1795"/>
      <c r="C193" s="1791"/>
      <c r="D193" s="1807"/>
      <c r="E193" s="1827"/>
      <c r="F193" s="1853"/>
    </row>
    <row r="194" spans="1:6">
      <c r="A194" s="1851"/>
      <c r="B194" s="1795"/>
      <c r="C194" s="1791"/>
      <c r="D194" s="1807"/>
      <c r="E194" s="1827"/>
      <c r="F194" s="1853"/>
    </row>
    <row r="195" spans="1:6">
      <c r="A195" s="1851"/>
      <c r="B195" s="1795"/>
      <c r="C195" s="1791"/>
      <c r="D195" s="1807"/>
      <c r="E195" s="1827"/>
      <c r="F195" s="1853"/>
    </row>
    <row r="196" spans="1:6">
      <c r="A196" s="1860"/>
      <c r="B196" s="1813"/>
      <c r="C196" s="1812"/>
      <c r="D196" s="1806"/>
      <c r="E196" s="1814" t="s">
        <v>1770</v>
      </c>
      <c r="F196" s="1861">
        <f>SUM(F132:F195)</f>
        <v>0</v>
      </c>
    </row>
    <row r="197" spans="1:6">
      <c r="A197" s="1851"/>
      <c r="B197" s="1795"/>
      <c r="C197" s="1791"/>
      <c r="D197" s="1807"/>
      <c r="E197" s="1827"/>
      <c r="F197" s="1853"/>
    </row>
    <row r="198" spans="1:6">
      <c r="A198" s="1854"/>
      <c r="B198" s="1801" t="s">
        <v>2240</v>
      </c>
      <c r="C198" s="1800"/>
      <c r="D198" s="1806"/>
      <c r="E198" s="1811"/>
      <c r="F198" s="1853"/>
    </row>
    <row r="199" spans="1:6">
      <c r="A199" s="1854"/>
      <c r="B199" s="1805"/>
      <c r="C199" s="1800"/>
      <c r="D199" s="1806"/>
      <c r="E199" s="1811"/>
      <c r="F199" s="1853"/>
    </row>
    <row r="200" spans="1:6">
      <c r="A200" s="1854"/>
      <c r="B200" s="1792" t="s">
        <v>2325</v>
      </c>
      <c r="C200" s="1800"/>
      <c r="D200" s="1806"/>
      <c r="E200" s="1811"/>
      <c r="F200" s="1853"/>
    </row>
    <row r="201" spans="1:6">
      <c r="A201" s="1854"/>
      <c r="B201" s="1801"/>
      <c r="C201" s="1800"/>
      <c r="D201" s="1806"/>
      <c r="E201" s="1811"/>
      <c r="F201" s="1853"/>
    </row>
    <row r="202" spans="1:6" ht="39">
      <c r="A202" s="1857"/>
      <c r="B202" s="1803" t="s">
        <v>2326</v>
      </c>
      <c r="C202" s="1791"/>
      <c r="D202" s="1807"/>
      <c r="E202" s="1811"/>
      <c r="F202" s="1853"/>
    </row>
    <row r="203" spans="1:6">
      <c r="A203" s="1857"/>
      <c r="B203" s="1795"/>
      <c r="C203" s="1791"/>
      <c r="D203" s="1807"/>
      <c r="E203" s="1811"/>
      <c r="F203" s="1853"/>
    </row>
    <row r="204" spans="1:6">
      <c r="A204" s="1851" t="s">
        <v>2327</v>
      </c>
      <c r="B204" s="1795" t="s">
        <v>2328</v>
      </c>
      <c r="C204" s="1791" t="s">
        <v>443</v>
      </c>
      <c r="D204" s="1807">
        <v>77</v>
      </c>
      <c r="E204" s="1811"/>
      <c r="F204" s="1853">
        <f>D204*E204</f>
        <v>0</v>
      </c>
    </row>
    <row r="205" spans="1:6">
      <c r="A205" s="1857"/>
      <c r="B205" s="1803"/>
      <c r="C205" s="1791"/>
      <c r="D205" s="1807"/>
      <c r="E205" s="1811"/>
      <c r="F205" s="1853"/>
    </row>
    <row r="206" spans="1:6" ht="39">
      <c r="A206" s="1857"/>
      <c r="B206" s="1803" t="s">
        <v>2326</v>
      </c>
      <c r="C206" s="1791"/>
      <c r="D206" s="1807"/>
      <c r="E206" s="1811"/>
      <c r="F206" s="1853"/>
    </row>
    <row r="207" spans="1:6">
      <c r="A207" s="1857"/>
      <c r="B207" s="1828"/>
      <c r="C207" s="1791"/>
      <c r="D207" s="1807"/>
      <c r="E207" s="1811"/>
      <c r="F207" s="1853"/>
    </row>
    <row r="208" spans="1:6">
      <c r="A208" s="1851" t="s">
        <v>2329</v>
      </c>
      <c r="B208" s="1795" t="s">
        <v>2330</v>
      </c>
      <c r="C208" s="1791" t="s">
        <v>443</v>
      </c>
      <c r="D208" s="1807">
        <v>35</v>
      </c>
      <c r="E208" s="1811"/>
      <c r="F208" s="1853">
        <f>D208*E208</f>
        <v>0</v>
      </c>
    </row>
    <row r="209" spans="1:6">
      <c r="A209" s="1857"/>
      <c r="B209" s="1803"/>
      <c r="C209" s="1791"/>
      <c r="D209" s="1807"/>
      <c r="E209" s="1811"/>
      <c r="F209" s="1853"/>
    </row>
    <row r="210" spans="1:6" ht="39">
      <c r="A210" s="1851"/>
      <c r="B210" s="1803" t="s">
        <v>2331</v>
      </c>
      <c r="C210" s="1791"/>
      <c r="D210" s="1807"/>
      <c r="E210" s="1811"/>
      <c r="F210" s="1853"/>
    </row>
    <row r="211" spans="1:6">
      <c r="A211" s="1851"/>
      <c r="B211" s="1828"/>
      <c r="C211" s="1791"/>
      <c r="D211" s="1807"/>
      <c r="E211" s="1811"/>
      <c r="F211" s="1853"/>
    </row>
    <row r="212" spans="1:6">
      <c r="A212" s="1851" t="s">
        <v>2332</v>
      </c>
      <c r="B212" s="1795" t="s">
        <v>2333</v>
      </c>
      <c r="C212" s="1791" t="s">
        <v>443</v>
      </c>
      <c r="D212" s="1807">
        <v>5</v>
      </c>
      <c r="E212" s="1811"/>
      <c r="F212" s="1853">
        <f>D212*E212</f>
        <v>0</v>
      </c>
    </row>
    <row r="213" spans="1:6">
      <c r="A213" s="1851"/>
      <c r="B213" s="1826"/>
      <c r="C213" s="1791"/>
      <c r="D213" s="1807"/>
      <c r="E213" s="1816"/>
      <c r="F213" s="1853"/>
    </row>
    <row r="214" spans="1:6" ht="26">
      <c r="A214" s="1857"/>
      <c r="B214" s="1808" t="s">
        <v>2334</v>
      </c>
      <c r="C214" s="1791"/>
      <c r="D214" s="1807"/>
      <c r="E214" s="1827"/>
      <c r="F214" s="1853"/>
    </row>
    <row r="215" spans="1:6">
      <c r="A215" s="1857"/>
      <c r="B215" s="1795"/>
      <c r="C215" s="1791"/>
      <c r="D215" s="1807"/>
      <c r="E215" s="1827"/>
      <c r="F215" s="1853"/>
    </row>
    <row r="216" spans="1:6">
      <c r="A216" s="1851" t="s">
        <v>2335</v>
      </c>
      <c r="B216" s="1795" t="s">
        <v>2328</v>
      </c>
      <c r="C216" s="1791" t="s">
        <v>513</v>
      </c>
      <c r="D216" s="1807">
        <v>28</v>
      </c>
      <c r="E216" s="1811"/>
      <c r="F216" s="1853">
        <f>D216*E216</f>
        <v>0</v>
      </c>
    </row>
    <row r="217" spans="1:6">
      <c r="A217" s="1854"/>
      <c r="B217" s="1801"/>
      <c r="C217" s="1800"/>
      <c r="D217" s="1806"/>
      <c r="E217" s="1814"/>
      <c r="F217" s="1861"/>
    </row>
    <row r="218" spans="1:6">
      <c r="A218" s="1854"/>
      <c r="B218" s="1801" t="s">
        <v>1118</v>
      </c>
      <c r="C218" s="1800"/>
      <c r="D218" s="1806"/>
      <c r="E218" s="1814"/>
      <c r="F218" s="1861"/>
    </row>
    <row r="219" spans="1:6">
      <c r="A219" s="1854"/>
      <c r="B219" s="1805"/>
      <c r="C219" s="1800"/>
      <c r="D219" s="1806"/>
      <c r="E219" s="1814"/>
      <c r="F219" s="1861"/>
    </row>
    <row r="220" spans="1:6">
      <c r="A220" s="1854"/>
      <c r="B220" s="1803" t="s">
        <v>2336</v>
      </c>
      <c r="C220" s="1800"/>
      <c r="D220" s="1823"/>
      <c r="E220" s="1814"/>
      <c r="F220" s="1861"/>
    </row>
    <row r="221" spans="1:6">
      <c r="A221" s="1854"/>
      <c r="B221" s="1804"/>
      <c r="C221" s="1800"/>
      <c r="D221" s="1806"/>
      <c r="E221" s="1814"/>
      <c r="F221" s="1861"/>
    </row>
    <row r="222" spans="1:6">
      <c r="A222" s="1854"/>
      <c r="B222" s="1804" t="s">
        <v>2337</v>
      </c>
      <c r="C222" s="1800"/>
      <c r="D222" s="1806"/>
      <c r="E222" s="1814"/>
      <c r="F222" s="1861"/>
    </row>
    <row r="223" spans="1:6">
      <c r="A223" s="1854"/>
      <c r="B223" s="1804"/>
      <c r="C223" s="1800"/>
      <c r="D223" s="1806"/>
      <c r="E223" s="1814"/>
      <c r="F223" s="1861"/>
    </row>
    <row r="224" spans="1:6" ht="39">
      <c r="A224" s="1851"/>
      <c r="B224" s="1808" t="s">
        <v>2338</v>
      </c>
      <c r="C224" s="1800"/>
      <c r="D224" s="1806"/>
      <c r="E224" s="1814"/>
      <c r="F224" s="1861"/>
    </row>
    <row r="225" spans="1:6">
      <c r="A225" s="1851"/>
      <c r="B225" s="1795"/>
      <c r="C225" s="1800"/>
      <c r="D225" s="1806"/>
      <c r="E225" s="1814"/>
      <c r="F225" s="1861"/>
    </row>
    <row r="226" spans="1:6" ht="26">
      <c r="A226" s="1851" t="s">
        <v>2339</v>
      </c>
      <c r="B226" s="1815" t="s">
        <v>2340</v>
      </c>
      <c r="C226" s="1800" t="s">
        <v>443</v>
      </c>
      <c r="D226" s="1806">
        <v>6</v>
      </c>
      <c r="E226" s="1811"/>
      <c r="F226" s="1853">
        <f>D226*E226</f>
        <v>0</v>
      </c>
    </row>
    <row r="227" spans="1:6">
      <c r="A227" s="1854"/>
      <c r="B227" s="1829"/>
      <c r="C227" s="1800"/>
      <c r="D227" s="1806"/>
      <c r="E227" s="1811"/>
      <c r="F227" s="1853"/>
    </row>
    <row r="228" spans="1:6">
      <c r="A228" s="1854"/>
      <c r="B228" s="1804" t="s">
        <v>2341</v>
      </c>
      <c r="C228" s="1800"/>
      <c r="D228" s="1806"/>
      <c r="E228" s="1811"/>
      <c r="F228" s="1853"/>
    </row>
    <row r="229" spans="1:6" ht="39">
      <c r="A229" s="1854"/>
      <c r="B229" s="1809" t="s">
        <v>2342</v>
      </c>
      <c r="C229" s="1800"/>
      <c r="D229" s="1806"/>
      <c r="E229" s="1811"/>
      <c r="F229" s="1853"/>
    </row>
    <row r="230" spans="1:6">
      <c r="A230" s="1854"/>
      <c r="B230" s="1805"/>
      <c r="C230" s="1800"/>
      <c r="D230" s="1806"/>
      <c r="E230" s="1811"/>
      <c r="F230" s="1853"/>
    </row>
    <row r="231" spans="1:6" ht="26">
      <c r="A231" s="1854" t="s">
        <v>1113</v>
      </c>
      <c r="B231" s="1829" t="s">
        <v>2343</v>
      </c>
      <c r="C231" s="1800" t="s">
        <v>443</v>
      </c>
      <c r="D231" s="1806">
        <v>42</v>
      </c>
      <c r="E231" s="1811"/>
      <c r="F231" s="1853">
        <f>D231*E231</f>
        <v>0</v>
      </c>
    </row>
    <row r="232" spans="1:6">
      <c r="A232" s="1854"/>
      <c r="B232" s="1829"/>
      <c r="C232" s="1800"/>
      <c r="D232" s="1806"/>
      <c r="E232" s="1811"/>
      <c r="F232" s="1853"/>
    </row>
    <row r="233" spans="1:6">
      <c r="A233" s="1854"/>
      <c r="B233" s="1803" t="s">
        <v>1111</v>
      </c>
      <c r="C233" s="1800"/>
      <c r="D233" s="1823"/>
      <c r="E233" s="1811"/>
      <c r="F233" s="1853"/>
    </row>
    <row r="234" spans="1:6">
      <c r="A234" s="1854"/>
      <c r="B234" s="1804"/>
      <c r="C234" s="1800"/>
      <c r="D234" s="1823"/>
      <c r="E234" s="1811"/>
      <c r="F234" s="1853"/>
    </row>
    <row r="235" spans="1:6">
      <c r="A235" s="1854"/>
      <c r="B235" s="1804" t="s">
        <v>2341</v>
      </c>
      <c r="C235" s="1800"/>
      <c r="D235" s="1823"/>
      <c r="E235" s="1811"/>
      <c r="F235" s="1853"/>
    </row>
    <row r="236" spans="1:6" ht="39">
      <c r="A236" s="1854"/>
      <c r="B236" s="1809" t="s">
        <v>2344</v>
      </c>
      <c r="C236" s="1800"/>
      <c r="D236" s="1823"/>
      <c r="E236" s="1811"/>
      <c r="F236" s="1853"/>
    </row>
    <row r="237" spans="1:6" ht="26">
      <c r="A237" s="1854" t="s">
        <v>2345</v>
      </c>
      <c r="B237" s="1829" t="s">
        <v>2343</v>
      </c>
      <c r="C237" s="1800" t="s">
        <v>443</v>
      </c>
      <c r="D237" s="1806">
        <v>75</v>
      </c>
      <c r="E237" s="1811"/>
      <c r="F237" s="1853">
        <f>D237*E237</f>
        <v>0</v>
      </c>
    </row>
    <row r="238" spans="1:6">
      <c r="A238" s="1851"/>
      <c r="B238" s="1788"/>
      <c r="C238" s="1791"/>
      <c r="D238" s="1793"/>
      <c r="E238" s="1811"/>
      <c r="F238" s="1853"/>
    </row>
    <row r="239" spans="1:6">
      <c r="A239" s="1864"/>
      <c r="B239" s="1801" t="s">
        <v>1106</v>
      </c>
      <c r="C239" s="1800"/>
      <c r="D239" s="1806"/>
      <c r="E239" s="1811"/>
      <c r="F239" s="1853"/>
    </row>
    <row r="240" spans="1:6">
      <c r="A240" s="1864"/>
      <c r="B240" s="1801"/>
      <c r="C240" s="1800"/>
      <c r="D240" s="1806"/>
      <c r="E240" s="1811"/>
      <c r="F240" s="1853"/>
    </row>
    <row r="241" spans="1:6">
      <c r="A241" s="1854"/>
      <c r="B241" s="1803" t="s">
        <v>2346</v>
      </c>
      <c r="C241" s="1800"/>
      <c r="D241" s="1806"/>
      <c r="E241" s="1811"/>
      <c r="F241" s="1853"/>
    </row>
    <row r="242" spans="1:6">
      <c r="A242" s="1854"/>
      <c r="B242" s="1803"/>
      <c r="C242" s="1800"/>
      <c r="D242" s="1806"/>
      <c r="E242" s="1811"/>
      <c r="F242" s="1853"/>
    </row>
    <row r="243" spans="1:6">
      <c r="A243" s="1854"/>
      <c r="B243" s="1804" t="s">
        <v>2175</v>
      </c>
      <c r="C243" s="1800"/>
      <c r="D243" s="1806"/>
      <c r="E243" s="1811"/>
      <c r="F243" s="1853"/>
    </row>
    <row r="244" spans="1:6" ht="39">
      <c r="A244" s="1854" t="s">
        <v>2174</v>
      </c>
      <c r="B244" s="1788" t="s">
        <v>2347</v>
      </c>
      <c r="C244" s="1800" t="s">
        <v>443</v>
      </c>
      <c r="D244" s="1806">
        <v>187</v>
      </c>
      <c r="E244" s="1811"/>
      <c r="F244" s="1853">
        <f>D244*E244</f>
        <v>0</v>
      </c>
    </row>
    <row r="245" spans="1:6">
      <c r="A245" s="1864"/>
      <c r="B245" s="1801"/>
      <c r="C245" s="1800"/>
      <c r="D245" s="1806"/>
      <c r="E245" s="1811"/>
      <c r="F245" s="1853"/>
    </row>
    <row r="246" spans="1:6">
      <c r="A246" s="1857"/>
      <c r="B246" s="1788" t="s">
        <v>2348</v>
      </c>
      <c r="C246" s="1791"/>
      <c r="D246" s="1807"/>
      <c r="E246" s="1811"/>
      <c r="F246" s="1853"/>
    </row>
    <row r="247" spans="1:6">
      <c r="A247" s="1854"/>
      <c r="B247" s="1804"/>
      <c r="C247" s="1800"/>
      <c r="D247" s="1806"/>
      <c r="E247" s="1811"/>
      <c r="F247" s="1853"/>
    </row>
    <row r="248" spans="1:6">
      <c r="A248" s="1851" t="s">
        <v>2349</v>
      </c>
      <c r="B248" s="1788" t="s">
        <v>2350</v>
      </c>
      <c r="C248" s="1791" t="s">
        <v>443</v>
      </c>
      <c r="D248" s="1807">
        <v>12</v>
      </c>
      <c r="E248" s="1811"/>
      <c r="F248" s="1853">
        <f>D248*E248</f>
        <v>0</v>
      </c>
    </row>
    <row r="249" spans="1:6">
      <c r="A249" s="1854"/>
      <c r="B249" s="1829"/>
      <c r="C249" s="1800"/>
      <c r="D249" s="1806"/>
      <c r="E249" s="1811"/>
      <c r="F249" s="1853"/>
    </row>
    <row r="250" spans="1:6">
      <c r="A250" s="1854"/>
      <c r="B250" s="1829"/>
      <c r="C250" s="1800"/>
      <c r="D250" s="1806"/>
      <c r="E250" s="1811"/>
      <c r="F250" s="1853"/>
    </row>
    <row r="251" spans="1:6">
      <c r="A251" s="1854"/>
      <c r="B251" s="1804"/>
      <c r="C251" s="1800"/>
      <c r="D251" s="1802"/>
      <c r="E251" s="1811"/>
      <c r="F251" s="1853"/>
    </row>
    <row r="252" spans="1:6">
      <c r="A252" s="1860"/>
      <c r="B252" s="1813"/>
      <c r="C252" s="1812"/>
      <c r="D252" s="1806"/>
      <c r="E252" s="1814" t="s">
        <v>1770</v>
      </c>
      <c r="F252" s="1861">
        <f>SUM(F197:F251)</f>
        <v>0</v>
      </c>
    </row>
    <row r="253" spans="1:6">
      <c r="A253" s="1854"/>
      <c r="B253" s="1804"/>
      <c r="C253" s="1800"/>
      <c r="D253" s="1802"/>
      <c r="E253" s="1811"/>
      <c r="F253" s="1853"/>
    </row>
    <row r="254" spans="1:6">
      <c r="A254" s="1864"/>
      <c r="B254" s="1801" t="s">
        <v>2169</v>
      </c>
      <c r="C254" s="1800"/>
      <c r="D254" s="1806"/>
      <c r="E254" s="1811"/>
      <c r="F254" s="1853"/>
    </row>
    <row r="255" spans="1:6">
      <c r="A255" s="1864"/>
      <c r="B255" s="1801"/>
      <c r="C255" s="1800"/>
      <c r="D255" s="1806"/>
      <c r="E255" s="1811"/>
      <c r="F255" s="1853"/>
    </row>
    <row r="256" spans="1:6">
      <c r="A256" s="1864"/>
      <c r="B256" s="1805" t="s">
        <v>2351</v>
      </c>
      <c r="C256" s="1800"/>
      <c r="D256" s="1806"/>
      <c r="E256" s="1811"/>
      <c r="F256" s="1853"/>
    </row>
    <row r="257" spans="1:6">
      <c r="A257" s="1864"/>
      <c r="B257" s="1805"/>
      <c r="C257" s="1800"/>
      <c r="D257" s="1806"/>
      <c r="E257" s="1811"/>
      <c r="F257" s="1853"/>
    </row>
    <row r="258" spans="1:6" ht="26">
      <c r="A258" s="1854"/>
      <c r="B258" s="1803" t="s">
        <v>2352</v>
      </c>
      <c r="C258" s="1800"/>
      <c r="D258" s="1806"/>
      <c r="E258" s="1811"/>
      <c r="F258" s="1853"/>
    </row>
    <row r="259" spans="1:6">
      <c r="A259" s="1864"/>
      <c r="B259" s="1805"/>
      <c r="C259" s="1800"/>
      <c r="D259" s="1806"/>
      <c r="E259" s="1811"/>
      <c r="F259" s="1853"/>
    </row>
    <row r="260" spans="1:6" ht="26">
      <c r="A260" s="1854" t="s">
        <v>2168</v>
      </c>
      <c r="B260" s="1829" t="s">
        <v>2353</v>
      </c>
      <c r="C260" s="1800" t="s">
        <v>443</v>
      </c>
      <c r="D260" s="1806">
        <v>30.5</v>
      </c>
      <c r="E260" s="1811"/>
      <c r="F260" s="1853">
        <f>D260*E260</f>
        <v>0</v>
      </c>
    </row>
    <row r="261" spans="1:6">
      <c r="A261" s="1854"/>
      <c r="B261" s="1805"/>
      <c r="C261" s="1800"/>
      <c r="D261" s="1806"/>
      <c r="E261" s="1814"/>
      <c r="F261" s="1861"/>
    </row>
    <row r="262" spans="1:6">
      <c r="A262" s="1854"/>
      <c r="B262" s="1805" t="s">
        <v>2354</v>
      </c>
      <c r="C262" s="1800"/>
      <c r="D262" s="1806"/>
      <c r="E262" s="1814"/>
      <c r="F262" s="1861"/>
    </row>
    <row r="263" spans="1:6">
      <c r="A263" s="1854"/>
      <c r="B263" s="1805"/>
      <c r="C263" s="1800"/>
      <c r="D263" s="1806"/>
      <c r="E263" s="1814"/>
      <c r="F263" s="1861"/>
    </row>
    <row r="264" spans="1:6" ht="39">
      <c r="A264" s="1854"/>
      <c r="B264" s="1818" t="s">
        <v>2355</v>
      </c>
      <c r="C264" s="1800"/>
      <c r="D264" s="1806"/>
      <c r="E264" s="1814"/>
      <c r="F264" s="1861"/>
    </row>
    <row r="265" spans="1:6">
      <c r="A265" s="1854"/>
      <c r="B265" s="1805"/>
      <c r="C265" s="1800"/>
      <c r="D265" s="1806"/>
      <c r="E265" s="1814"/>
      <c r="F265" s="1861"/>
    </row>
    <row r="266" spans="1:6" ht="26">
      <c r="A266" s="1854" t="s">
        <v>2160</v>
      </c>
      <c r="B266" s="1829" t="s">
        <v>2356</v>
      </c>
      <c r="C266" s="1800" t="s">
        <v>443</v>
      </c>
      <c r="D266" s="1806">
        <v>30.5</v>
      </c>
      <c r="E266" s="1811"/>
      <c r="F266" s="1853">
        <f>D266*E266</f>
        <v>0</v>
      </c>
    </row>
    <row r="267" spans="1:6">
      <c r="A267" s="1854"/>
      <c r="B267" s="1829"/>
      <c r="C267" s="1800"/>
      <c r="D267" s="1806"/>
      <c r="E267" s="1811"/>
      <c r="F267" s="1853"/>
    </row>
    <row r="268" spans="1:6">
      <c r="A268" s="1862"/>
      <c r="B268" s="1803" t="s">
        <v>2023</v>
      </c>
      <c r="C268" s="1800"/>
      <c r="D268" s="1806"/>
      <c r="E268" s="1811"/>
      <c r="F268" s="1853"/>
    </row>
    <row r="269" spans="1:6">
      <c r="A269" s="1862"/>
      <c r="B269" s="1803"/>
      <c r="C269" s="1800"/>
      <c r="D269" s="1806"/>
      <c r="E269" s="1811"/>
      <c r="F269" s="1853"/>
    </row>
    <row r="270" spans="1:6">
      <c r="A270" s="1862"/>
      <c r="B270" s="1803" t="s">
        <v>2357</v>
      </c>
      <c r="C270" s="1800"/>
      <c r="D270" s="1806"/>
      <c r="E270" s="1811"/>
      <c r="F270" s="1853"/>
    </row>
    <row r="271" spans="1:6">
      <c r="A271" s="1854"/>
      <c r="B271" s="1804"/>
      <c r="C271" s="1800"/>
      <c r="D271" s="1806"/>
      <c r="E271" s="1811"/>
      <c r="F271" s="1853"/>
    </row>
    <row r="272" spans="1:6">
      <c r="A272" s="1851"/>
      <c r="B272" s="1792" t="s">
        <v>880</v>
      </c>
      <c r="C272" s="1791"/>
      <c r="D272" s="1807"/>
      <c r="E272" s="1811"/>
      <c r="F272" s="1853"/>
    </row>
    <row r="273" spans="1:6">
      <c r="A273" s="1851"/>
      <c r="B273" s="1792"/>
      <c r="C273" s="1791"/>
      <c r="D273" s="1807"/>
      <c r="E273" s="1811"/>
      <c r="F273" s="1853"/>
    </row>
    <row r="274" spans="1:6" ht="91">
      <c r="A274" s="1851"/>
      <c r="B274" s="1808" t="s">
        <v>2358</v>
      </c>
      <c r="C274" s="1791"/>
      <c r="D274" s="1807"/>
      <c r="E274" s="1811"/>
      <c r="F274" s="1853"/>
    </row>
    <row r="275" spans="1:6">
      <c r="A275" s="1851"/>
      <c r="B275" s="1795"/>
      <c r="C275" s="1791"/>
      <c r="D275" s="1830"/>
      <c r="E275" s="1811"/>
      <c r="F275" s="1853"/>
    </row>
    <row r="276" spans="1:6">
      <c r="A276" s="1854" t="s">
        <v>2359</v>
      </c>
      <c r="B276" s="1804" t="s">
        <v>2360</v>
      </c>
      <c r="C276" s="1800" t="s">
        <v>337</v>
      </c>
      <c r="D276" s="1802">
        <v>5</v>
      </c>
      <c r="E276" s="1811"/>
      <c r="F276" s="1853">
        <f>D276*E276</f>
        <v>0</v>
      </c>
    </row>
    <row r="277" spans="1:6">
      <c r="A277" s="1851"/>
      <c r="B277" s="1831"/>
      <c r="C277" s="1791"/>
      <c r="D277" s="1830"/>
      <c r="E277" s="1811"/>
      <c r="F277" s="1853"/>
    </row>
    <row r="278" spans="1:6" ht="65">
      <c r="A278" s="1851"/>
      <c r="B278" s="1831" t="s">
        <v>2361</v>
      </c>
      <c r="C278" s="1791"/>
      <c r="D278" s="1830"/>
      <c r="E278" s="1811"/>
      <c r="F278" s="1853"/>
    </row>
    <row r="279" spans="1:6">
      <c r="A279" s="1851"/>
      <c r="B279" s="1795"/>
      <c r="C279" s="1791"/>
      <c r="D279" s="1830"/>
      <c r="E279" s="1811"/>
      <c r="F279" s="1853"/>
    </row>
    <row r="280" spans="1:6">
      <c r="A280" s="1854" t="s">
        <v>2362</v>
      </c>
      <c r="B280" s="1832" t="s">
        <v>2363</v>
      </c>
      <c r="C280" s="1800" t="s">
        <v>337</v>
      </c>
      <c r="D280" s="1802">
        <v>1</v>
      </c>
      <c r="E280" s="1811"/>
      <c r="F280" s="1853">
        <f>D280*E280</f>
        <v>0</v>
      </c>
    </row>
    <row r="281" spans="1:6">
      <c r="A281" s="1854"/>
      <c r="B281" s="1805"/>
      <c r="C281" s="1800"/>
      <c r="D281" s="1802"/>
      <c r="E281" s="1811"/>
      <c r="F281" s="1853"/>
    </row>
    <row r="282" spans="1:6">
      <c r="A282" s="1851"/>
      <c r="B282" s="1792" t="s">
        <v>2364</v>
      </c>
      <c r="C282" s="1791"/>
      <c r="D282" s="1830"/>
      <c r="E282" s="1811"/>
      <c r="F282" s="1853"/>
    </row>
    <row r="283" spans="1:6">
      <c r="A283" s="1851"/>
      <c r="B283" s="1792"/>
      <c r="C283" s="1791"/>
      <c r="D283" s="1830"/>
      <c r="E283" s="1811"/>
      <c r="F283" s="1853"/>
    </row>
    <row r="284" spans="1:6" ht="39">
      <c r="A284" s="1854"/>
      <c r="B284" s="1822" t="s">
        <v>2365</v>
      </c>
      <c r="C284" s="1800"/>
      <c r="D284" s="1802"/>
      <c r="E284" s="1811"/>
      <c r="F284" s="1853"/>
    </row>
    <row r="285" spans="1:6">
      <c r="A285" s="1854"/>
      <c r="B285" s="1833"/>
      <c r="C285" s="1800"/>
      <c r="D285" s="1802"/>
      <c r="E285" s="1811"/>
      <c r="F285" s="1853"/>
    </row>
    <row r="286" spans="1:6">
      <c r="A286" s="1854" t="s">
        <v>2366</v>
      </c>
      <c r="B286" s="1804" t="s">
        <v>2367</v>
      </c>
      <c r="C286" s="1800" t="s">
        <v>337</v>
      </c>
      <c r="D286" s="1802">
        <v>5</v>
      </c>
      <c r="E286" s="1811"/>
      <c r="F286" s="1853">
        <f>D286*E286</f>
        <v>0</v>
      </c>
    </row>
    <row r="287" spans="1:6">
      <c r="A287" s="1854"/>
      <c r="B287" s="1805"/>
      <c r="C287" s="1800"/>
      <c r="D287" s="1802"/>
      <c r="E287" s="1811"/>
      <c r="F287" s="1853"/>
    </row>
    <row r="288" spans="1:6" ht="39">
      <c r="A288" s="1854" t="s">
        <v>2368</v>
      </c>
      <c r="B288" s="1834" t="s">
        <v>2369</v>
      </c>
      <c r="C288" s="1800" t="s">
        <v>337</v>
      </c>
      <c r="D288" s="1812">
        <v>5</v>
      </c>
      <c r="E288" s="1811"/>
      <c r="F288" s="1853">
        <f>D288*E288</f>
        <v>0</v>
      </c>
    </row>
    <row r="289" spans="1:6">
      <c r="A289" s="1851"/>
      <c r="B289" s="1792"/>
      <c r="C289" s="1791"/>
      <c r="D289" s="1830"/>
      <c r="E289" s="1811"/>
      <c r="F289" s="1853"/>
    </row>
    <row r="290" spans="1:6">
      <c r="A290" s="1851"/>
      <c r="B290" s="1792" t="s">
        <v>2172</v>
      </c>
      <c r="C290" s="1791"/>
      <c r="D290" s="1807"/>
      <c r="E290" s="1811"/>
      <c r="F290" s="1853"/>
    </row>
    <row r="291" spans="1:6">
      <c r="A291" s="1851"/>
      <c r="B291" s="1795"/>
      <c r="C291" s="1791"/>
      <c r="D291" s="1807"/>
      <c r="E291" s="1811"/>
      <c r="F291" s="1853"/>
    </row>
    <row r="292" spans="1:6" ht="52">
      <c r="A292" s="1854" t="s">
        <v>2370</v>
      </c>
      <c r="B292" s="1835" t="s">
        <v>2371</v>
      </c>
      <c r="C292" s="1800" t="s">
        <v>443</v>
      </c>
      <c r="D292" s="1806">
        <v>45</v>
      </c>
      <c r="E292" s="1811"/>
      <c r="F292" s="1853">
        <f>D292*E292</f>
        <v>0</v>
      </c>
    </row>
    <row r="293" spans="1:6">
      <c r="A293" s="1854"/>
      <c r="B293" s="1835"/>
      <c r="C293" s="1800"/>
      <c r="D293" s="1806"/>
      <c r="E293" s="1811"/>
      <c r="F293" s="1853"/>
    </row>
    <row r="294" spans="1:6">
      <c r="A294" s="1854"/>
      <c r="B294" s="1803" t="s">
        <v>2372</v>
      </c>
      <c r="C294" s="1800"/>
      <c r="D294" s="1806"/>
      <c r="E294" s="1811"/>
      <c r="F294" s="1853"/>
    </row>
    <row r="295" spans="1:6">
      <c r="A295" s="1854"/>
      <c r="B295" s="1804"/>
      <c r="C295" s="1800"/>
      <c r="D295" s="1806"/>
      <c r="E295" s="1811"/>
      <c r="F295" s="1853"/>
    </row>
    <row r="296" spans="1:6" ht="26">
      <c r="A296" s="1854" t="s">
        <v>2373</v>
      </c>
      <c r="B296" s="1826" t="s">
        <v>2374</v>
      </c>
      <c r="C296" s="1791" t="s">
        <v>977</v>
      </c>
      <c r="D296" s="1791">
        <v>1</v>
      </c>
      <c r="E296" s="1811"/>
      <c r="F296" s="1853">
        <f>D296*E296</f>
        <v>0</v>
      </c>
    </row>
    <row r="297" spans="1:6">
      <c r="A297" s="1854"/>
      <c r="B297" s="1826"/>
      <c r="C297" s="1791"/>
      <c r="D297" s="1791"/>
      <c r="E297" s="1811"/>
      <c r="F297" s="1853"/>
    </row>
    <row r="298" spans="1:6" ht="39">
      <c r="A298" s="1854" t="s">
        <v>2375</v>
      </c>
      <c r="B298" s="1826" t="s">
        <v>2376</v>
      </c>
      <c r="C298" s="1791" t="s">
        <v>337</v>
      </c>
      <c r="D298" s="1791">
        <v>2</v>
      </c>
      <c r="E298" s="1811"/>
      <c r="F298" s="1853">
        <f>D298*E298</f>
        <v>0</v>
      </c>
    </row>
    <row r="299" spans="1:6">
      <c r="A299" s="1854"/>
      <c r="B299" s="1826"/>
      <c r="C299" s="1791"/>
      <c r="D299" s="1791"/>
      <c r="E299" s="1811"/>
      <c r="F299" s="1853"/>
    </row>
    <row r="300" spans="1:6">
      <c r="A300" s="1854"/>
      <c r="B300" s="1826"/>
      <c r="C300" s="1791"/>
      <c r="D300" s="1807"/>
      <c r="E300" s="1811"/>
      <c r="F300" s="1853"/>
    </row>
    <row r="301" spans="1:6">
      <c r="A301" s="1854"/>
      <c r="B301" s="1826"/>
      <c r="C301" s="1791"/>
      <c r="D301" s="1807"/>
      <c r="E301" s="1811"/>
      <c r="F301" s="1853"/>
    </row>
    <row r="302" spans="1:6">
      <c r="A302" s="1860"/>
      <c r="B302" s="1813"/>
      <c r="C302" s="1812"/>
      <c r="D302" s="1806"/>
      <c r="E302" s="1814" t="s">
        <v>1770</v>
      </c>
      <c r="F302" s="1861">
        <f>SUM(F253:F301)</f>
        <v>0</v>
      </c>
    </row>
    <row r="303" spans="1:6">
      <c r="A303" s="1854"/>
      <c r="B303" s="1826"/>
      <c r="C303" s="1791"/>
      <c r="D303" s="1807"/>
      <c r="E303" s="1811"/>
      <c r="F303" s="1853"/>
    </row>
    <row r="304" spans="1:6" ht="26">
      <c r="A304" s="1854" t="s">
        <v>2377</v>
      </c>
      <c r="B304" s="1836" t="s">
        <v>2378</v>
      </c>
      <c r="C304" s="1791" t="s">
        <v>513</v>
      </c>
      <c r="D304" s="1807">
        <v>25</v>
      </c>
      <c r="E304" s="1811"/>
      <c r="F304" s="1853">
        <f>D304*E304</f>
        <v>0</v>
      </c>
    </row>
    <row r="305" spans="1:6">
      <c r="A305" s="1854"/>
      <c r="B305" s="1837"/>
      <c r="C305" s="1791"/>
      <c r="D305" s="1810"/>
      <c r="E305" s="1811"/>
      <c r="F305" s="1853"/>
    </row>
    <row r="306" spans="1:6" ht="52">
      <c r="A306" s="1854" t="s">
        <v>2379</v>
      </c>
      <c r="B306" s="1837" t="s">
        <v>2380</v>
      </c>
      <c r="C306" s="1791" t="s">
        <v>977</v>
      </c>
      <c r="D306" s="1810">
        <v>1</v>
      </c>
      <c r="E306" s="1811"/>
      <c r="F306" s="1853">
        <f>D306*E306</f>
        <v>0</v>
      </c>
    </row>
    <row r="307" spans="1:6">
      <c r="A307" s="1854"/>
      <c r="B307" s="1803"/>
      <c r="C307" s="1800"/>
      <c r="D307" s="1806"/>
      <c r="E307" s="1811"/>
      <c r="F307" s="1853"/>
    </row>
    <row r="308" spans="1:6">
      <c r="A308" s="1854"/>
      <c r="B308" s="1803" t="s">
        <v>2381</v>
      </c>
      <c r="C308" s="1800"/>
      <c r="D308" s="1806"/>
      <c r="E308" s="1811"/>
      <c r="F308" s="1853"/>
    </row>
    <row r="309" spans="1:6">
      <c r="A309" s="1854"/>
      <c r="B309" s="1834"/>
      <c r="C309" s="1800"/>
      <c r="D309" s="1806"/>
      <c r="E309" s="1811"/>
      <c r="F309" s="1853"/>
    </row>
    <row r="310" spans="1:6" ht="106">
      <c r="A310" s="1854" t="s">
        <v>2382</v>
      </c>
      <c r="B310" s="1832" t="s">
        <v>2563</v>
      </c>
      <c r="C310" s="1791" t="s">
        <v>977</v>
      </c>
      <c r="D310" s="1791">
        <v>1</v>
      </c>
      <c r="E310" s="1811"/>
      <c r="F310" s="1853">
        <f>D310*E310</f>
        <v>0</v>
      </c>
    </row>
    <row r="311" spans="1:6">
      <c r="A311" s="1857"/>
      <c r="B311" s="1788"/>
      <c r="C311" s="1791"/>
      <c r="D311" s="1791"/>
      <c r="E311" s="1811"/>
      <c r="F311" s="1853"/>
    </row>
    <row r="312" spans="1:6" ht="39">
      <c r="A312" s="1854" t="s">
        <v>2383</v>
      </c>
      <c r="B312" s="1788" t="s">
        <v>2384</v>
      </c>
      <c r="C312" s="1791" t="s">
        <v>977</v>
      </c>
      <c r="D312" s="1791">
        <v>1</v>
      </c>
      <c r="E312" s="1811"/>
      <c r="F312" s="1853">
        <f>D312*E312</f>
        <v>0</v>
      </c>
    </row>
    <row r="313" spans="1:6">
      <c r="A313" s="1854"/>
      <c r="B313" s="1838"/>
      <c r="C313" s="1791"/>
      <c r="D313" s="1791"/>
      <c r="E313" s="1811"/>
      <c r="F313" s="1853"/>
    </row>
    <row r="314" spans="1:6" ht="65">
      <c r="A314" s="1854" t="s">
        <v>2385</v>
      </c>
      <c r="B314" s="1838" t="s">
        <v>2386</v>
      </c>
      <c r="C314" s="1791" t="s">
        <v>337</v>
      </c>
      <c r="D314" s="1830">
        <v>1</v>
      </c>
      <c r="E314" s="1811"/>
      <c r="F314" s="1853">
        <f>D314*E314</f>
        <v>0</v>
      </c>
    </row>
    <row r="315" spans="1:6">
      <c r="A315" s="1854"/>
      <c r="B315" s="1826"/>
      <c r="C315" s="1800"/>
      <c r="D315" s="1806"/>
      <c r="E315" s="1811"/>
      <c r="F315" s="1853"/>
    </row>
    <row r="316" spans="1:6" ht="39">
      <c r="A316" s="1854" t="s">
        <v>2387</v>
      </c>
      <c r="B316" s="1836" t="s">
        <v>2388</v>
      </c>
      <c r="C316" s="1791" t="s">
        <v>337</v>
      </c>
      <c r="D316" s="1830">
        <v>1</v>
      </c>
      <c r="E316" s="1811"/>
      <c r="F316" s="1853">
        <f>D316*E316</f>
        <v>0</v>
      </c>
    </row>
    <row r="317" spans="1:6">
      <c r="A317" s="1857"/>
      <c r="B317" s="1826"/>
      <c r="C317" s="1791"/>
      <c r="D317" s="1807"/>
      <c r="E317" s="1811"/>
      <c r="F317" s="1853"/>
    </row>
    <row r="318" spans="1:6" ht="39">
      <c r="A318" s="1854" t="s">
        <v>2389</v>
      </c>
      <c r="B318" s="1836" t="s">
        <v>2390</v>
      </c>
      <c r="C318" s="1791" t="s">
        <v>513</v>
      </c>
      <c r="D318" s="1807">
        <v>12</v>
      </c>
      <c r="E318" s="1811"/>
      <c r="F318" s="1853">
        <f>D318*E318</f>
        <v>0</v>
      </c>
    </row>
    <row r="319" spans="1:6">
      <c r="A319" s="1857"/>
      <c r="B319" s="1788"/>
      <c r="C319" s="1791"/>
      <c r="D319" s="1791"/>
      <c r="E319" s="1811"/>
      <c r="F319" s="1853"/>
    </row>
    <row r="320" spans="1:6" ht="26">
      <c r="A320" s="1854" t="s">
        <v>2391</v>
      </c>
      <c r="B320" s="1836" t="s">
        <v>2392</v>
      </c>
      <c r="C320" s="1791" t="s">
        <v>337</v>
      </c>
      <c r="D320" s="1830">
        <v>5</v>
      </c>
      <c r="E320" s="1811"/>
      <c r="F320" s="1853">
        <f>D320*E320</f>
        <v>0</v>
      </c>
    </row>
    <row r="321" spans="1:6">
      <c r="A321" s="1857"/>
      <c r="B321" s="1826"/>
      <c r="C321" s="1791"/>
      <c r="D321" s="1807"/>
      <c r="E321" s="1811"/>
      <c r="F321" s="1853"/>
    </row>
    <row r="322" spans="1:6">
      <c r="A322" s="1854"/>
      <c r="B322" s="1826"/>
      <c r="C322" s="1800"/>
      <c r="D322" s="1806"/>
      <c r="E322" s="1811"/>
      <c r="F322" s="1853"/>
    </row>
    <row r="323" spans="1:6">
      <c r="A323" s="1854"/>
      <c r="B323" s="1826"/>
      <c r="C323" s="1800"/>
      <c r="D323" s="1806"/>
      <c r="E323" s="1811"/>
      <c r="F323" s="1853"/>
    </row>
    <row r="324" spans="1:6">
      <c r="A324" s="1854"/>
      <c r="B324" s="1826"/>
      <c r="C324" s="1800"/>
      <c r="D324" s="1806"/>
      <c r="E324" s="1811"/>
      <c r="F324" s="1853"/>
    </row>
    <row r="325" spans="1:6">
      <c r="A325" s="1854"/>
      <c r="B325" s="1826"/>
      <c r="C325" s="1800"/>
      <c r="D325" s="1806"/>
      <c r="E325" s="1811"/>
      <c r="F325" s="1853"/>
    </row>
    <row r="326" spans="1:6">
      <c r="A326" s="1854"/>
      <c r="B326" s="1826"/>
      <c r="C326" s="1800"/>
      <c r="D326" s="1806"/>
      <c r="E326" s="1811"/>
      <c r="F326" s="1853"/>
    </row>
    <row r="327" spans="1:6">
      <c r="A327" s="1854"/>
      <c r="B327" s="1826"/>
      <c r="C327" s="1800"/>
      <c r="D327" s="1806"/>
      <c r="E327" s="1811"/>
      <c r="F327" s="1853"/>
    </row>
    <row r="328" spans="1:6">
      <c r="A328" s="1854"/>
      <c r="B328" s="1826"/>
      <c r="C328" s="1800"/>
      <c r="D328" s="1806"/>
      <c r="E328" s="1811"/>
      <c r="F328" s="1853"/>
    </row>
    <row r="329" spans="1:6">
      <c r="A329" s="1854"/>
      <c r="B329" s="1826"/>
      <c r="C329" s="1800"/>
      <c r="D329" s="1806"/>
      <c r="E329" s="1811"/>
      <c r="F329" s="1853"/>
    </row>
    <row r="330" spans="1:6">
      <c r="A330" s="1854"/>
      <c r="B330" s="1826"/>
      <c r="C330" s="1800"/>
      <c r="D330" s="1806"/>
      <c r="E330" s="1811"/>
      <c r="F330" s="1853"/>
    </row>
    <row r="331" spans="1:6">
      <c r="A331" s="1854"/>
      <c r="B331" s="1826"/>
      <c r="C331" s="1800"/>
      <c r="D331" s="1806"/>
      <c r="E331" s="1811"/>
      <c r="F331" s="1853"/>
    </row>
    <row r="332" spans="1:6">
      <c r="A332" s="1854"/>
      <c r="B332" s="1826"/>
      <c r="C332" s="1800"/>
      <c r="D332" s="1806"/>
      <c r="E332" s="1811"/>
      <c r="F332" s="1853"/>
    </row>
    <row r="333" spans="1:6">
      <c r="A333" s="1854"/>
      <c r="B333" s="1826"/>
      <c r="C333" s="1800"/>
      <c r="D333" s="1806"/>
      <c r="E333" s="1811"/>
      <c r="F333" s="1853"/>
    </row>
    <row r="334" spans="1:6">
      <c r="A334" s="1854"/>
      <c r="B334" s="1826"/>
      <c r="C334" s="1800"/>
      <c r="D334" s="1806"/>
      <c r="E334" s="1811"/>
      <c r="F334" s="1853"/>
    </row>
    <row r="335" spans="1:6">
      <c r="A335" s="1854"/>
      <c r="B335" s="1826"/>
      <c r="C335" s="1800"/>
      <c r="D335" s="1806"/>
      <c r="E335" s="1811"/>
      <c r="F335" s="1853"/>
    </row>
    <row r="336" spans="1:6">
      <c r="A336" s="1854"/>
      <c r="B336" s="1826"/>
      <c r="C336" s="1800"/>
      <c r="D336" s="1806"/>
      <c r="E336" s="1811"/>
      <c r="F336" s="1853"/>
    </row>
    <row r="337" spans="1:6">
      <c r="A337" s="1854"/>
      <c r="B337" s="1826"/>
      <c r="C337" s="1800"/>
      <c r="D337" s="1806"/>
      <c r="E337" s="1811"/>
      <c r="F337" s="1853"/>
    </row>
    <row r="338" spans="1:6">
      <c r="A338" s="1854"/>
      <c r="B338" s="1826"/>
      <c r="C338" s="1800"/>
      <c r="D338" s="1806"/>
      <c r="E338" s="1811"/>
      <c r="F338" s="1853"/>
    </row>
    <row r="339" spans="1:6">
      <c r="A339" s="1854"/>
      <c r="B339" s="1839"/>
      <c r="C339" s="1800"/>
      <c r="D339" s="1806"/>
      <c r="E339" s="1814"/>
      <c r="F339" s="1846"/>
    </row>
    <row r="340" spans="1:6">
      <c r="A340" s="1860"/>
      <c r="B340" s="1813"/>
      <c r="C340" s="1812"/>
      <c r="D340" s="1806"/>
      <c r="E340" s="1814" t="s">
        <v>1770</v>
      </c>
      <c r="F340" s="1861">
        <f>SUM(F303:F339)</f>
        <v>0</v>
      </c>
    </row>
    <row r="341" spans="1:6">
      <c r="A341" s="1854"/>
      <c r="B341" s="1805"/>
      <c r="C341" s="1800"/>
      <c r="D341" s="1806"/>
      <c r="E341" s="1814"/>
      <c r="F341" s="1861"/>
    </row>
    <row r="342" spans="1:6">
      <c r="A342" s="1854"/>
      <c r="B342" s="1804" t="s">
        <v>315</v>
      </c>
      <c r="C342" s="1800"/>
      <c r="D342" s="1806"/>
      <c r="E342" s="1814"/>
      <c r="F342" s="1861"/>
    </row>
    <row r="343" spans="1:6">
      <c r="A343" s="1854"/>
      <c r="B343" s="1804"/>
      <c r="C343" s="1800"/>
      <c r="D343" s="1806"/>
      <c r="E343" s="1814"/>
      <c r="F343" s="1861"/>
    </row>
    <row r="344" spans="1:6">
      <c r="A344" s="1854"/>
      <c r="B344" s="1829" t="s">
        <v>2393</v>
      </c>
      <c r="C344" s="1800"/>
      <c r="D344" s="1806"/>
      <c r="E344" s="1814"/>
      <c r="F344" s="1861">
        <f>F71</f>
        <v>0</v>
      </c>
    </row>
    <row r="345" spans="1:6">
      <c r="A345" s="1854"/>
      <c r="B345" s="1829" t="s">
        <v>2394</v>
      </c>
      <c r="C345" s="1800"/>
      <c r="D345" s="1806"/>
      <c r="E345" s="1814"/>
      <c r="F345" s="1861">
        <f>F131</f>
        <v>0</v>
      </c>
    </row>
    <row r="346" spans="1:6">
      <c r="A346" s="1854"/>
      <c r="B346" s="1829" t="s">
        <v>2395</v>
      </c>
      <c r="C346" s="1800"/>
      <c r="D346" s="1806"/>
      <c r="E346" s="1814"/>
      <c r="F346" s="1861">
        <f>F196</f>
        <v>0</v>
      </c>
    </row>
    <row r="347" spans="1:6">
      <c r="A347" s="1854"/>
      <c r="B347" s="1829" t="s">
        <v>2396</v>
      </c>
      <c r="C347" s="1800"/>
      <c r="D347" s="1806"/>
      <c r="E347" s="1814"/>
      <c r="F347" s="1861">
        <f>F252</f>
        <v>0</v>
      </c>
    </row>
    <row r="348" spans="1:6">
      <c r="A348" s="1854"/>
      <c r="B348" s="1829" t="s">
        <v>2397</v>
      </c>
      <c r="C348" s="1800"/>
      <c r="D348" s="1806"/>
      <c r="E348" s="1814"/>
      <c r="F348" s="1861">
        <f>F302</f>
        <v>0</v>
      </c>
    </row>
    <row r="349" spans="1:6">
      <c r="A349" s="1854"/>
      <c r="B349" s="1829" t="s">
        <v>2398</v>
      </c>
      <c r="C349" s="1800"/>
      <c r="D349" s="1806"/>
      <c r="E349" s="1814"/>
      <c r="F349" s="1861">
        <f>F340</f>
        <v>0</v>
      </c>
    </row>
    <row r="350" spans="1:6">
      <c r="A350" s="1854"/>
      <c r="B350" s="1829"/>
      <c r="C350" s="1800"/>
      <c r="D350" s="1806"/>
      <c r="E350" s="1814"/>
      <c r="F350" s="1861"/>
    </row>
    <row r="351" spans="1:6">
      <c r="A351" s="1854"/>
      <c r="B351" s="1829"/>
      <c r="C351" s="1800"/>
      <c r="D351" s="1806"/>
      <c r="E351" s="1814"/>
      <c r="F351" s="1861"/>
    </row>
    <row r="352" spans="1:6">
      <c r="A352" s="1854"/>
      <c r="B352" s="1805"/>
      <c r="C352" s="1800"/>
      <c r="D352" s="1806"/>
      <c r="E352" s="1814"/>
      <c r="F352" s="1861"/>
    </row>
    <row r="353" spans="1:6">
      <c r="A353" s="1854"/>
      <c r="B353" s="1805"/>
      <c r="C353" s="1800"/>
      <c r="D353" s="1806"/>
      <c r="E353" s="1814"/>
      <c r="F353" s="1861"/>
    </row>
    <row r="354" spans="1:6">
      <c r="A354" s="1854"/>
      <c r="B354" s="1805"/>
      <c r="C354" s="1800"/>
      <c r="D354" s="1806"/>
      <c r="E354" s="1814"/>
      <c r="F354" s="1861"/>
    </row>
    <row r="355" spans="1:6">
      <c r="A355" s="1854"/>
      <c r="B355" s="1805"/>
      <c r="C355" s="1800"/>
      <c r="D355" s="1806"/>
      <c r="E355" s="1814"/>
      <c r="F355" s="1861"/>
    </row>
    <row r="356" spans="1:6">
      <c r="A356" s="1854"/>
      <c r="B356" s="1805"/>
      <c r="C356" s="1800"/>
      <c r="D356" s="1806"/>
      <c r="E356" s="1814"/>
      <c r="F356" s="1861"/>
    </row>
    <row r="357" spans="1:6">
      <c r="A357" s="1854"/>
      <c r="B357" s="1805"/>
      <c r="C357" s="1800"/>
      <c r="D357" s="1806"/>
      <c r="E357" s="1814"/>
      <c r="F357" s="1861"/>
    </row>
    <row r="358" spans="1:6">
      <c r="A358" s="1854"/>
      <c r="B358" s="1805"/>
      <c r="C358" s="1800"/>
      <c r="D358" s="1806"/>
      <c r="E358" s="1814"/>
      <c r="F358" s="1861"/>
    </row>
    <row r="359" spans="1:6">
      <c r="A359" s="1854"/>
      <c r="B359" s="1805" t="s">
        <v>2399</v>
      </c>
      <c r="C359" s="1800"/>
      <c r="D359" s="1806"/>
      <c r="E359" s="1814"/>
      <c r="F359" s="1861">
        <f>SUM(F344:F357)</f>
        <v>0</v>
      </c>
    </row>
    <row r="360" spans="1:6">
      <c r="A360" s="1854"/>
      <c r="B360" s="1805"/>
      <c r="C360" s="1800"/>
      <c r="D360" s="1806"/>
      <c r="E360" s="1814"/>
      <c r="F360" s="1861"/>
    </row>
    <row r="361" spans="1:6">
      <c r="A361" s="1854"/>
      <c r="B361" s="1805"/>
      <c r="C361" s="1800"/>
      <c r="D361" s="1806"/>
      <c r="E361" s="1814"/>
      <c r="F361" s="1861"/>
    </row>
    <row r="362" spans="1:6">
      <c r="A362" s="1854"/>
      <c r="B362" s="1805" t="s">
        <v>2400</v>
      </c>
      <c r="C362" s="1800" t="s">
        <v>337</v>
      </c>
      <c r="D362" s="1802">
        <v>8</v>
      </c>
      <c r="E362" s="1814">
        <f>F359</f>
        <v>0</v>
      </c>
      <c r="F362" s="1861">
        <f>D362*E362</f>
        <v>0</v>
      </c>
    </row>
    <row r="363" spans="1:6">
      <c r="A363" s="1854"/>
      <c r="B363" s="1805"/>
      <c r="C363" s="1800"/>
      <c r="D363" s="1806"/>
      <c r="E363" s="1814"/>
      <c r="F363" s="1861"/>
    </row>
    <row r="364" spans="1:6">
      <c r="A364" s="1854"/>
      <c r="B364" s="1805"/>
      <c r="C364" s="1800"/>
      <c r="D364" s="1806"/>
      <c r="E364" s="1814"/>
      <c r="F364" s="1861"/>
    </row>
    <row r="365" spans="1:6">
      <c r="A365" s="1854"/>
      <c r="B365" s="1805"/>
      <c r="C365" s="1800"/>
      <c r="D365" s="1806"/>
      <c r="E365" s="1814"/>
      <c r="F365" s="1861"/>
    </row>
    <row r="366" spans="1:6">
      <c r="A366" s="1854"/>
      <c r="B366" s="1805"/>
      <c r="C366" s="1800"/>
      <c r="D366" s="1806"/>
      <c r="E366" s="1814"/>
      <c r="F366" s="1861"/>
    </row>
    <row r="367" spans="1:6">
      <c r="A367" s="1854"/>
      <c r="B367" s="1805"/>
      <c r="C367" s="1800"/>
      <c r="D367" s="1806"/>
      <c r="E367" s="1814"/>
      <c r="F367" s="1861"/>
    </row>
    <row r="368" spans="1:6">
      <c r="A368" s="1854"/>
      <c r="B368" s="1805"/>
      <c r="C368" s="1800"/>
      <c r="D368" s="1806"/>
      <c r="E368" s="1814"/>
      <c r="F368" s="1861"/>
    </row>
    <row r="369" spans="1:6">
      <c r="A369" s="1854"/>
      <c r="B369" s="1805"/>
      <c r="C369" s="1800"/>
      <c r="D369" s="1806"/>
      <c r="E369" s="1814"/>
      <c r="F369" s="1861"/>
    </row>
    <row r="370" spans="1:6">
      <c r="A370" s="1854"/>
      <c r="B370" s="1805"/>
      <c r="C370" s="1800"/>
      <c r="D370" s="1806"/>
      <c r="E370" s="1814"/>
      <c r="F370" s="1861"/>
    </row>
    <row r="371" spans="1:6">
      <c r="A371" s="1854"/>
      <c r="B371" s="1805"/>
      <c r="C371" s="1800"/>
      <c r="D371" s="1806"/>
      <c r="E371" s="1814"/>
      <c r="F371" s="1861"/>
    </row>
    <row r="372" spans="1:6">
      <c r="A372" s="1854"/>
      <c r="B372" s="1805"/>
      <c r="C372" s="1800"/>
      <c r="D372" s="1806"/>
      <c r="E372" s="1814"/>
      <c r="F372" s="1861"/>
    </row>
    <row r="373" spans="1:6">
      <c r="A373" s="1854"/>
      <c r="B373" s="1805"/>
      <c r="C373" s="1800"/>
      <c r="D373" s="1806"/>
      <c r="E373" s="1814"/>
      <c r="F373" s="1861"/>
    </row>
    <row r="374" spans="1:6">
      <c r="A374" s="1854"/>
      <c r="B374" s="1805"/>
      <c r="C374" s="1800"/>
      <c r="D374" s="1806"/>
      <c r="E374" s="1814"/>
      <c r="F374" s="1861"/>
    </row>
    <row r="375" spans="1:6">
      <c r="A375" s="1854"/>
      <c r="B375" s="1805"/>
      <c r="C375" s="1800"/>
      <c r="D375" s="1806"/>
      <c r="E375" s="1814"/>
      <c r="F375" s="1861"/>
    </row>
    <row r="376" spans="1:6">
      <c r="A376" s="1854"/>
      <c r="B376" s="1805"/>
      <c r="C376" s="1800"/>
      <c r="D376" s="1806"/>
      <c r="E376" s="1814"/>
      <c r="F376" s="1861"/>
    </row>
    <row r="377" spans="1:6">
      <c r="A377" s="1854"/>
      <c r="B377" s="1805"/>
      <c r="C377" s="1800"/>
      <c r="D377" s="1806"/>
      <c r="E377" s="1814"/>
      <c r="F377" s="1861"/>
    </row>
    <row r="378" spans="1:6">
      <c r="A378" s="1854"/>
      <c r="B378" s="1805"/>
      <c r="C378" s="1800"/>
      <c r="D378" s="1806"/>
      <c r="E378" s="1814"/>
      <c r="F378" s="1861"/>
    </row>
    <row r="379" spans="1:6">
      <c r="A379" s="1854"/>
      <c r="B379" s="1805"/>
      <c r="C379" s="1800"/>
      <c r="D379" s="1806"/>
      <c r="E379" s="1814"/>
      <c r="F379" s="1861"/>
    </row>
    <row r="380" spans="1:6">
      <c r="A380" s="1854"/>
      <c r="B380" s="1805"/>
      <c r="C380" s="1800"/>
      <c r="D380" s="1806"/>
      <c r="E380" s="1814"/>
      <c r="F380" s="1861"/>
    </row>
    <row r="381" spans="1:6">
      <c r="A381" s="1854"/>
      <c r="B381" s="1805"/>
      <c r="C381" s="1800"/>
      <c r="D381" s="1806"/>
      <c r="E381" s="1814"/>
      <c r="F381" s="1861"/>
    </row>
    <row r="382" spans="1:6">
      <c r="A382" s="1854"/>
      <c r="B382" s="1805"/>
      <c r="C382" s="1800"/>
      <c r="D382" s="1806"/>
      <c r="E382" s="1814"/>
      <c r="F382" s="1861"/>
    </row>
    <row r="383" spans="1:6">
      <c r="A383" s="1854"/>
      <c r="B383" s="1805"/>
      <c r="C383" s="1800"/>
      <c r="D383" s="1806"/>
      <c r="E383" s="1814"/>
      <c r="F383" s="1861"/>
    </row>
    <row r="384" spans="1:6">
      <c r="A384" s="1854"/>
      <c r="B384" s="1805"/>
      <c r="C384" s="1800"/>
      <c r="D384" s="1806"/>
      <c r="E384" s="1814"/>
      <c r="F384" s="1861"/>
    </row>
    <row r="385" spans="1:6">
      <c r="A385" s="1854"/>
      <c r="B385" s="1805"/>
      <c r="C385" s="1800"/>
      <c r="D385" s="1806"/>
      <c r="E385" s="1814"/>
      <c r="F385" s="1861"/>
    </row>
    <row r="386" spans="1:6">
      <c r="A386" s="1854"/>
      <c r="B386" s="1805"/>
      <c r="C386" s="1800"/>
      <c r="D386" s="1806"/>
      <c r="E386" s="1814"/>
      <c r="F386" s="1861"/>
    </row>
    <row r="387" spans="1:6">
      <c r="A387" s="1854"/>
      <c r="B387" s="1805"/>
      <c r="C387" s="1800"/>
      <c r="D387" s="1806"/>
      <c r="E387" s="1814"/>
      <c r="F387" s="1861"/>
    </row>
    <row r="388" spans="1:6">
      <c r="A388" s="1854"/>
      <c r="B388" s="1805"/>
      <c r="C388" s="1800"/>
      <c r="D388" s="1806"/>
      <c r="E388" s="1814"/>
      <c r="F388" s="1861"/>
    </row>
    <row r="389" spans="1:6">
      <c r="A389" s="1854"/>
      <c r="B389" s="1805"/>
      <c r="C389" s="1800"/>
      <c r="D389" s="1806"/>
      <c r="E389" s="1814"/>
      <c r="F389" s="1861"/>
    </row>
    <row r="390" spans="1:6">
      <c r="A390" s="1854"/>
      <c r="B390" s="1805"/>
      <c r="C390" s="1800"/>
      <c r="D390" s="1806"/>
      <c r="E390" s="1814"/>
      <c r="F390" s="1861"/>
    </row>
    <row r="391" spans="1:6">
      <c r="A391" s="1854"/>
      <c r="B391" s="1805"/>
      <c r="C391" s="1800"/>
      <c r="D391" s="1806"/>
      <c r="E391" s="1814"/>
      <c r="F391" s="1861"/>
    </row>
    <row r="392" spans="1:6">
      <c r="A392" s="1854"/>
      <c r="B392" s="1805"/>
      <c r="C392" s="1800"/>
      <c r="D392" s="1806"/>
      <c r="E392" s="1814"/>
      <c r="F392" s="1861"/>
    </row>
    <row r="393" spans="1:6">
      <c r="A393" s="1854"/>
      <c r="B393" s="1805"/>
      <c r="C393" s="1800"/>
      <c r="D393" s="1806"/>
      <c r="E393" s="1814"/>
      <c r="F393" s="1861"/>
    </row>
    <row r="394" spans="1:6">
      <c r="A394" s="1854"/>
      <c r="B394" s="1805"/>
      <c r="C394" s="1800"/>
      <c r="D394" s="1806"/>
      <c r="E394" s="1814"/>
      <c r="F394" s="1861"/>
    </row>
    <row r="395" spans="1:6">
      <c r="A395" s="1854"/>
      <c r="B395" s="1805"/>
      <c r="C395" s="1800"/>
      <c r="D395" s="1806"/>
      <c r="E395" s="1814"/>
      <c r="F395" s="1861"/>
    </row>
    <row r="396" spans="1:6">
      <c r="A396" s="1854"/>
      <c r="B396" s="1805"/>
      <c r="C396" s="1800"/>
      <c r="D396" s="1806"/>
      <c r="E396" s="1814"/>
      <c r="F396" s="1861"/>
    </row>
    <row r="397" spans="1:6">
      <c r="A397" s="1854"/>
      <c r="B397" s="1805"/>
      <c r="C397" s="1800"/>
      <c r="D397" s="1806"/>
      <c r="E397" s="1814"/>
      <c r="F397" s="1861"/>
    </row>
    <row r="398" spans="1:6">
      <c r="A398" s="1854"/>
      <c r="B398" s="1805"/>
      <c r="C398" s="1800"/>
      <c r="D398" s="1806"/>
      <c r="E398" s="1814"/>
      <c r="F398" s="1861"/>
    </row>
    <row r="399" spans="1:6">
      <c r="A399" s="1854"/>
      <c r="B399" s="1805"/>
      <c r="C399" s="1800"/>
      <c r="D399" s="1806"/>
      <c r="E399" s="1814"/>
      <c r="F399" s="1861"/>
    </row>
    <row r="400" spans="1:6">
      <c r="A400" s="1854"/>
      <c r="B400" s="1805"/>
      <c r="C400" s="1800"/>
      <c r="D400" s="1806"/>
      <c r="E400" s="1814"/>
      <c r="F400" s="1861"/>
    </row>
    <row r="401" spans="1:6">
      <c r="A401" s="1854"/>
      <c r="B401" s="1805"/>
      <c r="C401" s="1800"/>
      <c r="D401" s="1806"/>
      <c r="E401" s="1814"/>
      <c r="F401" s="1861"/>
    </row>
    <row r="402" spans="1:6">
      <c r="A402" s="1854"/>
      <c r="B402" s="1805"/>
      <c r="C402" s="1800"/>
      <c r="D402" s="1806"/>
      <c r="E402" s="1814"/>
      <c r="F402" s="1861"/>
    </row>
    <row r="403" spans="1:6">
      <c r="A403" s="1854"/>
      <c r="B403" s="1805"/>
      <c r="C403" s="1800"/>
      <c r="D403" s="1806"/>
      <c r="E403" s="1814"/>
      <c r="F403" s="1861"/>
    </row>
    <row r="404" spans="1:6">
      <c r="A404" s="1854"/>
      <c r="B404" s="1805"/>
      <c r="C404" s="1800"/>
      <c r="D404" s="1806"/>
      <c r="E404" s="1814"/>
      <c r="F404" s="1861"/>
    </row>
    <row r="405" spans="1:6">
      <c r="A405" s="1854"/>
      <c r="B405" s="1805"/>
      <c r="C405" s="1800"/>
      <c r="D405" s="1806"/>
      <c r="E405" s="1814"/>
      <c r="F405" s="1861"/>
    </row>
    <row r="406" spans="1:6">
      <c r="A406" s="1854"/>
      <c r="B406" s="1805"/>
      <c r="C406" s="1800"/>
      <c r="D406" s="1806"/>
      <c r="E406" s="1814"/>
      <c r="F406" s="1861"/>
    </row>
    <row r="407" spans="1:6">
      <c r="A407" s="1854"/>
      <c r="B407" s="1805"/>
      <c r="C407" s="1800"/>
      <c r="D407" s="1806"/>
      <c r="E407" s="1814"/>
      <c r="F407" s="1861"/>
    </row>
    <row r="408" spans="1:6">
      <c r="A408" s="1854"/>
      <c r="B408" s="1805"/>
      <c r="C408" s="1800"/>
      <c r="D408" s="1806"/>
      <c r="E408" s="1814"/>
      <c r="F408" s="1861"/>
    </row>
    <row r="409" spans="1:6">
      <c r="A409" s="1854"/>
      <c r="B409" s="1805"/>
      <c r="C409" s="1800"/>
      <c r="D409" s="1806"/>
      <c r="E409" s="1814"/>
      <c r="F409" s="1861"/>
    </row>
    <row r="410" spans="1:6">
      <c r="A410" s="1854"/>
      <c r="B410" s="1805"/>
      <c r="C410" s="1800"/>
      <c r="D410" s="1800"/>
      <c r="E410" s="1814"/>
      <c r="F410" s="1861"/>
    </row>
    <row r="411" spans="1:6">
      <c r="A411" s="1854"/>
      <c r="B411" s="1805"/>
      <c r="C411" s="1800"/>
      <c r="D411" s="1800"/>
      <c r="E411" s="1814"/>
      <c r="F411" s="1861"/>
    </row>
    <row r="412" spans="1:6">
      <c r="A412" s="1854"/>
      <c r="B412" s="1805"/>
      <c r="C412" s="1800"/>
      <c r="D412" s="1800"/>
      <c r="E412" s="1814"/>
      <c r="F412" s="1861"/>
    </row>
    <row r="413" spans="1:6" ht="15" thickBot="1">
      <c r="A413" s="1865"/>
      <c r="B413" s="1866"/>
      <c r="C413" s="1867"/>
      <c r="D413" s="1867"/>
      <c r="E413" s="1868" t="s">
        <v>2401</v>
      </c>
      <c r="F413" s="1869">
        <f>SUM(F361:F411)</f>
        <v>0</v>
      </c>
    </row>
  </sheetData>
  <mergeCells count="2">
    <mergeCell ref="A1:F1"/>
    <mergeCell ref="A2:F2"/>
  </mergeCells>
  <pageMargins left="0.7" right="0.7" top="0.75" bottom="0.75" header="0.3" footer="0.3"/>
  <pageSetup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4"/>
  <sheetViews>
    <sheetView view="pageBreakPreview" topLeftCell="A41" zoomScaleNormal="100" zoomScaleSheetLayoutView="100" workbookViewId="0">
      <selection activeCell="D49" sqref="D49"/>
    </sheetView>
  </sheetViews>
  <sheetFormatPr defaultColWidth="8.81640625" defaultRowHeight="14.5"/>
  <cols>
    <col min="1" max="1" width="13.1796875" style="1560" customWidth="1"/>
    <col min="2" max="2" width="57" style="1560" customWidth="1"/>
    <col min="3" max="3" width="9.1796875" style="1560" customWidth="1"/>
    <col min="4" max="4" width="11.1796875" style="1560" customWidth="1"/>
    <col min="5" max="5" width="12.1796875" style="1560" customWidth="1"/>
    <col min="6" max="6" width="13.1796875" style="1561" customWidth="1"/>
    <col min="7" max="16384" width="8.81640625" style="1560"/>
  </cols>
  <sheetData>
    <row r="1" spans="1:6">
      <c r="A1" s="2123" t="s">
        <v>324</v>
      </c>
      <c r="B1" s="2123"/>
      <c r="C1" s="2123"/>
      <c r="D1" s="2123"/>
      <c r="E1" s="2123"/>
      <c r="F1" s="2123"/>
    </row>
    <row r="2" spans="1:6" ht="13" customHeight="1">
      <c r="A2" s="2124" t="s">
        <v>2560</v>
      </c>
      <c r="B2" s="2124"/>
      <c r="C2" s="2124"/>
      <c r="D2" s="2124"/>
      <c r="E2" s="2124"/>
      <c r="F2" s="2124"/>
    </row>
    <row r="3" spans="1:6">
      <c r="A3" s="162" t="s">
        <v>2262</v>
      </c>
      <c r="B3" s="163"/>
      <c r="C3" s="164"/>
      <c r="D3" s="164"/>
      <c r="E3" s="165"/>
      <c r="F3" s="166"/>
    </row>
    <row r="4" spans="1:6">
      <c r="A4" s="162" t="s">
        <v>2402</v>
      </c>
      <c r="B4" s="163"/>
      <c r="C4" s="164"/>
      <c r="D4" s="167"/>
      <c r="E4" s="168"/>
      <c r="F4" s="169"/>
    </row>
    <row r="5" spans="1:6" ht="15" thickBot="1">
      <c r="A5" s="162"/>
      <c r="B5" s="163"/>
      <c r="C5" s="164"/>
      <c r="D5" s="167"/>
      <c r="E5" s="168"/>
      <c r="F5" s="169"/>
    </row>
    <row r="6" spans="1:6">
      <c r="A6" s="1840" t="s">
        <v>320</v>
      </c>
      <c r="B6" s="1841" t="s">
        <v>1191</v>
      </c>
      <c r="C6" s="1841" t="s">
        <v>319</v>
      </c>
      <c r="D6" s="1842" t="s">
        <v>318</v>
      </c>
      <c r="E6" s="1843" t="s">
        <v>1495</v>
      </c>
      <c r="F6" s="1844" t="s">
        <v>2264</v>
      </c>
    </row>
    <row r="7" spans="1:6">
      <c r="A7" s="1845"/>
      <c r="B7" s="1783"/>
      <c r="C7" s="1780"/>
      <c r="D7" s="1781"/>
      <c r="E7" s="1782" t="s">
        <v>2265</v>
      </c>
      <c r="F7" s="1846" t="s">
        <v>2265</v>
      </c>
    </row>
    <row r="8" spans="1:6">
      <c r="A8" s="1847"/>
      <c r="B8" s="1784"/>
      <c r="C8" s="1785"/>
      <c r="D8" s="1786"/>
      <c r="E8" s="1787"/>
      <c r="F8" s="1848"/>
    </row>
    <row r="9" spans="1:6">
      <c r="A9" s="1847"/>
      <c r="B9" s="1788" t="s">
        <v>596</v>
      </c>
      <c r="C9" s="1785"/>
      <c r="D9" s="1786"/>
      <c r="E9" s="1787"/>
      <c r="F9" s="1848"/>
    </row>
    <row r="10" spans="1:6">
      <c r="A10" s="1849"/>
      <c r="B10" s="1788"/>
      <c r="C10" s="1785"/>
      <c r="D10" s="1786"/>
      <c r="E10" s="1787"/>
      <c r="F10" s="1848"/>
    </row>
    <row r="11" spans="1:6" ht="26">
      <c r="A11" s="1850"/>
      <c r="B11" s="1789" t="s">
        <v>2266</v>
      </c>
      <c r="C11" s="1785"/>
      <c r="D11" s="1786"/>
      <c r="E11" s="1787"/>
      <c r="F11" s="1848"/>
    </row>
    <row r="12" spans="1:6">
      <c r="A12" s="1850"/>
      <c r="B12" s="1790"/>
      <c r="C12" s="1785"/>
      <c r="D12" s="1786"/>
      <c r="E12" s="1787"/>
      <c r="F12" s="1848"/>
    </row>
    <row r="13" spans="1:6">
      <c r="A13" s="1851"/>
      <c r="B13" s="1792" t="s">
        <v>1165</v>
      </c>
      <c r="C13" s="1791"/>
      <c r="D13" s="1793"/>
      <c r="E13" s="1794"/>
      <c r="F13" s="1852"/>
    </row>
    <row r="14" spans="1:6">
      <c r="A14" s="1851"/>
      <c r="B14" s="1795"/>
      <c r="C14" s="1791"/>
      <c r="D14" s="1793"/>
      <c r="E14" s="1794"/>
      <c r="F14" s="1852"/>
    </row>
    <row r="15" spans="1:6">
      <c r="A15" s="1851"/>
      <c r="B15" s="1792" t="s">
        <v>651</v>
      </c>
      <c r="C15" s="1791"/>
      <c r="D15" s="1793"/>
      <c r="E15" s="1794"/>
      <c r="F15" s="1852"/>
    </row>
    <row r="16" spans="1:6">
      <c r="A16" s="1851"/>
      <c r="B16" s="1795"/>
      <c r="C16" s="1791"/>
      <c r="D16" s="1793"/>
      <c r="E16" s="1796"/>
      <c r="F16" s="1852"/>
    </row>
    <row r="17" spans="1:6" ht="15">
      <c r="A17" s="1851" t="s">
        <v>593</v>
      </c>
      <c r="B17" s="1795" t="s">
        <v>2267</v>
      </c>
      <c r="C17" s="1791" t="s">
        <v>2561</v>
      </c>
      <c r="D17" s="1797">
        <v>70</v>
      </c>
      <c r="E17" s="1798"/>
      <c r="F17" s="1853">
        <f>D17*E17</f>
        <v>0</v>
      </c>
    </row>
    <row r="18" spans="1:6">
      <c r="A18" s="1851"/>
      <c r="B18" s="1795"/>
      <c r="C18" s="1791"/>
      <c r="D18" s="1799"/>
      <c r="E18" s="1798"/>
      <c r="F18" s="1853"/>
    </row>
    <row r="19" spans="1:6">
      <c r="A19" s="1854"/>
      <c r="B19" s="1801" t="s">
        <v>649</v>
      </c>
      <c r="C19" s="1800"/>
      <c r="D19" s="1802"/>
      <c r="E19" s="1798"/>
      <c r="F19" s="1855"/>
    </row>
    <row r="20" spans="1:6">
      <c r="A20" s="1851"/>
      <c r="B20" s="1795"/>
      <c r="C20" s="1791"/>
      <c r="D20" s="1793"/>
      <c r="E20" s="1798"/>
      <c r="F20" s="1852"/>
    </row>
    <row r="21" spans="1:6" ht="26">
      <c r="A21" s="1854"/>
      <c r="B21" s="1803" t="s">
        <v>1547</v>
      </c>
      <c r="C21" s="1800"/>
      <c r="D21" s="1802"/>
      <c r="E21" s="1798"/>
      <c r="F21" s="1855"/>
    </row>
    <row r="22" spans="1:6">
      <c r="A22" s="1854"/>
      <c r="B22" s="1803"/>
      <c r="C22" s="1800"/>
      <c r="D22" s="1802"/>
      <c r="E22" s="1798"/>
      <c r="F22" s="1855"/>
    </row>
    <row r="23" spans="1:6">
      <c r="A23" s="1854" t="s">
        <v>647</v>
      </c>
      <c r="B23" s="1804" t="s">
        <v>646</v>
      </c>
      <c r="C23" s="1800" t="s">
        <v>337</v>
      </c>
      <c r="D23" s="1802">
        <v>1</v>
      </c>
      <c r="E23" s="1798"/>
      <c r="F23" s="1853">
        <f>D23*E23</f>
        <v>0</v>
      </c>
    </row>
    <row r="24" spans="1:6">
      <c r="A24" s="1854"/>
      <c r="B24" s="1805"/>
      <c r="C24" s="1800"/>
      <c r="D24" s="1802"/>
      <c r="E24" s="1798"/>
      <c r="F24" s="1853"/>
    </row>
    <row r="25" spans="1:6">
      <c r="A25" s="1854"/>
      <c r="B25" s="1801" t="s">
        <v>645</v>
      </c>
      <c r="C25" s="1800"/>
      <c r="D25" s="1802"/>
      <c r="E25" s="1798"/>
      <c r="F25" s="1853"/>
    </row>
    <row r="26" spans="1:6">
      <c r="A26" s="1854"/>
      <c r="B26" s="1801"/>
      <c r="C26" s="1800"/>
      <c r="D26" s="1802"/>
      <c r="E26" s="1798"/>
      <c r="F26" s="1853"/>
    </row>
    <row r="27" spans="1:6" ht="39">
      <c r="A27" s="1854"/>
      <c r="B27" s="1803" t="s">
        <v>644</v>
      </c>
      <c r="C27" s="1800"/>
      <c r="D27" s="1806"/>
      <c r="E27" s="1798"/>
      <c r="F27" s="1853"/>
    </row>
    <row r="28" spans="1:6">
      <c r="A28" s="1854"/>
      <c r="B28" s="1803"/>
      <c r="C28" s="1800"/>
      <c r="D28" s="1806"/>
      <c r="E28" s="1798"/>
      <c r="F28" s="1853"/>
    </row>
    <row r="29" spans="1:6">
      <c r="A29" s="1854" t="s">
        <v>643</v>
      </c>
      <c r="B29" s="1804" t="s">
        <v>642</v>
      </c>
      <c r="C29" s="1800" t="s">
        <v>337</v>
      </c>
      <c r="D29" s="1802">
        <v>1</v>
      </c>
      <c r="E29" s="1798"/>
      <c r="F29" s="1853">
        <f>D29*E29</f>
        <v>0</v>
      </c>
    </row>
    <row r="30" spans="1:6">
      <c r="A30" s="1851"/>
      <c r="B30" s="1795"/>
      <c r="C30" s="1791"/>
      <c r="D30" s="1807"/>
      <c r="E30" s="1798"/>
      <c r="F30" s="1853"/>
    </row>
    <row r="31" spans="1:6">
      <c r="A31" s="1856"/>
      <c r="B31" s="1792" t="s">
        <v>1163</v>
      </c>
      <c r="C31" s="1791"/>
      <c r="D31" s="1807"/>
      <c r="E31" s="1798"/>
      <c r="F31" s="1853"/>
    </row>
    <row r="32" spans="1:6">
      <c r="A32" s="1856"/>
      <c r="B32" s="1795"/>
      <c r="C32" s="1791"/>
      <c r="D32" s="1807"/>
      <c r="E32" s="1798"/>
      <c r="F32" s="1853"/>
    </row>
    <row r="33" spans="1:6">
      <c r="A33" s="1851"/>
      <c r="B33" s="1792" t="s">
        <v>2268</v>
      </c>
      <c r="C33" s="1791"/>
      <c r="D33" s="1807"/>
      <c r="E33" s="1798"/>
      <c r="F33" s="1853"/>
    </row>
    <row r="34" spans="1:6">
      <c r="A34" s="1851"/>
      <c r="B34" s="1792"/>
      <c r="C34" s="1791"/>
      <c r="D34" s="1807"/>
      <c r="E34" s="1798"/>
      <c r="F34" s="1853"/>
    </row>
    <row r="35" spans="1:6">
      <c r="A35" s="1857"/>
      <c r="B35" s="1788" t="s">
        <v>1840</v>
      </c>
      <c r="C35" s="1791"/>
      <c r="D35" s="1807"/>
      <c r="E35" s="1798"/>
      <c r="F35" s="1853"/>
    </row>
    <row r="36" spans="1:6">
      <c r="A36" s="1851"/>
      <c r="B36" s="1792"/>
      <c r="C36" s="1791"/>
      <c r="D36" s="1807"/>
      <c r="E36" s="1798"/>
      <c r="F36" s="1853"/>
    </row>
    <row r="37" spans="1:6">
      <c r="A37" s="1851" t="s">
        <v>2269</v>
      </c>
      <c r="B37" s="1788" t="s">
        <v>2270</v>
      </c>
      <c r="C37" s="1791" t="s">
        <v>438</v>
      </c>
      <c r="D37" s="1807">
        <v>9.4499999999999993</v>
      </c>
      <c r="E37" s="1798"/>
      <c r="F37" s="1853">
        <f>D37*E37</f>
        <v>0</v>
      </c>
    </row>
    <row r="38" spans="1:6">
      <c r="A38" s="1851"/>
      <c r="B38" s="1792"/>
      <c r="C38" s="1791"/>
      <c r="D38" s="1807"/>
      <c r="E38" s="1798"/>
      <c r="F38" s="1853"/>
    </row>
    <row r="39" spans="1:6">
      <c r="A39" s="1851"/>
      <c r="B39" s="1795" t="s">
        <v>2271</v>
      </c>
      <c r="C39" s="1791"/>
      <c r="D39" s="1807"/>
      <c r="E39" s="1798"/>
      <c r="F39" s="1853"/>
    </row>
    <row r="40" spans="1:6">
      <c r="A40" s="1851"/>
      <c r="B40" s="1792"/>
      <c r="C40" s="1791"/>
      <c r="D40" s="1807"/>
      <c r="E40" s="1798"/>
      <c r="F40" s="1853"/>
    </row>
    <row r="41" spans="1:6" ht="39">
      <c r="A41" s="1851"/>
      <c r="B41" s="1808" t="s">
        <v>2272</v>
      </c>
      <c r="C41" s="1791"/>
      <c r="D41" s="1807"/>
      <c r="E41" s="1798"/>
      <c r="F41" s="1853"/>
    </row>
    <row r="42" spans="1:6">
      <c r="A42" s="1851"/>
      <c r="B42" s="1808"/>
      <c r="C42" s="1791"/>
      <c r="D42" s="1807"/>
      <c r="E42" s="1798"/>
      <c r="F42" s="1853"/>
    </row>
    <row r="43" spans="1:6">
      <c r="A43" s="1851" t="s">
        <v>1385</v>
      </c>
      <c r="B43" s="1795" t="s">
        <v>2273</v>
      </c>
      <c r="C43" s="1791" t="s">
        <v>438</v>
      </c>
      <c r="D43" s="1793">
        <v>2</v>
      </c>
      <c r="E43" s="1798"/>
      <c r="F43" s="1853">
        <f>D43*E43</f>
        <v>0</v>
      </c>
    </row>
    <row r="44" spans="1:6">
      <c r="A44" s="1851" t="s">
        <v>1383</v>
      </c>
      <c r="B44" s="1788" t="s">
        <v>2274</v>
      </c>
      <c r="C44" s="1791" t="s">
        <v>438</v>
      </c>
      <c r="D44" s="1793">
        <v>8</v>
      </c>
      <c r="E44" s="1798"/>
      <c r="F44" s="1853">
        <f>D44*E44</f>
        <v>0</v>
      </c>
    </row>
    <row r="45" spans="1:6">
      <c r="A45" s="1851" t="s">
        <v>1381</v>
      </c>
      <c r="B45" s="1788" t="s">
        <v>2275</v>
      </c>
      <c r="C45" s="1791" t="s">
        <v>438</v>
      </c>
      <c r="D45" s="1793">
        <v>1</v>
      </c>
      <c r="E45" s="1798"/>
      <c r="F45" s="1853">
        <f>D45*E45</f>
        <v>0</v>
      </c>
    </row>
    <row r="46" spans="1:6">
      <c r="A46" s="1851" t="s">
        <v>1379</v>
      </c>
      <c r="B46" s="1788" t="s">
        <v>2276</v>
      </c>
      <c r="C46" s="1791" t="s">
        <v>438</v>
      </c>
      <c r="D46" s="1793">
        <v>65</v>
      </c>
      <c r="E46" s="1798"/>
      <c r="F46" s="1853">
        <f>D46*E46</f>
        <v>0</v>
      </c>
    </row>
    <row r="47" spans="1:6">
      <c r="A47" s="1851"/>
      <c r="B47" s="1788"/>
      <c r="C47" s="1791"/>
      <c r="D47" s="1793"/>
      <c r="E47" s="1798"/>
      <c r="F47" s="1853"/>
    </row>
    <row r="48" spans="1:6">
      <c r="A48" s="1851"/>
      <c r="B48" s="1795" t="s">
        <v>1365</v>
      </c>
      <c r="C48" s="1791"/>
      <c r="D48" s="1793"/>
      <c r="E48" s="1798"/>
      <c r="F48" s="1853"/>
    </row>
    <row r="49" spans="1:6">
      <c r="A49" s="1851"/>
      <c r="B49" s="1809"/>
      <c r="C49" s="1791"/>
      <c r="D49" s="1793"/>
      <c r="E49" s="1798"/>
      <c r="F49" s="1853"/>
    </row>
    <row r="50" spans="1:6" ht="26">
      <c r="A50" s="1851"/>
      <c r="B50" s="1809" t="s">
        <v>2277</v>
      </c>
      <c r="C50" s="1791"/>
      <c r="D50" s="1793"/>
      <c r="E50" s="1798"/>
      <c r="F50" s="1853"/>
    </row>
    <row r="51" spans="1:6">
      <c r="A51" s="1851"/>
      <c r="B51" s="1809"/>
      <c r="C51" s="1791"/>
      <c r="D51" s="1793"/>
      <c r="E51" s="1798"/>
      <c r="F51" s="1853"/>
    </row>
    <row r="52" spans="1:6">
      <c r="A52" s="1851" t="s">
        <v>2278</v>
      </c>
      <c r="B52" s="1788" t="s">
        <v>2626</v>
      </c>
      <c r="C52" s="1791" t="s">
        <v>438</v>
      </c>
      <c r="D52" s="1793">
        <v>1</v>
      </c>
      <c r="E52" s="1798"/>
      <c r="F52" s="1853">
        <f>D52*E52</f>
        <v>0</v>
      </c>
    </row>
    <row r="53" spans="1:6">
      <c r="A53" s="1851" t="s">
        <v>579</v>
      </c>
      <c r="B53" s="1788" t="s">
        <v>2627</v>
      </c>
      <c r="C53" s="1791" t="s">
        <v>438</v>
      </c>
      <c r="D53" s="1793">
        <v>1</v>
      </c>
      <c r="E53" s="1798"/>
      <c r="F53" s="1853">
        <f>D53*E53</f>
        <v>0</v>
      </c>
    </row>
    <row r="54" spans="1:6">
      <c r="A54" s="1851" t="s">
        <v>1376</v>
      </c>
      <c r="B54" s="1788" t="s">
        <v>2628</v>
      </c>
      <c r="C54" s="1791" t="s">
        <v>438</v>
      </c>
      <c r="D54" s="1793">
        <v>1</v>
      </c>
      <c r="E54" s="1798"/>
      <c r="F54" s="1853">
        <f>D54*E54</f>
        <v>0</v>
      </c>
    </row>
    <row r="55" spans="1:6">
      <c r="A55" s="1851"/>
      <c r="B55" s="1788"/>
      <c r="C55" s="1791"/>
      <c r="D55" s="1807"/>
      <c r="E55" s="1798"/>
      <c r="F55" s="1853"/>
    </row>
    <row r="56" spans="1:6">
      <c r="A56" s="1851"/>
      <c r="B56" s="1808" t="s">
        <v>715</v>
      </c>
      <c r="C56" s="1791"/>
      <c r="D56" s="1807"/>
      <c r="E56" s="1798"/>
      <c r="F56" s="1858"/>
    </row>
    <row r="57" spans="1:6">
      <c r="A57" s="1851"/>
      <c r="B57" s="1788"/>
      <c r="C57" s="1791"/>
      <c r="D57" s="1807"/>
      <c r="E57" s="1798"/>
      <c r="F57" s="1858"/>
    </row>
    <row r="58" spans="1:6">
      <c r="A58" s="1851"/>
      <c r="B58" s="1788" t="s">
        <v>2279</v>
      </c>
      <c r="C58" s="1791"/>
      <c r="D58" s="1807"/>
      <c r="E58" s="1798"/>
      <c r="F58" s="1858"/>
    </row>
    <row r="59" spans="1:6" ht="26">
      <c r="A59" s="1851"/>
      <c r="B59" s="1808" t="s">
        <v>2280</v>
      </c>
      <c r="C59" s="1791"/>
      <c r="D59" s="1807"/>
      <c r="E59" s="1798"/>
      <c r="F59" s="1858"/>
    </row>
    <row r="60" spans="1:6">
      <c r="A60" s="1851"/>
      <c r="B60" s="1788"/>
      <c r="C60" s="1791"/>
      <c r="D60" s="1807"/>
      <c r="E60" s="1798"/>
      <c r="F60" s="1858"/>
    </row>
    <row r="61" spans="1:6" ht="26">
      <c r="A61" s="1859" t="s">
        <v>714</v>
      </c>
      <c r="B61" s="1788" t="s">
        <v>2281</v>
      </c>
      <c r="C61" s="1791" t="s">
        <v>443</v>
      </c>
      <c r="D61" s="1807">
        <v>53.2</v>
      </c>
      <c r="E61" s="1798"/>
      <c r="F61" s="1853">
        <f>D61*E61</f>
        <v>0</v>
      </c>
    </row>
    <row r="62" spans="1:6">
      <c r="A62" s="1859"/>
      <c r="B62" s="1788"/>
      <c r="C62" s="1791"/>
      <c r="D62" s="1807"/>
      <c r="E62" s="1798"/>
      <c r="F62" s="1853"/>
    </row>
    <row r="63" spans="1:6" ht="26">
      <c r="A63" s="1859" t="s">
        <v>1371</v>
      </c>
      <c r="B63" s="1788" t="s">
        <v>2282</v>
      </c>
      <c r="C63" s="1791" t="s">
        <v>443</v>
      </c>
      <c r="D63" s="1807">
        <v>6.5</v>
      </c>
      <c r="E63" s="1798"/>
      <c r="F63" s="1853">
        <f>D63*E63</f>
        <v>0</v>
      </c>
    </row>
    <row r="64" spans="1:6">
      <c r="A64" s="1851"/>
      <c r="B64" s="1788"/>
      <c r="C64" s="1810"/>
      <c r="D64" s="1807"/>
      <c r="E64" s="1798"/>
      <c r="F64" s="1853"/>
    </row>
    <row r="65" spans="1:6">
      <c r="A65" s="1851"/>
      <c r="B65" s="1788" t="s">
        <v>2283</v>
      </c>
      <c r="C65" s="1791"/>
      <c r="D65" s="1807"/>
      <c r="E65" s="1798"/>
      <c r="F65" s="1853"/>
    </row>
    <row r="66" spans="1:6" ht="26">
      <c r="A66" s="1851"/>
      <c r="B66" s="1809" t="s">
        <v>2284</v>
      </c>
      <c r="C66" s="1791"/>
      <c r="D66" s="1807"/>
      <c r="E66" s="1798"/>
      <c r="F66" s="1853"/>
    </row>
    <row r="67" spans="1:6">
      <c r="A67" s="1851"/>
      <c r="B67" s="1788"/>
      <c r="C67" s="1791"/>
      <c r="D67" s="1807"/>
      <c r="E67" s="1798"/>
      <c r="F67" s="1853"/>
    </row>
    <row r="68" spans="1:6" ht="26">
      <c r="A68" s="1859" t="s">
        <v>2224</v>
      </c>
      <c r="B68" s="1788" t="s">
        <v>2281</v>
      </c>
      <c r="C68" s="1791" t="s">
        <v>443</v>
      </c>
      <c r="D68" s="1807">
        <v>34.5</v>
      </c>
      <c r="E68" s="1798"/>
      <c r="F68" s="1853">
        <f>D68*E68</f>
        <v>0</v>
      </c>
    </row>
    <row r="69" spans="1:6">
      <c r="A69" s="1859"/>
      <c r="B69" s="1788"/>
      <c r="C69" s="1791"/>
      <c r="D69" s="1807"/>
      <c r="E69" s="1798"/>
      <c r="F69" s="1853"/>
    </row>
    <row r="70" spans="1:6">
      <c r="A70" s="1859"/>
      <c r="B70" s="1788"/>
      <c r="C70" s="1791"/>
      <c r="D70" s="1807"/>
      <c r="E70" s="1811"/>
      <c r="F70" s="1853"/>
    </row>
    <row r="71" spans="1:6">
      <c r="A71" s="1860"/>
      <c r="B71" s="1813"/>
      <c r="C71" s="1812"/>
      <c r="D71" s="1806"/>
      <c r="E71" s="1814" t="s">
        <v>1770</v>
      </c>
      <c r="F71" s="1861">
        <f>SUM(F10:F70)</f>
        <v>0</v>
      </c>
    </row>
    <row r="72" spans="1:6">
      <c r="A72" s="1859"/>
      <c r="B72" s="1788"/>
      <c r="C72" s="1791"/>
      <c r="D72" s="1807"/>
      <c r="E72" s="1811"/>
      <c r="F72" s="1853"/>
    </row>
    <row r="73" spans="1:6" ht="26">
      <c r="A73" s="1859" t="s">
        <v>2227</v>
      </c>
      <c r="B73" s="1788" t="s">
        <v>2282</v>
      </c>
      <c r="C73" s="1791" t="s">
        <v>443</v>
      </c>
      <c r="D73" s="1807">
        <v>6</v>
      </c>
      <c r="E73" s="1798"/>
      <c r="F73" s="1853">
        <f>D73*E73</f>
        <v>0</v>
      </c>
    </row>
    <row r="74" spans="1:6">
      <c r="A74" s="1851"/>
      <c r="B74" s="1788"/>
      <c r="C74" s="1810"/>
      <c r="D74" s="1807"/>
      <c r="E74" s="1811"/>
      <c r="F74" s="1853"/>
    </row>
    <row r="75" spans="1:6">
      <c r="A75" s="1851"/>
      <c r="B75" s="1788" t="s">
        <v>1835</v>
      </c>
      <c r="C75" s="1810"/>
      <c r="D75" s="1807"/>
      <c r="E75" s="1811"/>
      <c r="F75" s="1853"/>
    </row>
    <row r="76" spans="1:6">
      <c r="A76" s="1851"/>
      <c r="B76" s="1788"/>
      <c r="C76" s="1791"/>
      <c r="D76" s="1807"/>
      <c r="E76" s="1811"/>
      <c r="F76" s="1853"/>
    </row>
    <row r="77" spans="1:6" ht="26">
      <c r="A77" s="1851"/>
      <c r="B77" s="1808" t="s">
        <v>2285</v>
      </c>
      <c r="C77" s="1791"/>
      <c r="D77" s="1807"/>
      <c r="E77" s="1811"/>
      <c r="F77" s="1853"/>
    </row>
    <row r="78" spans="1:6">
      <c r="A78" s="1851"/>
      <c r="B78" s="1788"/>
      <c r="C78" s="1791"/>
      <c r="D78" s="1807"/>
      <c r="E78" s="1811"/>
      <c r="F78" s="1853"/>
    </row>
    <row r="79" spans="1:6">
      <c r="A79" s="1851" t="s">
        <v>1368</v>
      </c>
      <c r="B79" s="1815" t="s">
        <v>2286</v>
      </c>
      <c r="C79" s="1791" t="s">
        <v>438</v>
      </c>
      <c r="D79" s="1807">
        <v>79.8</v>
      </c>
      <c r="E79" s="1811"/>
      <c r="F79" s="1853">
        <f>D79*E79</f>
        <v>0</v>
      </c>
    </row>
    <row r="80" spans="1:6">
      <c r="A80" s="1851"/>
      <c r="B80" s="1788"/>
      <c r="C80" s="1791"/>
      <c r="D80" s="1793"/>
      <c r="E80" s="1811"/>
      <c r="F80" s="1853"/>
    </row>
    <row r="81" spans="1:6">
      <c r="A81" s="1851" t="s">
        <v>1366</v>
      </c>
      <c r="B81" s="1788" t="s">
        <v>1365</v>
      </c>
      <c r="C81" s="1791" t="s">
        <v>438</v>
      </c>
      <c r="D81" s="1807">
        <v>3</v>
      </c>
      <c r="E81" s="1811"/>
      <c r="F81" s="1853">
        <f>D81*E81</f>
        <v>0</v>
      </c>
    </row>
    <row r="82" spans="1:6">
      <c r="A82" s="1851"/>
      <c r="B82" s="1788"/>
      <c r="C82" s="1791"/>
      <c r="D82" s="1807"/>
      <c r="E82" s="1816"/>
      <c r="F82" s="1853"/>
    </row>
    <row r="83" spans="1:6">
      <c r="A83" s="1854"/>
      <c r="B83" s="1801" t="s">
        <v>1082</v>
      </c>
      <c r="C83" s="1800"/>
      <c r="D83" s="1817"/>
      <c r="E83" s="1814"/>
      <c r="F83" s="1853"/>
    </row>
    <row r="84" spans="1:6">
      <c r="A84" s="1854"/>
      <c r="B84" s="1804"/>
      <c r="C84" s="1800"/>
      <c r="D84" s="1817"/>
      <c r="E84" s="1814"/>
      <c r="F84" s="1853"/>
    </row>
    <row r="85" spans="1:6">
      <c r="A85" s="1854"/>
      <c r="B85" s="1801" t="s">
        <v>2287</v>
      </c>
      <c r="C85" s="1800"/>
      <c r="D85" s="1817"/>
      <c r="E85" s="1814"/>
      <c r="F85" s="1853"/>
    </row>
    <row r="86" spans="1:6">
      <c r="A86" s="1854"/>
      <c r="B86" s="1805"/>
      <c r="C86" s="1800"/>
      <c r="D86" s="1817"/>
      <c r="E86" s="1814"/>
      <c r="F86" s="1853"/>
    </row>
    <row r="87" spans="1:6" ht="26">
      <c r="A87" s="1854"/>
      <c r="B87" s="1818" t="s">
        <v>2288</v>
      </c>
      <c r="C87" s="1800"/>
      <c r="D87" s="1817"/>
      <c r="E87" s="1814"/>
      <c r="F87" s="1853"/>
    </row>
    <row r="88" spans="1:6">
      <c r="A88" s="1854"/>
      <c r="B88" s="1804"/>
      <c r="C88" s="1800"/>
      <c r="D88" s="1817"/>
      <c r="E88" s="1814"/>
      <c r="F88" s="1853"/>
    </row>
    <row r="89" spans="1:6" ht="26">
      <c r="A89" s="1854" t="s">
        <v>1363</v>
      </c>
      <c r="B89" s="1804" t="s">
        <v>1080</v>
      </c>
      <c r="C89" s="1800" t="s">
        <v>438</v>
      </c>
      <c r="D89" s="1819">
        <v>4.8</v>
      </c>
      <c r="E89" s="1811"/>
      <c r="F89" s="1853">
        <f>D89*E89</f>
        <v>0</v>
      </c>
    </row>
    <row r="90" spans="1:6">
      <c r="A90" s="1862"/>
      <c r="B90" s="1804"/>
      <c r="C90" s="1800"/>
      <c r="D90" s="1819"/>
      <c r="E90" s="1811"/>
      <c r="F90" s="1853"/>
    </row>
    <row r="91" spans="1:6" ht="26">
      <c r="A91" s="1854" t="s">
        <v>2218</v>
      </c>
      <c r="B91" s="1804" t="s">
        <v>2289</v>
      </c>
      <c r="C91" s="1800" t="s">
        <v>438</v>
      </c>
      <c r="D91" s="1819">
        <v>3.8</v>
      </c>
      <c r="E91" s="1811"/>
      <c r="F91" s="1853">
        <f>D91*E91</f>
        <v>0</v>
      </c>
    </row>
    <row r="92" spans="1:6">
      <c r="A92" s="1854"/>
      <c r="B92" s="1804"/>
      <c r="C92" s="1800"/>
      <c r="D92" s="1819"/>
      <c r="E92" s="1814"/>
      <c r="F92" s="1853"/>
    </row>
    <row r="93" spans="1:6">
      <c r="A93" s="1856"/>
      <c r="B93" s="1792" t="s">
        <v>2290</v>
      </c>
      <c r="C93" s="1791"/>
      <c r="D93" s="1793"/>
      <c r="E93" s="1811"/>
      <c r="F93" s="1853"/>
    </row>
    <row r="94" spans="1:6">
      <c r="A94" s="1851"/>
      <c r="B94" s="1788"/>
      <c r="C94" s="1791"/>
      <c r="D94" s="1793"/>
      <c r="E94" s="1811"/>
      <c r="F94" s="1853"/>
    </row>
    <row r="95" spans="1:6" ht="26">
      <c r="A95" s="1851" t="s">
        <v>2291</v>
      </c>
      <c r="B95" s="1815" t="s">
        <v>2292</v>
      </c>
      <c r="C95" s="1791" t="s">
        <v>443</v>
      </c>
      <c r="D95" s="1793">
        <v>23.45</v>
      </c>
      <c r="E95" s="1811"/>
      <c r="F95" s="1853">
        <f>D95*E95</f>
        <v>0</v>
      </c>
    </row>
    <row r="96" spans="1:6">
      <c r="A96" s="1851"/>
      <c r="B96" s="1788"/>
      <c r="C96" s="1791"/>
      <c r="D96" s="1793"/>
      <c r="E96" s="1811"/>
      <c r="F96" s="1853"/>
    </row>
    <row r="97" spans="1:6">
      <c r="A97" s="1851"/>
      <c r="B97" s="1808" t="s">
        <v>1159</v>
      </c>
      <c r="C97" s="1791"/>
      <c r="D97" s="1793"/>
      <c r="E97" s="1811"/>
      <c r="F97" s="1853"/>
    </row>
    <row r="98" spans="1:6">
      <c r="A98" s="1851"/>
      <c r="B98" s="1788"/>
      <c r="C98" s="1791"/>
      <c r="D98" s="1793"/>
      <c r="E98" s="1811"/>
      <c r="F98" s="1853"/>
    </row>
    <row r="99" spans="1:6">
      <c r="A99" s="1851"/>
      <c r="B99" s="1808" t="s">
        <v>1829</v>
      </c>
      <c r="C99" s="1791"/>
      <c r="D99" s="1793"/>
      <c r="E99" s="1811"/>
      <c r="F99" s="1853"/>
    </row>
    <row r="100" spans="1:6">
      <c r="A100" s="1851"/>
      <c r="B100" s="1788"/>
      <c r="C100" s="1791"/>
      <c r="D100" s="1793"/>
      <c r="E100" s="1811"/>
      <c r="F100" s="1853"/>
    </row>
    <row r="101" spans="1:6">
      <c r="A101" s="1851"/>
      <c r="B101" s="1788" t="s">
        <v>2293</v>
      </c>
      <c r="C101" s="1791"/>
      <c r="D101" s="1793"/>
      <c r="E101" s="1811"/>
      <c r="F101" s="1853"/>
    </row>
    <row r="102" spans="1:6">
      <c r="A102" s="1851"/>
      <c r="B102" s="1788"/>
      <c r="C102" s="1791"/>
      <c r="D102" s="1793"/>
      <c r="E102" s="1811"/>
      <c r="F102" s="1853"/>
    </row>
    <row r="103" spans="1:6">
      <c r="A103" s="1851"/>
      <c r="B103" s="1795" t="s">
        <v>1827</v>
      </c>
      <c r="C103" s="1791"/>
      <c r="D103" s="1793"/>
      <c r="E103" s="1811"/>
      <c r="F103" s="1853"/>
    </row>
    <row r="104" spans="1:6">
      <c r="A104" s="1851"/>
      <c r="B104" s="1788"/>
      <c r="C104" s="1791"/>
      <c r="D104" s="1793"/>
      <c r="E104" s="1811"/>
      <c r="F104" s="1853"/>
    </row>
    <row r="105" spans="1:6" ht="39">
      <c r="A105" s="1851"/>
      <c r="B105" s="1808" t="s">
        <v>2294</v>
      </c>
      <c r="C105" s="1791"/>
      <c r="D105" s="1793"/>
      <c r="E105" s="1811"/>
      <c r="F105" s="1853"/>
    </row>
    <row r="106" spans="1:6">
      <c r="A106" s="1851"/>
      <c r="B106" s="1788"/>
      <c r="C106" s="1791"/>
      <c r="D106" s="1793"/>
      <c r="E106" s="1811"/>
      <c r="F106" s="1853"/>
    </row>
    <row r="107" spans="1:6">
      <c r="A107" s="1851" t="s">
        <v>1825</v>
      </c>
      <c r="B107" s="1788" t="s">
        <v>1824</v>
      </c>
      <c r="C107" s="1791" t="s">
        <v>438</v>
      </c>
      <c r="D107" s="1793">
        <v>0.5</v>
      </c>
      <c r="E107" s="1811"/>
      <c r="F107" s="1853">
        <f>D107*E107</f>
        <v>0</v>
      </c>
    </row>
    <row r="108" spans="1:6">
      <c r="A108" s="1851"/>
      <c r="B108" s="1795"/>
      <c r="C108" s="1791"/>
      <c r="D108" s="1793"/>
      <c r="E108" s="1811"/>
      <c r="F108" s="1853"/>
    </row>
    <row r="109" spans="1:6">
      <c r="A109" s="1851"/>
      <c r="B109" s="1795" t="s">
        <v>1823</v>
      </c>
      <c r="C109" s="1791"/>
      <c r="D109" s="1793"/>
      <c r="E109" s="1811"/>
      <c r="F109" s="1853"/>
    </row>
    <row r="110" spans="1:6">
      <c r="A110" s="1851"/>
      <c r="B110" s="1788"/>
      <c r="C110" s="1791"/>
      <c r="D110" s="1793"/>
      <c r="E110" s="1811"/>
      <c r="F110" s="1853"/>
    </row>
    <row r="111" spans="1:6" ht="39">
      <c r="A111" s="1851"/>
      <c r="B111" s="1808" t="s">
        <v>2295</v>
      </c>
      <c r="C111" s="1791"/>
      <c r="D111" s="1793"/>
      <c r="E111" s="1811"/>
      <c r="F111" s="1853"/>
    </row>
    <row r="112" spans="1:6">
      <c r="A112" s="1851"/>
      <c r="B112" s="1788"/>
      <c r="C112" s="1791"/>
      <c r="D112" s="1793"/>
      <c r="E112" s="1811"/>
      <c r="F112" s="1853"/>
    </row>
    <row r="113" spans="1:6">
      <c r="A113" s="1851" t="s">
        <v>2296</v>
      </c>
      <c r="B113" s="1788" t="s">
        <v>1824</v>
      </c>
      <c r="C113" s="1791" t="s">
        <v>438</v>
      </c>
      <c r="D113" s="1793">
        <v>12.4</v>
      </c>
      <c r="E113" s="1811"/>
      <c r="F113" s="1853">
        <f>D113*E113</f>
        <v>0</v>
      </c>
    </row>
    <row r="114" spans="1:6">
      <c r="A114" s="1851"/>
      <c r="B114" s="1795"/>
      <c r="C114" s="1791"/>
      <c r="D114" s="1793"/>
      <c r="E114" s="1811"/>
      <c r="F114" s="1853"/>
    </row>
    <row r="115" spans="1:6">
      <c r="A115" s="1851"/>
      <c r="B115" s="1792" t="s">
        <v>1819</v>
      </c>
      <c r="C115" s="1791"/>
      <c r="D115" s="1793"/>
      <c r="E115" s="1811"/>
      <c r="F115" s="1853"/>
    </row>
    <row r="116" spans="1:6">
      <c r="A116" s="1851"/>
      <c r="B116" s="1795"/>
      <c r="C116" s="1791"/>
      <c r="D116" s="1793"/>
      <c r="E116" s="1811"/>
      <c r="F116" s="1853"/>
    </row>
    <row r="117" spans="1:6">
      <c r="A117" s="1851"/>
      <c r="B117" s="1795" t="s">
        <v>1818</v>
      </c>
      <c r="C117" s="1791"/>
      <c r="D117" s="1793"/>
      <c r="E117" s="1811"/>
      <c r="F117" s="1853"/>
    </row>
    <row r="118" spans="1:6">
      <c r="A118" s="1851"/>
      <c r="B118" s="1788"/>
      <c r="C118" s="1791"/>
      <c r="D118" s="1793"/>
      <c r="E118" s="1811"/>
      <c r="F118" s="1853"/>
    </row>
    <row r="119" spans="1:6" ht="26">
      <c r="A119" s="1851"/>
      <c r="B119" s="1809" t="s">
        <v>2297</v>
      </c>
      <c r="C119" s="1791"/>
      <c r="D119" s="1793"/>
      <c r="E119" s="1811"/>
      <c r="F119" s="1853"/>
    </row>
    <row r="120" spans="1:6">
      <c r="A120" s="1851"/>
      <c r="B120" s="1788"/>
      <c r="C120" s="1791"/>
      <c r="D120" s="1793"/>
      <c r="E120" s="1811"/>
      <c r="F120" s="1853"/>
    </row>
    <row r="121" spans="1:6">
      <c r="A121" s="1859" t="s">
        <v>1356</v>
      </c>
      <c r="B121" s="1788" t="s">
        <v>2199</v>
      </c>
      <c r="C121" s="1791" t="s">
        <v>438</v>
      </c>
      <c r="D121" s="1793">
        <v>0.5</v>
      </c>
      <c r="E121" s="1811"/>
      <c r="F121" s="1853">
        <f>D121*E121</f>
        <v>0</v>
      </c>
    </row>
    <row r="122" spans="1:6">
      <c r="A122" s="1859"/>
      <c r="B122" s="1788"/>
      <c r="C122" s="1791"/>
      <c r="D122" s="1793"/>
      <c r="E122" s="1811"/>
      <c r="F122" s="1853"/>
    </row>
    <row r="123" spans="1:6">
      <c r="A123" s="1851"/>
      <c r="B123" s="1788" t="s">
        <v>2298</v>
      </c>
      <c r="C123" s="1791"/>
      <c r="D123" s="1793"/>
      <c r="E123" s="1811"/>
      <c r="F123" s="1853"/>
    </row>
    <row r="124" spans="1:6">
      <c r="A124" s="1851"/>
      <c r="B124" s="1788"/>
      <c r="C124" s="1791"/>
      <c r="D124" s="1793"/>
      <c r="E124" s="1811"/>
      <c r="F124" s="1853"/>
    </row>
    <row r="125" spans="1:6" ht="26">
      <c r="A125" s="1851"/>
      <c r="B125" s="1818" t="s">
        <v>2299</v>
      </c>
      <c r="C125" s="1791"/>
      <c r="D125" s="1793"/>
      <c r="E125" s="1811"/>
      <c r="F125" s="1853"/>
    </row>
    <row r="126" spans="1:6">
      <c r="A126" s="1851"/>
      <c r="B126" s="1788"/>
      <c r="C126" s="1791"/>
      <c r="D126" s="1793"/>
      <c r="E126" s="1811"/>
      <c r="F126" s="1853"/>
    </row>
    <row r="127" spans="1:6">
      <c r="A127" s="1863" t="s">
        <v>2300</v>
      </c>
      <c r="B127" s="1788" t="s">
        <v>2301</v>
      </c>
      <c r="C127" s="1791" t="s">
        <v>438</v>
      </c>
      <c r="D127" s="1793">
        <v>3.7</v>
      </c>
      <c r="E127" s="1811"/>
      <c r="F127" s="1853">
        <f>D127*E127</f>
        <v>0</v>
      </c>
    </row>
    <row r="128" spans="1:6">
      <c r="A128" s="1859"/>
      <c r="B128" s="1788"/>
      <c r="C128" s="1791"/>
      <c r="D128" s="1793"/>
      <c r="E128" s="1811"/>
      <c r="F128" s="1853"/>
    </row>
    <row r="129" spans="1:6" ht="26">
      <c r="A129" s="1851"/>
      <c r="B129" s="1818" t="s">
        <v>2302</v>
      </c>
      <c r="C129" s="1791"/>
      <c r="D129" s="1793"/>
      <c r="E129" s="1811"/>
      <c r="F129" s="1853"/>
    </row>
    <row r="130" spans="1:6">
      <c r="A130" s="1851"/>
      <c r="B130" s="1788"/>
      <c r="C130" s="1791"/>
      <c r="D130" s="1793"/>
      <c r="E130" s="1811"/>
      <c r="F130" s="1853"/>
    </row>
    <row r="131" spans="1:6">
      <c r="A131" s="1863" t="s">
        <v>2303</v>
      </c>
      <c r="B131" s="1788" t="s">
        <v>2301</v>
      </c>
      <c r="C131" s="1791" t="s">
        <v>438</v>
      </c>
      <c r="D131" s="1793">
        <v>5</v>
      </c>
      <c r="E131" s="1811"/>
      <c r="F131" s="1853">
        <f>D131*E131</f>
        <v>0</v>
      </c>
    </row>
    <row r="132" spans="1:6">
      <c r="A132" s="1860"/>
      <c r="B132" s="1813"/>
      <c r="C132" s="1812"/>
      <c r="D132" s="1806"/>
      <c r="E132" s="1814" t="s">
        <v>1770</v>
      </c>
      <c r="F132" s="1861">
        <f>SUM(F72:F131)</f>
        <v>0</v>
      </c>
    </row>
    <row r="133" spans="1:6">
      <c r="A133" s="1851"/>
      <c r="B133" s="1792"/>
      <c r="C133" s="1791"/>
      <c r="D133" s="1807"/>
      <c r="E133" s="1811"/>
      <c r="F133" s="1853"/>
    </row>
    <row r="134" spans="1:6">
      <c r="A134" s="1862"/>
      <c r="B134" s="1808" t="s">
        <v>1815</v>
      </c>
      <c r="C134" s="1800"/>
      <c r="D134" s="1819"/>
      <c r="E134" s="1811"/>
      <c r="F134" s="1853"/>
    </row>
    <row r="135" spans="1:6">
      <c r="A135" s="1862"/>
      <c r="B135" s="1804"/>
      <c r="C135" s="1800"/>
      <c r="D135" s="1819"/>
      <c r="E135" s="1811"/>
      <c r="F135" s="1853"/>
    </row>
    <row r="136" spans="1:6">
      <c r="A136" s="1851"/>
      <c r="B136" s="1788" t="s">
        <v>2298</v>
      </c>
      <c r="C136" s="1791"/>
      <c r="D136" s="1793"/>
      <c r="E136" s="1811"/>
      <c r="F136" s="1853"/>
    </row>
    <row r="137" spans="1:6">
      <c r="A137" s="1851"/>
      <c r="B137" s="1788"/>
      <c r="C137" s="1791"/>
      <c r="D137" s="1793"/>
      <c r="E137" s="1811"/>
      <c r="F137" s="1853"/>
    </row>
    <row r="138" spans="1:6" ht="26">
      <c r="A138" s="1851"/>
      <c r="B138" s="1818" t="s">
        <v>2304</v>
      </c>
      <c r="C138" s="1791"/>
      <c r="D138" s="1793"/>
      <c r="E138" s="1811"/>
      <c r="F138" s="1853"/>
    </row>
    <row r="139" spans="1:6">
      <c r="A139" s="1851"/>
      <c r="B139" s="1788"/>
      <c r="C139" s="1791"/>
      <c r="D139" s="1793"/>
      <c r="E139" s="1811"/>
      <c r="F139" s="1853"/>
    </row>
    <row r="140" spans="1:6">
      <c r="A140" s="1854" t="s">
        <v>701</v>
      </c>
      <c r="B140" s="1788" t="s">
        <v>2301</v>
      </c>
      <c r="C140" s="1791" t="s">
        <v>438</v>
      </c>
      <c r="D140" s="1793">
        <v>1.7</v>
      </c>
      <c r="E140" s="1811"/>
      <c r="F140" s="1853">
        <f>D140*E140</f>
        <v>0</v>
      </c>
    </row>
    <row r="141" spans="1:6">
      <c r="A141" s="1862"/>
      <c r="B141" s="1804"/>
      <c r="C141" s="1800"/>
      <c r="D141" s="1817"/>
      <c r="E141" s="1811"/>
      <c r="F141" s="1853"/>
    </row>
    <row r="142" spans="1:6">
      <c r="A142" s="1862"/>
      <c r="B142" s="1804" t="s">
        <v>692</v>
      </c>
      <c r="C142" s="1800"/>
      <c r="D142" s="1817"/>
      <c r="E142" s="1811"/>
      <c r="F142" s="1853"/>
    </row>
    <row r="143" spans="1:6">
      <c r="A143" s="1851"/>
      <c r="B143" s="1788"/>
      <c r="C143" s="1791"/>
      <c r="D143" s="1793"/>
      <c r="E143" s="1811"/>
      <c r="F143" s="1853"/>
    </row>
    <row r="144" spans="1:6" ht="26">
      <c r="A144" s="1854"/>
      <c r="B144" s="1818" t="s">
        <v>2305</v>
      </c>
      <c r="C144" s="1800"/>
      <c r="D144" s="1817"/>
      <c r="E144" s="1811"/>
      <c r="F144" s="1853"/>
    </row>
    <row r="145" spans="1:6">
      <c r="A145" s="1854"/>
      <c r="B145" s="1818"/>
      <c r="C145" s="1800"/>
      <c r="D145" s="1817"/>
      <c r="E145" s="1811"/>
      <c r="F145" s="1853"/>
    </row>
    <row r="146" spans="1:6" ht="15">
      <c r="A146" s="1854" t="s">
        <v>2195</v>
      </c>
      <c r="B146" s="1804" t="s">
        <v>2562</v>
      </c>
      <c r="C146" s="1800" t="s">
        <v>438</v>
      </c>
      <c r="D146" s="1819">
        <v>2</v>
      </c>
      <c r="E146" s="1811"/>
      <c r="F146" s="1853">
        <f>D146*E146</f>
        <v>0</v>
      </c>
    </row>
    <row r="147" spans="1:6">
      <c r="A147" s="1851"/>
      <c r="B147" s="1792"/>
      <c r="C147" s="1791"/>
      <c r="D147" s="1807"/>
      <c r="E147" s="1811"/>
      <c r="F147" s="1853"/>
    </row>
    <row r="148" spans="1:6">
      <c r="A148" s="1851"/>
      <c r="B148" s="1792" t="s">
        <v>1144</v>
      </c>
      <c r="C148" s="1791"/>
      <c r="D148" s="1807"/>
      <c r="E148" s="1811"/>
      <c r="F148" s="1853"/>
    </row>
    <row r="149" spans="1:6">
      <c r="A149" s="1851"/>
      <c r="B149" s="1795"/>
      <c r="C149" s="1791"/>
      <c r="D149" s="1807"/>
      <c r="E149" s="1811"/>
      <c r="F149" s="1853"/>
    </row>
    <row r="150" spans="1:6">
      <c r="A150" s="1863"/>
      <c r="B150" s="1803" t="s">
        <v>2306</v>
      </c>
      <c r="C150" s="1800"/>
      <c r="D150" s="1806"/>
      <c r="E150" s="1811"/>
      <c r="F150" s="1853"/>
    </row>
    <row r="151" spans="1:6">
      <c r="A151" s="1851"/>
      <c r="B151" s="1788"/>
      <c r="C151" s="1791"/>
      <c r="D151" s="1820"/>
      <c r="E151" s="1811"/>
      <c r="F151" s="1853"/>
    </row>
    <row r="152" spans="1:6">
      <c r="A152" s="1851"/>
      <c r="B152" s="1795" t="s">
        <v>2307</v>
      </c>
      <c r="C152" s="1791"/>
      <c r="D152" s="1807"/>
      <c r="E152" s="1821"/>
      <c r="F152" s="1858"/>
    </row>
    <row r="153" spans="1:6">
      <c r="A153" s="1851"/>
      <c r="B153" s="1795"/>
      <c r="C153" s="1791"/>
      <c r="D153" s="1807"/>
      <c r="E153" s="1821"/>
      <c r="F153" s="1858"/>
    </row>
    <row r="154" spans="1:6">
      <c r="A154" s="1857"/>
      <c r="B154" s="1808" t="s">
        <v>2308</v>
      </c>
      <c r="C154" s="1791"/>
      <c r="D154" s="1793"/>
      <c r="E154" s="1821"/>
      <c r="F154" s="1858"/>
    </row>
    <row r="155" spans="1:6">
      <c r="A155" s="1857"/>
      <c r="B155" s="1788"/>
      <c r="C155" s="1791"/>
      <c r="D155" s="1793"/>
      <c r="E155" s="1821"/>
      <c r="F155" s="1858"/>
    </row>
    <row r="156" spans="1:6">
      <c r="A156" s="1851" t="s">
        <v>2309</v>
      </c>
      <c r="B156" s="1788" t="s">
        <v>2310</v>
      </c>
      <c r="C156" s="1791" t="s">
        <v>443</v>
      </c>
      <c r="D156" s="1793">
        <v>1.3</v>
      </c>
      <c r="E156" s="1811"/>
      <c r="F156" s="1853">
        <f>D156*E156</f>
        <v>0</v>
      </c>
    </row>
    <row r="157" spans="1:6">
      <c r="A157" s="1854"/>
      <c r="B157" s="1804"/>
      <c r="C157" s="1800"/>
      <c r="D157" s="1819"/>
      <c r="E157" s="1811"/>
      <c r="F157" s="1853"/>
    </row>
    <row r="158" spans="1:6">
      <c r="A158" s="1851" t="s">
        <v>759</v>
      </c>
      <c r="B158" s="1788" t="s">
        <v>1811</v>
      </c>
      <c r="C158" s="1791" t="s">
        <v>443</v>
      </c>
      <c r="D158" s="1793">
        <v>13.5</v>
      </c>
      <c r="E158" s="1811"/>
      <c r="F158" s="1853">
        <f>D158*E158</f>
        <v>0</v>
      </c>
    </row>
    <row r="159" spans="1:6">
      <c r="A159" s="1854"/>
      <c r="B159" s="1804"/>
      <c r="C159" s="1800"/>
      <c r="D159" s="1819"/>
      <c r="E159" s="1811"/>
      <c r="F159" s="1853"/>
    </row>
    <row r="160" spans="1:6">
      <c r="A160" s="1854"/>
      <c r="B160" s="1805" t="s">
        <v>2311</v>
      </c>
      <c r="C160" s="1800"/>
      <c r="D160" s="1819"/>
      <c r="E160" s="1811"/>
      <c r="F160" s="1853"/>
    </row>
    <row r="161" spans="1:6">
      <c r="A161" s="1854"/>
      <c r="B161" s="1805"/>
      <c r="C161" s="1800"/>
      <c r="D161" s="1819"/>
      <c r="E161" s="1811"/>
      <c r="F161" s="1853"/>
    </row>
    <row r="162" spans="1:6">
      <c r="A162" s="1854"/>
      <c r="B162" s="1803" t="s">
        <v>2312</v>
      </c>
      <c r="C162" s="1800"/>
      <c r="D162" s="1819"/>
      <c r="E162" s="1811"/>
      <c r="F162" s="1853"/>
    </row>
    <row r="163" spans="1:6">
      <c r="A163" s="1854"/>
      <c r="B163" s="1803"/>
      <c r="C163" s="1800"/>
      <c r="D163" s="1819"/>
      <c r="E163" s="1811"/>
      <c r="F163" s="1853"/>
    </row>
    <row r="164" spans="1:6">
      <c r="A164" s="1851" t="s">
        <v>681</v>
      </c>
      <c r="B164" s="1788" t="s">
        <v>2310</v>
      </c>
      <c r="C164" s="1791" t="s">
        <v>443</v>
      </c>
      <c r="D164" s="1793">
        <v>46.7</v>
      </c>
      <c r="E164" s="1811"/>
      <c r="F164" s="1853">
        <f>D164*E164</f>
        <v>0</v>
      </c>
    </row>
    <row r="165" spans="1:6">
      <c r="A165" s="1863"/>
      <c r="B165" s="1804"/>
      <c r="C165" s="1800"/>
      <c r="D165" s="1819"/>
      <c r="E165" s="1811"/>
      <c r="F165" s="1853"/>
    </row>
    <row r="166" spans="1:6">
      <c r="A166" s="1863"/>
      <c r="B166" s="1801" t="s">
        <v>550</v>
      </c>
      <c r="C166" s="1800"/>
      <c r="D166" s="1819"/>
      <c r="E166" s="1811"/>
      <c r="F166" s="1853"/>
    </row>
    <row r="167" spans="1:6">
      <c r="A167" s="1863"/>
      <c r="B167" s="1805"/>
      <c r="C167" s="1800"/>
      <c r="D167" s="1819"/>
      <c r="E167" s="1811"/>
      <c r="F167" s="1853"/>
    </row>
    <row r="168" spans="1:6">
      <c r="A168" s="1863"/>
      <c r="B168" s="1822" t="s">
        <v>2313</v>
      </c>
      <c r="C168" s="1800"/>
      <c r="D168" s="1819"/>
      <c r="E168" s="1811"/>
      <c r="F168" s="1853"/>
    </row>
    <row r="169" spans="1:6">
      <c r="A169" s="1863"/>
      <c r="B169" s="1822"/>
      <c r="C169" s="1800"/>
      <c r="D169" s="1819"/>
      <c r="E169" s="1811"/>
      <c r="F169" s="1853"/>
    </row>
    <row r="170" spans="1:6">
      <c r="A170" s="1863"/>
      <c r="B170" s="1808" t="s">
        <v>2314</v>
      </c>
      <c r="C170" s="1800"/>
      <c r="D170" s="1806"/>
      <c r="E170" s="1811"/>
      <c r="F170" s="1853"/>
    </row>
    <row r="171" spans="1:6">
      <c r="A171" s="1863"/>
      <c r="B171" s="1805"/>
      <c r="C171" s="1800"/>
      <c r="D171" s="1806"/>
      <c r="E171" s="1811"/>
      <c r="F171" s="1853"/>
    </row>
    <row r="172" spans="1:6">
      <c r="A172" s="1863" t="s">
        <v>675</v>
      </c>
      <c r="B172" s="1805" t="s">
        <v>2315</v>
      </c>
      <c r="C172" s="1800" t="s">
        <v>482</v>
      </c>
      <c r="D172" s="1806">
        <v>0.26</v>
      </c>
      <c r="E172" s="1811"/>
      <c r="F172" s="1853">
        <f>D172*E172</f>
        <v>0</v>
      </c>
    </row>
    <row r="173" spans="1:6">
      <c r="A173" s="1863"/>
      <c r="B173" s="1805"/>
      <c r="C173" s="1800"/>
      <c r="D173" s="1806"/>
      <c r="E173" s="1811"/>
      <c r="F173" s="1853"/>
    </row>
    <row r="174" spans="1:6">
      <c r="A174" s="1854"/>
      <c r="B174" s="1801" t="s">
        <v>2316</v>
      </c>
      <c r="C174" s="1800"/>
      <c r="D174" s="1823"/>
      <c r="E174" s="1811"/>
      <c r="F174" s="1853"/>
    </row>
    <row r="175" spans="1:6">
      <c r="A175" s="1854"/>
      <c r="B175" s="1805"/>
      <c r="C175" s="1800"/>
      <c r="D175" s="1823"/>
      <c r="E175" s="1811"/>
      <c r="F175" s="1853"/>
    </row>
    <row r="176" spans="1:6" ht="39">
      <c r="A176" s="1854"/>
      <c r="B176" s="1803" t="s">
        <v>2317</v>
      </c>
      <c r="C176" s="1800"/>
      <c r="D176" s="1823"/>
      <c r="E176" s="1811"/>
      <c r="F176" s="1853"/>
    </row>
    <row r="177" spans="1:6">
      <c r="A177" s="1854"/>
      <c r="B177" s="1805"/>
      <c r="C177" s="1800"/>
      <c r="D177" s="1823"/>
      <c r="E177" s="1814"/>
      <c r="F177" s="1853"/>
    </row>
    <row r="178" spans="1:6">
      <c r="A178" s="1854" t="s">
        <v>2318</v>
      </c>
      <c r="B178" s="1805" t="s">
        <v>2319</v>
      </c>
      <c r="C178" s="1800" t="s">
        <v>443</v>
      </c>
      <c r="D178" s="1806">
        <v>48.5</v>
      </c>
      <c r="E178" s="1811"/>
      <c r="F178" s="1853">
        <f>D178*E178</f>
        <v>0</v>
      </c>
    </row>
    <row r="179" spans="1:6">
      <c r="A179" s="1851"/>
      <c r="B179" s="1824"/>
      <c r="C179" s="1791"/>
      <c r="D179" s="1807"/>
      <c r="E179" s="1811"/>
      <c r="F179" s="1853"/>
    </row>
    <row r="180" spans="1:6">
      <c r="A180" s="1854"/>
      <c r="B180" s="1825" t="s">
        <v>2185</v>
      </c>
      <c r="C180" s="1800"/>
      <c r="D180" s="1806"/>
      <c r="E180" s="1811"/>
      <c r="F180" s="1853"/>
    </row>
    <row r="181" spans="1:6">
      <c r="A181" s="1854"/>
      <c r="B181" s="1805"/>
      <c r="C181" s="1800"/>
      <c r="D181" s="1806"/>
      <c r="E181" s="1811"/>
      <c r="F181" s="1853"/>
    </row>
    <row r="182" spans="1:6">
      <c r="A182" s="1851"/>
      <c r="B182" s="1826" t="s">
        <v>2320</v>
      </c>
      <c r="C182" s="1791"/>
      <c r="D182" s="1807"/>
      <c r="E182" s="1811"/>
      <c r="F182" s="1853"/>
    </row>
    <row r="183" spans="1:6">
      <c r="A183" s="1851"/>
      <c r="B183" s="1826"/>
      <c r="C183" s="1791"/>
      <c r="D183" s="1807"/>
      <c r="E183" s="1811"/>
      <c r="F183" s="1853"/>
    </row>
    <row r="184" spans="1:6">
      <c r="A184" s="1851"/>
      <c r="B184" s="1825" t="s">
        <v>2321</v>
      </c>
      <c r="C184" s="1791"/>
      <c r="D184" s="1807"/>
      <c r="E184" s="1811"/>
      <c r="F184" s="1853"/>
    </row>
    <row r="185" spans="1:6">
      <c r="A185" s="1851"/>
      <c r="B185" s="1826"/>
      <c r="C185" s="1791"/>
      <c r="D185" s="1807"/>
      <c r="E185" s="1811"/>
      <c r="F185" s="1853"/>
    </row>
    <row r="186" spans="1:6">
      <c r="A186" s="1851" t="s">
        <v>2184</v>
      </c>
      <c r="B186" s="1826" t="s">
        <v>2322</v>
      </c>
      <c r="C186" s="1800" t="s">
        <v>443</v>
      </c>
      <c r="D186" s="1807">
        <v>48.5</v>
      </c>
      <c r="E186" s="1811"/>
      <c r="F186" s="1853">
        <f>D186*E186</f>
        <v>0</v>
      </c>
    </row>
    <row r="187" spans="1:6">
      <c r="A187" s="1851" t="s">
        <v>2323</v>
      </c>
      <c r="B187" s="1826" t="s">
        <v>2324</v>
      </c>
      <c r="C187" s="1800" t="s">
        <v>443</v>
      </c>
      <c r="D187" s="1807">
        <v>20.3</v>
      </c>
      <c r="E187" s="1811"/>
      <c r="F187" s="1853">
        <f>D187*E187</f>
        <v>0</v>
      </c>
    </row>
    <row r="188" spans="1:6">
      <c r="A188" s="1851"/>
      <c r="B188" s="1826"/>
      <c r="C188" s="1791"/>
      <c r="D188" s="1807"/>
      <c r="E188" s="1811"/>
      <c r="F188" s="1853"/>
    </row>
    <row r="189" spans="1:6">
      <c r="A189" s="1854"/>
      <c r="B189" s="1801" t="s">
        <v>2240</v>
      </c>
      <c r="C189" s="1800"/>
      <c r="D189" s="1806"/>
      <c r="E189" s="1811"/>
      <c r="F189" s="1853"/>
    </row>
    <row r="190" spans="1:6">
      <c r="A190" s="1854"/>
      <c r="B190" s="1805"/>
      <c r="C190" s="1800"/>
      <c r="D190" s="1806"/>
      <c r="E190" s="1811"/>
      <c r="F190" s="1853"/>
    </row>
    <row r="191" spans="1:6">
      <c r="A191" s="1854"/>
      <c r="B191" s="1792" t="s">
        <v>2325</v>
      </c>
      <c r="C191" s="1800"/>
      <c r="D191" s="1806"/>
      <c r="E191" s="1811"/>
      <c r="F191" s="1853"/>
    </row>
    <row r="192" spans="1:6">
      <c r="A192" s="1854"/>
      <c r="B192" s="1801"/>
      <c r="C192" s="1800"/>
      <c r="D192" s="1806"/>
      <c r="E192" s="1811"/>
      <c r="F192" s="1853"/>
    </row>
    <row r="193" spans="1:6" ht="39">
      <c r="A193" s="1857"/>
      <c r="B193" s="1803" t="s">
        <v>2326</v>
      </c>
      <c r="C193" s="1791"/>
      <c r="D193" s="1807"/>
      <c r="E193" s="1811"/>
      <c r="F193" s="1853"/>
    </row>
    <row r="194" spans="1:6">
      <c r="A194" s="1857"/>
      <c r="B194" s="1795"/>
      <c r="C194" s="1791"/>
      <c r="D194" s="1807"/>
      <c r="E194" s="1811"/>
      <c r="F194" s="1853"/>
    </row>
    <row r="195" spans="1:6">
      <c r="A195" s="1851" t="s">
        <v>2327</v>
      </c>
      <c r="B195" s="1795" t="s">
        <v>2328</v>
      </c>
      <c r="C195" s="1791" t="s">
        <v>443</v>
      </c>
      <c r="D195" s="1807">
        <v>77</v>
      </c>
      <c r="E195" s="1811"/>
      <c r="F195" s="1853">
        <f>D195*E195</f>
        <v>0</v>
      </c>
    </row>
    <row r="196" spans="1:6">
      <c r="A196" s="1854"/>
      <c r="B196" s="1801"/>
      <c r="C196" s="1800"/>
      <c r="D196" s="1806"/>
      <c r="E196" s="1811"/>
      <c r="F196" s="1853"/>
    </row>
    <row r="197" spans="1:6">
      <c r="A197" s="1851"/>
      <c r="B197" s="1795"/>
      <c r="C197" s="1791"/>
      <c r="D197" s="1807"/>
      <c r="E197" s="1827"/>
      <c r="F197" s="1853"/>
    </row>
    <row r="198" spans="1:6">
      <c r="A198" s="1851"/>
      <c r="B198" s="1795"/>
      <c r="C198" s="1791"/>
      <c r="D198" s="1807"/>
      <c r="E198" s="1827"/>
      <c r="F198" s="1853"/>
    </row>
    <row r="199" spans="1:6">
      <c r="A199" s="1851"/>
      <c r="B199" s="1795"/>
      <c r="C199" s="1791"/>
      <c r="D199" s="1807"/>
      <c r="E199" s="1827"/>
      <c r="F199" s="1853"/>
    </row>
    <row r="200" spans="1:6">
      <c r="A200" s="1860"/>
      <c r="B200" s="1813"/>
      <c r="C200" s="1812"/>
      <c r="D200" s="1806"/>
      <c r="E200" s="1814" t="s">
        <v>1770</v>
      </c>
      <c r="F200" s="1861">
        <f>SUM(F133:F199)</f>
        <v>0</v>
      </c>
    </row>
    <row r="201" spans="1:6">
      <c r="A201" s="1851"/>
      <c r="B201" s="1795"/>
      <c r="C201" s="1791"/>
      <c r="D201" s="1807"/>
      <c r="E201" s="1827"/>
      <c r="F201" s="1853"/>
    </row>
    <row r="202" spans="1:6" ht="39">
      <c r="A202" s="1857"/>
      <c r="B202" s="1803" t="s">
        <v>2326</v>
      </c>
      <c r="C202" s="1791"/>
      <c r="D202" s="1807"/>
      <c r="E202" s="1811"/>
      <c r="F202" s="1853"/>
    </row>
    <row r="203" spans="1:6">
      <c r="A203" s="1857"/>
      <c r="B203" s="1828"/>
      <c r="C203" s="1791"/>
      <c r="D203" s="1807"/>
      <c r="E203" s="1811"/>
      <c r="F203" s="1853"/>
    </row>
    <row r="204" spans="1:6">
      <c r="A204" s="1851" t="s">
        <v>2329</v>
      </c>
      <c r="B204" s="1795" t="s">
        <v>2330</v>
      </c>
      <c r="C204" s="1791" t="s">
        <v>443</v>
      </c>
      <c r="D204" s="1807">
        <v>35</v>
      </c>
      <c r="E204" s="1811"/>
      <c r="F204" s="1853">
        <f>D204*E204</f>
        <v>0</v>
      </c>
    </row>
    <row r="205" spans="1:6">
      <c r="A205" s="1857"/>
      <c r="B205" s="1803"/>
      <c r="C205" s="1791"/>
      <c r="D205" s="1807"/>
      <c r="E205" s="1811"/>
      <c r="F205" s="1853"/>
    </row>
    <row r="206" spans="1:6" ht="39">
      <c r="A206" s="1851"/>
      <c r="B206" s="1803" t="s">
        <v>2331</v>
      </c>
      <c r="C206" s="1791"/>
      <c r="D206" s="1807"/>
      <c r="E206" s="1811"/>
      <c r="F206" s="1853"/>
    </row>
    <row r="207" spans="1:6">
      <c r="A207" s="1851"/>
      <c r="B207" s="1828"/>
      <c r="C207" s="1791"/>
      <c r="D207" s="1807"/>
      <c r="E207" s="1811"/>
      <c r="F207" s="1853"/>
    </row>
    <row r="208" spans="1:6">
      <c r="A208" s="1851" t="s">
        <v>2332</v>
      </c>
      <c r="B208" s="1795" t="s">
        <v>2333</v>
      </c>
      <c r="C208" s="1791" t="s">
        <v>443</v>
      </c>
      <c r="D208" s="1807">
        <v>5</v>
      </c>
      <c r="E208" s="1811"/>
      <c r="F208" s="1853">
        <f>D208*E208</f>
        <v>0</v>
      </c>
    </row>
    <row r="209" spans="1:6">
      <c r="A209" s="1851"/>
      <c r="B209" s="1826"/>
      <c r="C209" s="1791"/>
      <c r="D209" s="1807"/>
      <c r="E209" s="1816"/>
      <c r="F209" s="1853"/>
    </row>
    <row r="210" spans="1:6" ht="26">
      <c r="A210" s="1857"/>
      <c r="B210" s="1808" t="s">
        <v>2334</v>
      </c>
      <c r="C210" s="1791"/>
      <c r="D210" s="1807"/>
      <c r="E210" s="1827"/>
      <c r="F210" s="1853"/>
    </row>
    <row r="211" spans="1:6">
      <c r="A211" s="1857"/>
      <c r="B211" s="1795"/>
      <c r="C211" s="1791"/>
      <c r="D211" s="1807"/>
      <c r="E211" s="1827"/>
      <c r="F211" s="1853"/>
    </row>
    <row r="212" spans="1:6">
      <c r="A212" s="1851" t="s">
        <v>2335</v>
      </c>
      <c r="B212" s="1795" t="s">
        <v>2328</v>
      </c>
      <c r="C212" s="1791" t="s">
        <v>513</v>
      </c>
      <c r="D212" s="1807">
        <v>28</v>
      </c>
      <c r="E212" s="1811"/>
      <c r="F212" s="1853">
        <f>D212*E212</f>
        <v>0</v>
      </c>
    </row>
    <row r="213" spans="1:6">
      <c r="A213" s="1854"/>
      <c r="B213" s="1801"/>
      <c r="C213" s="1800"/>
      <c r="D213" s="1806"/>
      <c r="E213" s="1814"/>
      <c r="F213" s="1861"/>
    </row>
    <row r="214" spans="1:6">
      <c r="A214" s="1854"/>
      <c r="B214" s="1801" t="s">
        <v>1118</v>
      </c>
      <c r="C214" s="1800"/>
      <c r="D214" s="1806"/>
      <c r="E214" s="1814"/>
      <c r="F214" s="1861"/>
    </row>
    <row r="215" spans="1:6">
      <c r="A215" s="1854"/>
      <c r="B215" s="1805"/>
      <c r="C215" s="1800"/>
      <c r="D215" s="1806"/>
      <c r="E215" s="1814"/>
      <c r="F215" s="1861"/>
    </row>
    <row r="216" spans="1:6">
      <c r="A216" s="1854"/>
      <c r="B216" s="1803" t="s">
        <v>2336</v>
      </c>
      <c r="C216" s="1800"/>
      <c r="D216" s="1823"/>
      <c r="E216" s="1814"/>
      <c r="F216" s="1861"/>
    </row>
    <row r="217" spans="1:6">
      <c r="A217" s="1854"/>
      <c r="B217" s="1804"/>
      <c r="C217" s="1800"/>
      <c r="D217" s="1806"/>
      <c r="E217" s="1814"/>
      <c r="F217" s="1861"/>
    </row>
    <row r="218" spans="1:6">
      <c r="A218" s="1854"/>
      <c r="B218" s="1804" t="s">
        <v>2337</v>
      </c>
      <c r="C218" s="1800"/>
      <c r="D218" s="1806"/>
      <c r="E218" s="1814"/>
      <c r="F218" s="1861"/>
    </row>
    <row r="219" spans="1:6">
      <c r="A219" s="1854"/>
      <c r="B219" s="1804"/>
      <c r="C219" s="1800"/>
      <c r="D219" s="1806"/>
      <c r="E219" s="1814"/>
      <c r="F219" s="1861"/>
    </row>
    <row r="220" spans="1:6" ht="39">
      <c r="A220" s="1851"/>
      <c r="B220" s="1808" t="s">
        <v>2338</v>
      </c>
      <c r="C220" s="1800"/>
      <c r="D220" s="1806"/>
      <c r="E220" s="1814"/>
      <c r="F220" s="1861"/>
    </row>
    <row r="221" spans="1:6">
      <c r="A221" s="1851"/>
      <c r="B221" s="1795"/>
      <c r="C221" s="1800"/>
      <c r="D221" s="1806"/>
      <c r="E221" s="1814"/>
      <c r="F221" s="1861"/>
    </row>
    <row r="222" spans="1:6" ht="26">
      <c r="A222" s="1851" t="s">
        <v>2339</v>
      </c>
      <c r="B222" s="1815" t="s">
        <v>2340</v>
      </c>
      <c r="C222" s="1800" t="s">
        <v>443</v>
      </c>
      <c r="D222" s="1806">
        <v>6</v>
      </c>
      <c r="E222" s="1811"/>
      <c r="F222" s="1853">
        <f>D222*E222</f>
        <v>0</v>
      </c>
    </row>
    <row r="223" spans="1:6">
      <c r="A223" s="1854"/>
      <c r="B223" s="1829"/>
      <c r="C223" s="1800"/>
      <c r="D223" s="1806"/>
      <c r="E223" s="1811"/>
      <c r="F223" s="1853"/>
    </row>
    <row r="224" spans="1:6">
      <c r="A224" s="1854"/>
      <c r="B224" s="1804" t="s">
        <v>2341</v>
      </c>
      <c r="C224" s="1800"/>
      <c r="D224" s="1806"/>
      <c r="E224" s="1811"/>
      <c r="F224" s="1853"/>
    </row>
    <row r="225" spans="1:6" ht="39">
      <c r="A225" s="1854"/>
      <c r="B225" s="1809" t="s">
        <v>2342</v>
      </c>
      <c r="C225" s="1800"/>
      <c r="D225" s="1806"/>
      <c r="E225" s="1811"/>
      <c r="F225" s="1853"/>
    </row>
    <row r="226" spans="1:6">
      <c r="A226" s="1854"/>
      <c r="B226" s="1805"/>
      <c r="C226" s="1800"/>
      <c r="D226" s="1806"/>
      <c r="E226" s="1811"/>
      <c r="F226" s="1853"/>
    </row>
    <row r="227" spans="1:6" ht="26">
      <c r="A227" s="1854" t="s">
        <v>1113</v>
      </c>
      <c r="B227" s="1829" t="s">
        <v>2343</v>
      </c>
      <c r="C227" s="1800" t="s">
        <v>443</v>
      </c>
      <c r="D227" s="1806">
        <v>42</v>
      </c>
      <c r="E227" s="1811"/>
      <c r="F227" s="1853">
        <f>D227*E227</f>
        <v>0</v>
      </c>
    </row>
    <row r="228" spans="1:6">
      <c r="A228" s="1854"/>
      <c r="B228" s="1829"/>
      <c r="C228" s="1800"/>
      <c r="D228" s="1806"/>
      <c r="E228" s="1811"/>
      <c r="F228" s="1853"/>
    </row>
    <row r="229" spans="1:6">
      <c r="A229" s="1854"/>
      <c r="B229" s="1803" t="s">
        <v>1111</v>
      </c>
      <c r="C229" s="1800"/>
      <c r="D229" s="1823"/>
      <c r="E229" s="1811"/>
      <c r="F229" s="1853"/>
    </row>
    <row r="230" spans="1:6">
      <c r="A230" s="1854"/>
      <c r="B230" s="1804"/>
      <c r="C230" s="1800"/>
      <c r="D230" s="1823"/>
      <c r="E230" s="1811"/>
      <c r="F230" s="1853"/>
    </row>
    <row r="231" spans="1:6">
      <c r="A231" s="1854"/>
      <c r="B231" s="1804" t="s">
        <v>2341</v>
      </c>
      <c r="C231" s="1800"/>
      <c r="D231" s="1823"/>
      <c r="E231" s="1811"/>
      <c r="F231" s="1853"/>
    </row>
    <row r="232" spans="1:6" ht="39">
      <c r="A232" s="1854"/>
      <c r="B232" s="1809" t="s">
        <v>2344</v>
      </c>
      <c r="C232" s="1800"/>
      <c r="D232" s="1823"/>
      <c r="E232" s="1811"/>
      <c r="F232" s="1853"/>
    </row>
    <row r="233" spans="1:6" ht="26">
      <c r="A233" s="1854" t="s">
        <v>2345</v>
      </c>
      <c r="B233" s="1829" t="s">
        <v>2343</v>
      </c>
      <c r="C233" s="1800" t="s">
        <v>443</v>
      </c>
      <c r="D233" s="1806">
        <v>80</v>
      </c>
      <c r="E233" s="1811"/>
      <c r="F233" s="1853">
        <f>D233*E233</f>
        <v>0</v>
      </c>
    </row>
    <row r="234" spans="1:6">
      <c r="A234" s="1851"/>
      <c r="B234" s="1788"/>
      <c r="C234" s="1791"/>
      <c r="D234" s="1793"/>
      <c r="E234" s="1811"/>
      <c r="F234" s="1853"/>
    </row>
    <row r="235" spans="1:6">
      <c r="A235" s="1864"/>
      <c r="B235" s="1801" t="s">
        <v>1106</v>
      </c>
      <c r="C235" s="1800"/>
      <c r="D235" s="1806"/>
      <c r="E235" s="1811"/>
      <c r="F235" s="1853"/>
    </row>
    <row r="236" spans="1:6">
      <c r="A236" s="1864"/>
      <c r="B236" s="1801"/>
      <c r="C236" s="1800"/>
      <c r="D236" s="1806"/>
      <c r="E236" s="1811"/>
      <c r="F236" s="1853"/>
    </row>
    <row r="237" spans="1:6">
      <c r="A237" s="1854"/>
      <c r="B237" s="1803" t="s">
        <v>2346</v>
      </c>
      <c r="C237" s="1800"/>
      <c r="D237" s="1806"/>
      <c r="E237" s="1811"/>
      <c r="F237" s="1853"/>
    </row>
    <row r="238" spans="1:6">
      <c r="A238" s="1854"/>
      <c r="B238" s="1803"/>
      <c r="C238" s="1800"/>
      <c r="D238" s="1806"/>
      <c r="E238" s="1811"/>
      <c r="F238" s="1853"/>
    </row>
    <row r="239" spans="1:6">
      <c r="A239" s="1854"/>
      <c r="B239" s="1804" t="s">
        <v>2175</v>
      </c>
      <c r="C239" s="1800"/>
      <c r="D239" s="1806"/>
      <c r="E239" s="1811"/>
      <c r="F239" s="1853"/>
    </row>
    <row r="240" spans="1:6" ht="39">
      <c r="A240" s="1854" t="s">
        <v>2174</v>
      </c>
      <c r="B240" s="1788" t="s">
        <v>2347</v>
      </c>
      <c r="C240" s="1800" t="s">
        <v>443</v>
      </c>
      <c r="D240" s="1806">
        <v>193</v>
      </c>
      <c r="E240" s="1811"/>
      <c r="F240" s="1853">
        <f>D240*E240</f>
        <v>0</v>
      </c>
    </row>
    <row r="241" spans="1:6">
      <c r="A241" s="1864"/>
      <c r="B241" s="1801"/>
      <c r="C241" s="1800"/>
      <c r="D241" s="1806"/>
      <c r="E241" s="1811"/>
      <c r="F241" s="1853"/>
    </row>
    <row r="242" spans="1:6">
      <c r="A242" s="1857"/>
      <c r="B242" s="1788" t="s">
        <v>2348</v>
      </c>
      <c r="C242" s="1791"/>
      <c r="D242" s="1807"/>
      <c r="E242" s="1811"/>
      <c r="F242" s="1853"/>
    </row>
    <row r="243" spans="1:6">
      <c r="A243" s="1854"/>
      <c r="B243" s="1804"/>
      <c r="C243" s="1800"/>
      <c r="D243" s="1806"/>
      <c r="E243" s="1811"/>
      <c r="F243" s="1853"/>
    </row>
    <row r="244" spans="1:6">
      <c r="A244" s="1851" t="s">
        <v>2349</v>
      </c>
      <c r="B244" s="1788" t="s">
        <v>2350</v>
      </c>
      <c r="C244" s="1791" t="s">
        <v>443</v>
      </c>
      <c r="D244" s="1807">
        <v>13</v>
      </c>
      <c r="E244" s="1811"/>
      <c r="F244" s="1853">
        <f>D244*E244</f>
        <v>0</v>
      </c>
    </row>
    <row r="245" spans="1:6">
      <c r="A245" s="1854"/>
      <c r="B245" s="1829"/>
      <c r="C245" s="1800"/>
      <c r="D245" s="1806"/>
      <c r="E245" s="1811"/>
      <c r="F245" s="1853"/>
    </row>
    <row r="246" spans="1:6">
      <c r="A246" s="1864"/>
      <c r="B246" s="1801" t="s">
        <v>2169</v>
      </c>
      <c r="C246" s="1800"/>
      <c r="D246" s="1806"/>
      <c r="E246" s="1811"/>
      <c r="F246" s="1853"/>
    </row>
    <row r="247" spans="1:6">
      <c r="A247" s="1864"/>
      <c r="B247" s="1801"/>
      <c r="C247" s="1800"/>
      <c r="D247" s="1806"/>
      <c r="E247" s="1811"/>
      <c r="F247" s="1853"/>
    </row>
    <row r="248" spans="1:6">
      <c r="A248" s="1864"/>
      <c r="B248" s="1805" t="s">
        <v>2351</v>
      </c>
      <c r="C248" s="1800"/>
      <c r="D248" s="1806"/>
      <c r="E248" s="1811"/>
      <c r="F248" s="1853"/>
    </row>
    <row r="249" spans="1:6">
      <c r="A249" s="1864"/>
      <c r="B249" s="1805"/>
      <c r="C249" s="1800"/>
      <c r="D249" s="1806"/>
      <c r="E249" s="1811"/>
      <c r="F249" s="1853"/>
    </row>
    <row r="250" spans="1:6" ht="26">
      <c r="A250" s="1854"/>
      <c r="B250" s="1803" t="s">
        <v>2352</v>
      </c>
      <c r="C250" s="1800"/>
      <c r="D250" s="1806"/>
      <c r="E250" s="1811"/>
      <c r="F250" s="1853"/>
    </row>
    <row r="251" spans="1:6">
      <c r="A251" s="1864"/>
      <c r="B251" s="1805"/>
      <c r="C251" s="1800"/>
      <c r="D251" s="1806"/>
      <c r="E251" s="1811"/>
      <c r="F251" s="1853"/>
    </row>
    <row r="252" spans="1:6" ht="26">
      <c r="A252" s="1854" t="s">
        <v>2168</v>
      </c>
      <c r="B252" s="1829" t="s">
        <v>2353</v>
      </c>
      <c r="C252" s="1800" t="s">
        <v>443</v>
      </c>
      <c r="D252" s="1806">
        <v>30.5</v>
      </c>
      <c r="E252" s="1811"/>
      <c r="F252" s="1853">
        <f>D252*E252</f>
        <v>0</v>
      </c>
    </row>
    <row r="253" spans="1:6">
      <c r="A253" s="1854"/>
      <c r="B253" s="1829"/>
      <c r="C253" s="1800"/>
      <c r="D253" s="1806"/>
      <c r="E253" s="1811"/>
      <c r="F253" s="1853"/>
    </row>
    <row r="254" spans="1:6">
      <c r="A254" s="1854"/>
      <c r="B254" s="1804"/>
      <c r="C254" s="1800"/>
      <c r="D254" s="1802"/>
      <c r="E254" s="1811"/>
      <c r="F254" s="1853"/>
    </row>
    <row r="255" spans="1:6">
      <c r="A255" s="1860"/>
      <c r="B255" s="1813"/>
      <c r="C255" s="1812"/>
      <c r="D255" s="1806"/>
      <c r="E255" s="1814" t="s">
        <v>1770</v>
      </c>
      <c r="F255" s="1861">
        <f>SUM(F201:F254)</f>
        <v>0</v>
      </c>
    </row>
    <row r="256" spans="1:6">
      <c r="A256" s="1854"/>
      <c r="B256" s="1804"/>
      <c r="C256" s="1800"/>
      <c r="D256" s="1802"/>
      <c r="E256" s="1811"/>
      <c r="F256" s="1853"/>
    </row>
    <row r="257" spans="1:6">
      <c r="A257" s="1854"/>
      <c r="B257" s="1805" t="s">
        <v>2354</v>
      </c>
      <c r="C257" s="1800"/>
      <c r="D257" s="1806"/>
      <c r="E257" s="1814"/>
      <c r="F257" s="1861"/>
    </row>
    <row r="258" spans="1:6">
      <c r="A258" s="1854"/>
      <c r="B258" s="1805"/>
      <c r="C258" s="1800"/>
      <c r="D258" s="1806"/>
      <c r="E258" s="1814"/>
      <c r="F258" s="1861"/>
    </row>
    <row r="259" spans="1:6" ht="39">
      <c r="A259" s="1854"/>
      <c r="B259" s="1818" t="s">
        <v>2355</v>
      </c>
      <c r="C259" s="1800"/>
      <c r="D259" s="1806"/>
      <c r="E259" s="1814"/>
      <c r="F259" s="1861"/>
    </row>
    <row r="260" spans="1:6">
      <c r="A260" s="1854"/>
      <c r="B260" s="1805"/>
      <c r="C260" s="1800"/>
      <c r="D260" s="1806"/>
      <c r="E260" s="1814"/>
      <c r="F260" s="1861"/>
    </row>
    <row r="261" spans="1:6" ht="26">
      <c r="A261" s="1854" t="s">
        <v>2160</v>
      </c>
      <c r="B261" s="1829" t="s">
        <v>2356</v>
      </c>
      <c r="C261" s="1800" t="s">
        <v>443</v>
      </c>
      <c r="D261" s="1806">
        <v>30.5</v>
      </c>
      <c r="E261" s="1811"/>
      <c r="F261" s="1853">
        <f>D261*E261</f>
        <v>0</v>
      </c>
    </row>
    <row r="262" spans="1:6">
      <c r="A262" s="1854"/>
      <c r="B262" s="1829"/>
      <c r="C262" s="1800"/>
      <c r="D262" s="1806"/>
      <c r="E262" s="1811"/>
      <c r="F262" s="1853"/>
    </row>
    <row r="263" spans="1:6">
      <c r="A263" s="1862"/>
      <c r="B263" s="1803" t="s">
        <v>2023</v>
      </c>
      <c r="C263" s="1800"/>
      <c r="D263" s="1806"/>
      <c r="E263" s="1811"/>
      <c r="F263" s="1853"/>
    </row>
    <row r="264" spans="1:6">
      <c r="A264" s="1862"/>
      <c r="B264" s="1803"/>
      <c r="C264" s="1800"/>
      <c r="D264" s="1806"/>
      <c r="E264" s="1811"/>
      <c r="F264" s="1853"/>
    </row>
    <row r="265" spans="1:6">
      <c r="A265" s="1862"/>
      <c r="B265" s="1803" t="s">
        <v>2357</v>
      </c>
      <c r="C265" s="1800"/>
      <c r="D265" s="1806"/>
      <c r="E265" s="1811"/>
      <c r="F265" s="1853"/>
    </row>
    <row r="266" spans="1:6">
      <c r="A266" s="1854"/>
      <c r="B266" s="1804"/>
      <c r="C266" s="1800"/>
      <c r="D266" s="1806"/>
      <c r="E266" s="1811"/>
      <c r="F266" s="1853"/>
    </row>
    <row r="267" spans="1:6">
      <c r="A267" s="1851"/>
      <c r="B267" s="1792" t="s">
        <v>880</v>
      </c>
      <c r="C267" s="1791"/>
      <c r="D267" s="1807"/>
      <c r="E267" s="1811"/>
      <c r="F267" s="1853"/>
    </row>
    <row r="268" spans="1:6">
      <c r="A268" s="1851"/>
      <c r="B268" s="1792"/>
      <c r="C268" s="1791"/>
      <c r="D268" s="1807"/>
      <c r="E268" s="1811"/>
      <c r="F268" s="1853"/>
    </row>
    <row r="269" spans="1:6" ht="91">
      <c r="A269" s="1851"/>
      <c r="B269" s="1808" t="s">
        <v>2358</v>
      </c>
      <c r="C269" s="1791"/>
      <c r="D269" s="1807"/>
      <c r="E269" s="1811"/>
      <c r="F269" s="1853"/>
    </row>
    <row r="270" spans="1:6">
      <c r="A270" s="1851"/>
      <c r="B270" s="1795"/>
      <c r="C270" s="1791"/>
      <c r="D270" s="1830"/>
      <c r="E270" s="1811"/>
      <c r="F270" s="1853"/>
    </row>
    <row r="271" spans="1:6">
      <c r="A271" s="1854" t="s">
        <v>2403</v>
      </c>
      <c r="B271" s="1804" t="s">
        <v>2360</v>
      </c>
      <c r="C271" s="1800" t="s">
        <v>337</v>
      </c>
      <c r="D271" s="1802">
        <v>6</v>
      </c>
      <c r="E271" s="1811"/>
      <c r="F271" s="1853">
        <f>D271*E271</f>
        <v>0</v>
      </c>
    </row>
    <row r="272" spans="1:6">
      <c r="A272" s="1851"/>
      <c r="B272" s="1831"/>
      <c r="C272" s="1791"/>
      <c r="D272" s="1830"/>
      <c r="E272" s="1811"/>
      <c r="F272" s="1853"/>
    </row>
    <row r="273" spans="1:6" ht="65">
      <c r="A273" s="1851"/>
      <c r="B273" s="1831" t="s">
        <v>2361</v>
      </c>
      <c r="C273" s="1791"/>
      <c r="D273" s="1830"/>
      <c r="E273" s="1811"/>
      <c r="F273" s="1853"/>
    </row>
    <row r="274" spans="1:6">
      <c r="A274" s="1851"/>
      <c r="B274" s="1795"/>
      <c r="C274" s="1791"/>
      <c r="D274" s="1830"/>
      <c r="E274" s="1811"/>
      <c r="F274" s="1853"/>
    </row>
    <row r="275" spans="1:6">
      <c r="A275" s="1854" t="s">
        <v>2404</v>
      </c>
      <c r="B275" s="1832" t="s">
        <v>2363</v>
      </c>
      <c r="C275" s="1800" t="s">
        <v>337</v>
      </c>
      <c r="D275" s="1802">
        <v>1</v>
      </c>
      <c r="E275" s="1811"/>
      <c r="F275" s="1853">
        <f>D275*E275</f>
        <v>0</v>
      </c>
    </row>
    <row r="276" spans="1:6">
      <c r="A276" s="1854"/>
      <c r="B276" s="1805"/>
      <c r="C276" s="1800"/>
      <c r="D276" s="1802"/>
      <c r="E276" s="1811"/>
      <c r="F276" s="1853"/>
    </row>
    <row r="277" spans="1:6">
      <c r="A277" s="1851"/>
      <c r="B277" s="1792" t="s">
        <v>2364</v>
      </c>
      <c r="C277" s="1791"/>
      <c r="D277" s="1830"/>
      <c r="E277" s="1811"/>
      <c r="F277" s="1853"/>
    </row>
    <row r="278" spans="1:6">
      <c r="A278" s="1851"/>
      <c r="B278" s="1792"/>
      <c r="C278" s="1791"/>
      <c r="D278" s="1830"/>
      <c r="E278" s="1811"/>
      <c r="F278" s="1853"/>
    </row>
    <row r="279" spans="1:6" ht="39">
      <c r="A279" s="1854"/>
      <c r="B279" s="1822" t="s">
        <v>2365</v>
      </c>
      <c r="C279" s="1800"/>
      <c r="D279" s="1802"/>
      <c r="E279" s="1811"/>
      <c r="F279" s="1853"/>
    </row>
    <row r="280" spans="1:6">
      <c r="A280" s="1854"/>
      <c r="B280" s="1833"/>
      <c r="C280" s="1800"/>
      <c r="D280" s="1802"/>
      <c r="E280" s="1811"/>
      <c r="F280" s="1853"/>
    </row>
    <row r="281" spans="1:6">
      <c r="A281" s="1854" t="s">
        <v>2405</v>
      </c>
      <c r="B281" s="1804" t="s">
        <v>2367</v>
      </c>
      <c r="C281" s="1800" t="s">
        <v>337</v>
      </c>
      <c r="D281" s="1802">
        <v>5</v>
      </c>
      <c r="E281" s="1811"/>
      <c r="F281" s="1853">
        <f>D281*E281</f>
        <v>0</v>
      </c>
    </row>
    <row r="282" spans="1:6">
      <c r="A282" s="1854"/>
      <c r="B282" s="1805"/>
      <c r="C282" s="1800"/>
      <c r="D282" s="1802"/>
      <c r="E282" s="1811"/>
      <c r="F282" s="1853"/>
    </row>
    <row r="283" spans="1:6" ht="39">
      <c r="A283" s="1854" t="s">
        <v>2406</v>
      </c>
      <c r="B283" s="1834" t="s">
        <v>2369</v>
      </c>
      <c r="C283" s="1800" t="s">
        <v>337</v>
      </c>
      <c r="D283" s="1812">
        <v>5</v>
      </c>
      <c r="E283" s="1811"/>
      <c r="F283" s="1853">
        <f>D283*E283</f>
        <v>0</v>
      </c>
    </row>
    <row r="284" spans="1:6">
      <c r="A284" s="1851"/>
      <c r="B284" s="1792"/>
      <c r="C284" s="1791"/>
      <c r="D284" s="1830"/>
      <c r="E284" s="1811"/>
      <c r="F284" s="1853"/>
    </row>
    <row r="285" spans="1:6">
      <c r="A285" s="1851"/>
      <c r="B285" s="1792" t="s">
        <v>2172</v>
      </c>
      <c r="C285" s="1791"/>
      <c r="D285" s="1807"/>
      <c r="E285" s="1811"/>
      <c r="F285" s="1853"/>
    </row>
    <row r="286" spans="1:6">
      <c r="A286" s="1851"/>
      <c r="B286" s="1795"/>
      <c r="C286" s="1791"/>
      <c r="D286" s="1807"/>
      <c r="E286" s="1811"/>
      <c r="F286" s="1853"/>
    </row>
    <row r="287" spans="1:6" ht="52">
      <c r="A287" s="1854" t="s">
        <v>2407</v>
      </c>
      <c r="B287" s="1835" t="s">
        <v>2371</v>
      </c>
      <c r="C287" s="1800" t="s">
        <v>443</v>
      </c>
      <c r="D287" s="1806">
        <v>45</v>
      </c>
      <c r="E287" s="1811"/>
      <c r="F287" s="1853">
        <f>D287*E287</f>
        <v>0</v>
      </c>
    </row>
    <row r="288" spans="1:6">
      <c r="A288" s="1854"/>
      <c r="B288" s="1835"/>
      <c r="C288" s="1800"/>
      <c r="D288" s="1806"/>
      <c r="E288" s="1811"/>
      <c r="F288" s="1853"/>
    </row>
    <row r="289" spans="1:6">
      <c r="A289" s="1854"/>
      <c r="B289" s="1803" t="s">
        <v>2372</v>
      </c>
      <c r="C289" s="1800"/>
      <c r="D289" s="1806"/>
      <c r="E289" s="1811"/>
      <c r="F289" s="1853"/>
    </row>
    <row r="290" spans="1:6">
      <c r="A290" s="1854"/>
      <c r="B290" s="1804"/>
      <c r="C290" s="1800"/>
      <c r="D290" s="1806"/>
      <c r="E290" s="1811"/>
      <c r="F290" s="1853"/>
    </row>
    <row r="291" spans="1:6" ht="26">
      <c r="A291" s="1854" t="s">
        <v>2408</v>
      </c>
      <c r="B291" s="1826" t="s">
        <v>2374</v>
      </c>
      <c r="C291" s="1791" t="s">
        <v>977</v>
      </c>
      <c r="D291" s="1791">
        <v>1</v>
      </c>
      <c r="E291" s="1811"/>
      <c r="F291" s="1853">
        <f>D291*E291</f>
        <v>0</v>
      </c>
    </row>
    <row r="292" spans="1:6">
      <c r="A292" s="1854"/>
      <c r="B292" s="1826"/>
      <c r="C292" s="1791"/>
      <c r="D292" s="1791"/>
      <c r="E292" s="1811"/>
      <c r="F292" s="1853"/>
    </row>
    <row r="293" spans="1:6" ht="39">
      <c r="A293" s="1854" t="s">
        <v>2409</v>
      </c>
      <c r="B293" s="1826" t="s">
        <v>2376</v>
      </c>
      <c r="C293" s="1791" t="s">
        <v>337</v>
      </c>
      <c r="D293" s="1791">
        <v>2</v>
      </c>
      <c r="E293" s="1811"/>
      <c r="F293" s="1853">
        <f>D293*E293</f>
        <v>0</v>
      </c>
    </row>
    <row r="294" spans="1:6">
      <c r="A294" s="1854"/>
      <c r="B294" s="1826"/>
      <c r="C294" s="1791"/>
      <c r="D294" s="1791"/>
      <c r="E294" s="1811"/>
      <c r="F294" s="1853"/>
    </row>
    <row r="295" spans="1:6" ht="26">
      <c r="A295" s="1854" t="s">
        <v>2410</v>
      </c>
      <c r="B295" s="1836" t="s">
        <v>2378</v>
      </c>
      <c r="C295" s="1791" t="s">
        <v>513</v>
      </c>
      <c r="D295" s="1807">
        <v>25</v>
      </c>
      <c r="E295" s="1811"/>
      <c r="F295" s="1853">
        <f>D295*E295</f>
        <v>0</v>
      </c>
    </row>
    <row r="296" spans="1:6">
      <c r="A296" s="1854"/>
      <c r="B296" s="1826"/>
      <c r="C296" s="1791"/>
      <c r="D296" s="1807"/>
      <c r="E296" s="1811"/>
      <c r="F296" s="1853"/>
    </row>
    <row r="297" spans="1:6" ht="52">
      <c r="A297" s="1854" t="s">
        <v>2411</v>
      </c>
      <c r="B297" s="1837" t="s">
        <v>2380</v>
      </c>
      <c r="C297" s="1791" t="s">
        <v>977</v>
      </c>
      <c r="D297" s="1810">
        <v>1</v>
      </c>
      <c r="E297" s="1811"/>
      <c r="F297" s="1853">
        <f>D297*E297</f>
        <v>0</v>
      </c>
    </row>
    <row r="298" spans="1:6">
      <c r="A298" s="1854"/>
      <c r="B298" s="1826"/>
      <c r="C298" s="1791"/>
      <c r="D298" s="1807"/>
      <c r="E298" s="1811"/>
      <c r="F298" s="1853"/>
    </row>
    <row r="299" spans="1:6">
      <c r="A299" s="1860"/>
      <c r="B299" s="1813"/>
      <c r="C299" s="1812"/>
      <c r="D299" s="1806"/>
      <c r="E299" s="1814" t="s">
        <v>1770</v>
      </c>
      <c r="F299" s="1861">
        <f>SUM(F256:F298)</f>
        <v>0</v>
      </c>
    </row>
    <row r="300" spans="1:6">
      <c r="A300" s="1854"/>
      <c r="B300" s="1826"/>
      <c r="C300" s="1791"/>
      <c r="D300" s="1807"/>
      <c r="E300" s="1811"/>
      <c r="F300" s="1853"/>
    </row>
    <row r="301" spans="1:6">
      <c r="A301" s="1854"/>
      <c r="B301" s="1803" t="s">
        <v>2381</v>
      </c>
      <c r="C301" s="1800"/>
      <c r="D301" s="1806"/>
      <c r="E301" s="1811"/>
      <c r="F301" s="1853"/>
    </row>
    <row r="302" spans="1:6" ht="106">
      <c r="A302" s="1854" t="s">
        <v>2412</v>
      </c>
      <c r="B302" s="1832" t="s">
        <v>2563</v>
      </c>
      <c r="C302" s="1791" t="s">
        <v>977</v>
      </c>
      <c r="D302" s="1791">
        <v>1</v>
      </c>
      <c r="E302" s="1811"/>
      <c r="F302" s="1853">
        <f>D302*E302</f>
        <v>0</v>
      </c>
    </row>
    <row r="303" spans="1:6">
      <c r="A303" s="1857"/>
      <c r="B303" s="1788"/>
      <c r="C303" s="1791"/>
      <c r="D303" s="1791"/>
      <c r="E303" s="1811"/>
      <c r="F303" s="1853"/>
    </row>
    <row r="304" spans="1:6" ht="39">
      <c r="A304" s="1854" t="s">
        <v>2413</v>
      </c>
      <c r="B304" s="1788" t="s">
        <v>2414</v>
      </c>
      <c r="C304" s="1791" t="s">
        <v>977</v>
      </c>
      <c r="D304" s="1791">
        <v>1</v>
      </c>
      <c r="E304" s="1811"/>
      <c r="F304" s="1853">
        <f>D304*E304</f>
        <v>0</v>
      </c>
    </row>
    <row r="305" spans="1:6">
      <c r="A305" s="1854"/>
      <c r="B305" s="1788"/>
      <c r="C305" s="1791"/>
      <c r="D305" s="1791"/>
      <c r="E305" s="1811"/>
      <c r="F305" s="1853"/>
    </row>
    <row r="306" spans="1:6" ht="52">
      <c r="A306" s="1854" t="s">
        <v>2415</v>
      </c>
      <c r="B306" s="1788" t="s">
        <v>2416</v>
      </c>
      <c r="C306" s="1791" t="s">
        <v>337</v>
      </c>
      <c r="D306" s="1830">
        <v>1</v>
      </c>
      <c r="E306" s="1811"/>
      <c r="F306" s="1853">
        <f>D306*E306</f>
        <v>0</v>
      </c>
    </row>
    <row r="307" spans="1:6">
      <c r="A307" s="1854"/>
      <c r="B307" s="1838"/>
      <c r="C307" s="1791"/>
      <c r="D307" s="1830"/>
      <c r="E307" s="1811"/>
      <c r="F307" s="1853"/>
    </row>
    <row r="308" spans="1:6" ht="65">
      <c r="A308" s="1854" t="s">
        <v>2417</v>
      </c>
      <c r="B308" s="1838" t="s">
        <v>2386</v>
      </c>
      <c r="C308" s="1791" t="s">
        <v>337</v>
      </c>
      <c r="D308" s="1830">
        <v>1</v>
      </c>
      <c r="E308" s="1811"/>
      <c r="F308" s="1853">
        <f>D308*E308</f>
        <v>0</v>
      </c>
    </row>
    <row r="309" spans="1:6">
      <c r="A309" s="1857"/>
      <c r="B309" s="1826"/>
      <c r="C309" s="1800"/>
      <c r="D309" s="1806"/>
      <c r="E309" s="1811"/>
      <c r="F309" s="1853"/>
    </row>
    <row r="310" spans="1:6" ht="39">
      <c r="A310" s="1854" t="s">
        <v>2418</v>
      </c>
      <c r="B310" s="1836" t="s">
        <v>2388</v>
      </c>
      <c r="C310" s="1791" t="s">
        <v>337</v>
      </c>
      <c r="D310" s="1830">
        <v>1</v>
      </c>
      <c r="E310" s="1811"/>
      <c r="F310" s="1853">
        <f>D310*E310</f>
        <v>0</v>
      </c>
    </row>
    <row r="311" spans="1:6">
      <c r="A311" s="1857"/>
      <c r="B311" s="1826"/>
      <c r="C311" s="1791"/>
      <c r="D311" s="1807"/>
      <c r="E311" s="1811"/>
      <c r="F311" s="1853"/>
    </row>
    <row r="312" spans="1:6" ht="39">
      <c r="A312" s="1854" t="s">
        <v>2419</v>
      </c>
      <c r="B312" s="1836" t="s">
        <v>2390</v>
      </c>
      <c r="C312" s="1791" t="s">
        <v>513</v>
      </c>
      <c r="D312" s="1807">
        <v>12</v>
      </c>
      <c r="E312" s="1811"/>
      <c r="F312" s="1853">
        <f>D312*E312</f>
        <v>0</v>
      </c>
    </row>
    <row r="313" spans="1:6">
      <c r="A313" s="1857"/>
      <c r="B313" s="1788"/>
      <c r="C313" s="1791"/>
      <c r="D313" s="1791"/>
      <c r="E313" s="1811"/>
      <c r="F313" s="1853"/>
    </row>
    <row r="314" spans="1:6" ht="26">
      <c r="A314" s="1854" t="s">
        <v>2420</v>
      </c>
      <c r="B314" s="1836" t="s">
        <v>2392</v>
      </c>
      <c r="C314" s="1791" t="s">
        <v>337</v>
      </c>
      <c r="D314" s="1830">
        <v>5</v>
      </c>
      <c r="E314" s="1811"/>
      <c r="F314" s="1853">
        <f>D314*E314</f>
        <v>0</v>
      </c>
    </row>
    <row r="315" spans="1:6">
      <c r="A315" s="1857"/>
      <c r="B315" s="1826"/>
      <c r="C315" s="1791"/>
      <c r="D315" s="1807"/>
      <c r="E315" s="1811"/>
      <c r="F315" s="1853"/>
    </row>
    <row r="316" spans="1:6" ht="26">
      <c r="A316" s="1854" t="s">
        <v>2421</v>
      </c>
      <c r="B316" s="1834" t="s">
        <v>2422</v>
      </c>
      <c r="C316" s="1800" t="s">
        <v>977</v>
      </c>
      <c r="D316" s="1802">
        <v>1</v>
      </c>
      <c r="E316" s="1814"/>
      <c r="F316" s="1861">
        <f>D316*E316</f>
        <v>0</v>
      </c>
    </row>
    <row r="317" spans="1:6">
      <c r="A317" s="1854"/>
      <c r="B317" s="1834"/>
      <c r="C317" s="1800"/>
      <c r="D317" s="1802"/>
      <c r="E317" s="1814"/>
      <c r="F317" s="1861"/>
    </row>
    <row r="318" spans="1:6">
      <c r="A318" s="1854"/>
      <c r="B318" s="1834"/>
      <c r="C318" s="1800"/>
      <c r="D318" s="1802"/>
      <c r="E318" s="1814"/>
      <c r="F318" s="1861"/>
    </row>
    <row r="319" spans="1:6">
      <c r="A319" s="1854"/>
      <c r="B319" s="1834"/>
      <c r="C319" s="1800"/>
      <c r="D319" s="1802"/>
      <c r="E319" s="1814"/>
      <c r="F319" s="1861"/>
    </row>
    <row r="320" spans="1:6">
      <c r="A320" s="1854"/>
      <c r="B320" s="1834"/>
      <c r="C320" s="1800"/>
      <c r="D320" s="1802"/>
      <c r="E320" s="1814"/>
      <c r="F320" s="1861"/>
    </row>
    <row r="321" spans="1:6">
      <c r="A321" s="1854"/>
      <c r="B321" s="1834"/>
      <c r="C321" s="1800"/>
      <c r="D321" s="1802"/>
      <c r="E321" s="1814"/>
      <c r="F321" s="1861"/>
    </row>
    <row r="322" spans="1:6">
      <c r="A322" s="1854"/>
      <c r="B322" s="1839"/>
      <c r="C322" s="1800"/>
      <c r="D322" s="1806"/>
      <c r="E322" s="1814"/>
      <c r="F322" s="1846"/>
    </row>
    <row r="323" spans="1:6">
      <c r="A323" s="1860"/>
      <c r="B323" s="1813"/>
      <c r="C323" s="1812"/>
      <c r="D323" s="1806"/>
      <c r="E323" s="1814" t="s">
        <v>1770</v>
      </c>
      <c r="F323" s="1861">
        <f>SUM(F300:F322)</f>
        <v>0</v>
      </c>
    </row>
    <row r="324" spans="1:6">
      <c r="A324" s="1854"/>
      <c r="B324" s="1805"/>
      <c r="C324" s="1800"/>
      <c r="D324" s="1806"/>
      <c r="E324" s="1814"/>
      <c r="F324" s="1861"/>
    </row>
    <row r="325" spans="1:6">
      <c r="A325" s="1854"/>
      <c r="B325" s="1804" t="s">
        <v>315</v>
      </c>
      <c r="C325" s="1800"/>
      <c r="D325" s="1806"/>
      <c r="E325" s="1814"/>
      <c r="F325" s="1861"/>
    </row>
    <row r="326" spans="1:6">
      <c r="A326" s="1854"/>
      <c r="B326" s="1804"/>
      <c r="C326" s="1800"/>
      <c r="D326" s="1806"/>
      <c r="E326" s="1814"/>
      <c r="F326" s="1861"/>
    </row>
    <row r="327" spans="1:6">
      <c r="A327" s="1854"/>
      <c r="B327" s="1829" t="s">
        <v>2423</v>
      </c>
      <c r="C327" s="1800"/>
      <c r="D327" s="1806"/>
      <c r="E327" s="1814"/>
      <c r="F327" s="1861">
        <f>F71</f>
        <v>0</v>
      </c>
    </row>
    <row r="328" spans="1:6">
      <c r="A328" s="1854"/>
      <c r="B328" s="1829" t="s">
        <v>2424</v>
      </c>
      <c r="C328" s="1800"/>
      <c r="D328" s="1806"/>
      <c r="E328" s="1814"/>
      <c r="F328" s="1861">
        <f>F132</f>
        <v>0</v>
      </c>
    </row>
    <row r="329" spans="1:6">
      <c r="A329" s="1854"/>
      <c r="B329" s="1829" t="s">
        <v>2425</v>
      </c>
      <c r="C329" s="1800"/>
      <c r="D329" s="1806"/>
      <c r="E329" s="1814"/>
      <c r="F329" s="1861">
        <f>F200</f>
        <v>0</v>
      </c>
    </row>
    <row r="330" spans="1:6">
      <c r="A330" s="1854"/>
      <c r="B330" s="1829" t="s">
        <v>2426</v>
      </c>
      <c r="C330" s="1800"/>
      <c r="D330" s="1806"/>
      <c r="E330" s="1814"/>
      <c r="F330" s="1861">
        <f>F255</f>
        <v>0</v>
      </c>
    </row>
    <row r="331" spans="1:6">
      <c r="A331" s="1854"/>
      <c r="B331" s="1829" t="s">
        <v>2427</v>
      </c>
      <c r="C331" s="1800"/>
      <c r="D331" s="1806"/>
      <c r="E331" s="1814"/>
      <c r="F331" s="1861">
        <f>F299</f>
        <v>0</v>
      </c>
    </row>
    <row r="332" spans="1:6">
      <c r="A332" s="1854"/>
      <c r="B332" s="1829" t="s">
        <v>2428</v>
      </c>
      <c r="C332" s="1800"/>
      <c r="D332" s="1806"/>
      <c r="E332" s="1814"/>
      <c r="F332" s="1861">
        <f>F323</f>
        <v>0</v>
      </c>
    </row>
    <row r="333" spans="1:6">
      <c r="A333" s="1854"/>
      <c r="B333" s="1829"/>
      <c r="C333" s="1800"/>
      <c r="D333" s="1806"/>
      <c r="E333" s="1814"/>
      <c r="F333" s="1861"/>
    </row>
    <row r="334" spans="1:6">
      <c r="A334" s="1854"/>
      <c r="B334" s="1829"/>
      <c r="C334" s="1800"/>
      <c r="D334" s="1806"/>
      <c r="E334" s="1814"/>
      <c r="F334" s="1861"/>
    </row>
    <row r="335" spans="1:6">
      <c r="A335" s="1854"/>
      <c r="B335" s="1805"/>
      <c r="C335" s="1800"/>
      <c r="D335" s="1806"/>
      <c r="E335" s="1814"/>
      <c r="F335" s="1861"/>
    </row>
    <row r="336" spans="1:6">
      <c r="A336" s="1854"/>
      <c r="B336" s="1805"/>
      <c r="C336" s="1800"/>
      <c r="D336" s="1806"/>
      <c r="E336" s="1814"/>
      <c r="F336" s="1861"/>
    </row>
    <row r="337" spans="1:6">
      <c r="A337" s="1854"/>
      <c r="B337" s="1805"/>
      <c r="C337" s="1800"/>
      <c r="D337" s="1806"/>
      <c r="E337" s="1814"/>
      <c r="F337" s="1861"/>
    </row>
    <row r="338" spans="1:6">
      <c r="A338" s="1854"/>
      <c r="B338" s="1805"/>
      <c r="C338" s="1800"/>
      <c r="D338" s="1806"/>
      <c r="E338" s="1814"/>
      <c r="F338" s="1861"/>
    </row>
    <row r="339" spans="1:6">
      <c r="A339" s="1854"/>
      <c r="B339" s="1805"/>
      <c r="C339" s="1800"/>
      <c r="D339" s="1806"/>
      <c r="E339" s="1814"/>
      <c r="F339" s="1861"/>
    </row>
    <row r="340" spans="1:6">
      <c r="A340" s="1854"/>
      <c r="B340" s="1805"/>
      <c r="C340" s="1800"/>
      <c r="D340" s="1806"/>
      <c r="E340" s="1814"/>
      <c r="F340" s="1861"/>
    </row>
    <row r="341" spans="1:6">
      <c r="A341" s="1854"/>
      <c r="B341" s="1805"/>
      <c r="C341" s="1800"/>
      <c r="D341" s="1806"/>
      <c r="E341" s="1814"/>
      <c r="F341" s="1861"/>
    </row>
    <row r="342" spans="1:6">
      <c r="A342" s="1854"/>
      <c r="B342" s="1805" t="s">
        <v>2399</v>
      </c>
      <c r="C342" s="1800"/>
      <c r="D342" s="1806"/>
      <c r="E342" s="1814"/>
      <c r="F342" s="1861">
        <f>SUM(F327:F340)</f>
        <v>0</v>
      </c>
    </row>
    <row r="343" spans="1:6">
      <c r="A343" s="1854"/>
      <c r="B343" s="1805"/>
      <c r="C343" s="1800"/>
      <c r="D343" s="1806"/>
      <c r="E343" s="1814"/>
      <c r="F343" s="1861"/>
    </row>
    <row r="344" spans="1:6">
      <c r="A344" s="1854"/>
      <c r="B344" s="1805"/>
      <c r="C344" s="1800"/>
      <c r="D344" s="1806"/>
      <c r="E344" s="1814"/>
      <c r="F344" s="1861"/>
    </row>
    <row r="345" spans="1:6">
      <c r="A345" s="1854"/>
      <c r="B345" s="1805" t="s">
        <v>2400</v>
      </c>
      <c r="C345" s="1800" t="s">
        <v>337</v>
      </c>
      <c r="D345" s="1802">
        <v>8</v>
      </c>
      <c r="E345" s="1814">
        <f>F342</f>
        <v>0</v>
      </c>
      <c r="F345" s="1861">
        <f>D345*E345</f>
        <v>0</v>
      </c>
    </row>
    <row r="346" spans="1:6">
      <c r="A346" s="1854"/>
      <c r="B346" s="1805"/>
      <c r="C346" s="1800"/>
      <c r="D346" s="1806"/>
      <c r="E346" s="1814"/>
      <c r="F346" s="1861"/>
    </row>
    <row r="347" spans="1:6">
      <c r="A347" s="1854"/>
      <c r="B347" s="1805"/>
      <c r="C347" s="1800"/>
      <c r="D347" s="1806"/>
      <c r="E347" s="1814"/>
      <c r="F347" s="1861"/>
    </row>
    <row r="348" spans="1:6">
      <c r="A348" s="1854"/>
      <c r="B348" s="1805"/>
      <c r="C348" s="1800"/>
      <c r="D348" s="1806"/>
      <c r="E348" s="1814"/>
      <c r="F348" s="1861"/>
    </row>
    <row r="349" spans="1:6">
      <c r="A349" s="1854"/>
      <c r="B349" s="1805"/>
      <c r="C349" s="1800"/>
      <c r="D349" s="1806"/>
      <c r="E349" s="1814"/>
      <c r="F349" s="1861"/>
    </row>
    <row r="350" spans="1:6">
      <c r="A350" s="1854"/>
      <c r="B350" s="1805"/>
      <c r="C350" s="1800"/>
      <c r="D350" s="1806"/>
      <c r="E350" s="1814"/>
      <c r="F350" s="1861"/>
    </row>
    <row r="351" spans="1:6">
      <c r="A351" s="1854"/>
      <c r="B351" s="1805"/>
      <c r="C351" s="1800"/>
      <c r="D351" s="1806"/>
      <c r="E351" s="1814"/>
      <c r="F351" s="1861"/>
    </row>
    <row r="352" spans="1:6">
      <c r="A352" s="1854"/>
      <c r="B352" s="1805"/>
      <c r="C352" s="1800"/>
      <c r="D352" s="1806"/>
      <c r="E352" s="1814"/>
      <c r="F352" s="1861"/>
    </row>
    <row r="353" spans="1:6">
      <c r="A353" s="1854"/>
      <c r="B353" s="1805"/>
      <c r="C353" s="1800"/>
      <c r="D353" s="1806"/>
      <c r="E353" s="1814"/>
      <c r="F353" s="1861"/>
    </row>
    <row r="354" spans="1:6">
      <c r="A354" s="1854"/>
      <c r="B354" s="1805"/>
      <c r="C354" s="1800"/>
      <c r="D354" s="1806"/>
      <c r="E354" s="1814"/>
      <c r="F354" s="1861"/>
    </row>
    <row r="355" spans="1:6">
      <c r="A355" s="1854"/>
      <c r="B355" s="1805"/>
      <c r="C355" s="1800"/>
      <c r="D355" s="1806"/>
      <c r="E355" s="1814"/>
      <c r="F355" s="1861"/>
    </row>
    <row r="356" spans="1:6">
      <c r="A356" s="1854"/>
      <c r="B356" s="1805"/>
      <c r="C356" s="1800"/>
      <c r="D356" s="1806"/>
      <c r="E356" s="1814"/>
      <c r="F356" s="1861"/>
    </row>
    <row r="357" spans="1:6">
      <c r="A357" s="1854"/>
      <c r="B357" s="1805"/>
      <c r="C357" s="1800"/>
      <c r="D357" s="1806"/>
      <c r="E357" s="1814"/>
      <c r="F357" s="1861"/>
    </row>
    <row r="358" spans="1:6">
      <c r="A358" s="1854"/>
      <c r="B358" s="1805"/>
      <c r="C358" s="1800"/>
      <c r="D358" s="1806"/>
      <c r="E358" s="1814"/>
      <c r="F358" s="1861"/>
    </row>
    <row r="359" spans="1:6">
      <c r="A359" s="1854"/>
      <c r="B359" s="1805"/>
      <c r="C359" s="1800"/>
      <c r="D359" s="1806"/>
      <c r="E359" s="1814"/>
      <c r="F359" s="1861"/>
    </row>
    <row r="360" spans="1:6">
      <c r="A360" s="1854"/>
      <c r="B360" s="1805"/>
      <c r="C360" s="1800"/>
      <c r="D360" s="1806"/>
      <c r="E360" s="1814"/>
      <c r="F360" s="1861"/>
    </row>
    <row r="361" spans="1:6">
      <c r="A361" s="1854"/>
      <c r="B361" s="1805"/>
      <c r="C361" s="1800"/>
      <c r="D361" s="1806"/>
      <c r="E361" s="1814"/>
      <c r="F361" s="1861"/>
    </row>
    <row r="362" spans="1:6">
      <c r="A362" s="1854"/>
      <c r="B362" s="1805"/>
      <c r="C362" s="1800"/>
      <c r="D362" s="1806"/>
      <c r="E362" s="1814"/>
      <c r="F362" s="1861"/>
    </row>
    <row r="363" spans="1:6">
      <c r="A363" s="1854"/>
      <c r="B363" s="1805"/>
      <c r="C363" s="1800"/>
      <c r="D363" s="1806"/>
      <c r="E363" s="1814"/>
      <c r="F363" s="1861"/>
    </row>
    <row r="364" spans="1:6">
      <c r="A364" s="1854"/>
      <c r="B364" s="1805"/>
      <c r="C364" s="1800"/>
      <c r="D364" s="1806"/>
      <c r="E364" s="1814"/>
      <c r="F364" s="1861"/>
    </row>
    <row r="365" spans="1:6">
      <c r="A365" s="1854"/>
      <c r="B365" s="1805"/>
      <c r="C365" s="1800"/>
      <c r="D365" s="1806"/>
      <c r="E365" s="1814"/>
      <c r="F365" s="1861"/>
    </row>
    <row r="366" spans="1:6">
      <c r="A366" s="1854"/>
      <c r="B366" s="1805"/>
      <c r="C366" s="1800"/>
      <c r="D366" s="1806"/>
      <c r="E366" s="1814"/>
      <c r="F366" s="1861"/>
    </row>
    <row r="367" spans="1:6">
      <c r="A367" s="1854"/>
      <c r="B367" s="1805"/>
      <c r="C367" s="1800"/>
      <c r="D367" s="1806"/>
      <c r="E367" s="1814"/>
      <c r="F367" s="1861"/>
    </row>
    <row r="368" spans="1:6">
      <c r="A368" s="1854"/>
      <c r="B368" s="1805"/>
      <c r="C368" s="1800"/>
      <c r="D368" s="1806"/>
      <c r="E368" s="1814"/>
      <c r="F368" s="1861"/>
    </row>
    <row r="369" spans="1:6">
      <c r="A369" s="1854"/>
      <c r="B369" s="1805"/>
      <c r="C369" s="1800"/>
      <c r="D369" s="1806"/>
      <c r="E369" s="1814"/>
      <c r="F369" s="1861"/>
    </row>
    <row r="370" spans="1:6">
      <c r="A370" s="1854"/>
      <c r="B370" s="1805"/>
      <c r="C370" s="1800"/>
      <c r="D370" s="1806"/>
      <c r="E370" s="1814"/>
      <c r="F370" s="1861"/>
    </row>
    <row r="371" spans="1:6">
      <c r="A371" s="1854"/>
      <c r="B371" s="1805"/>
      <c r="C371" s="1800"/>
      <c r="D371" s="1806"/>
      <c r="E371" s="1814"/>
      <c r="F371" s="1861"/>
    </row>
    <row r="372" spans="1:6">
      <c r="A372" s="1854"/>
      <c r="B372" s="1805"/>
      <c r="C372" s="1800"/>
      <c r="D372" s="1806"/>
      <c r="E372" s="1814"/>
      <c r="F372" s="1861"/>
    </row>
    <row r="373" spans="1:6">
      <c r="A373" s="1854"/>
      <c r="B373" s="1805"/>
      <c r="C373" s="1800"/>
      <c r="D373" s="1806"/>
      <c r="E373" s="1814"/>
      <c r="F373" s="1861"/>
    </row>
    <row r="374" spans="1:6">
      <c r="A374" s="1854"/>
      <c r="B374" s="1805"/>
      <c r="C374" s="1800"/>
      <c r="D374" s="1806"/>
      <c r="E374" s="1814"/>
      <c r="F374" s="1861"/>
    </row>
    <row r="375" spans="1:6">
      <c r="A375" s="1854"/>
      <c r="B375" s="1805"/>
      <c r="C375" s="1800"/>
      <c r="D375" s="1806"/>
      <c r="E375" s="1814"/>
      <c r="F375" s="1861"/>
    </row>
    <row r="376" spans="1:6">
      <c r="A376" s="1854"/>
      <c r="B376" s="1805"/>
      <c r="C376" s="1800"/>
      <c r="D376" s="1806"/>
      <c r="E376" s="1814"/>
      <c r="F376" s="1861"/>
    </row>
    <row r="377" spans="1:6">
      <c r="A377" s="1854"/>
      <c r="B377" s="1805"/>
      <c r="C377" s="1800"/>
      <c r="D377" s="1806"/>
      <c r="E377" s="1814"/>
      <c r="F377" s="1861"/>
    </row>
    <row r="378" spans="1:6">
      <c r="A378" s="1854"/>
      <c r="B378" s="1805"/>
      <c r="C378" s="1800"/>
      <c r="D378" s="1806"/>
      <c r="E378" s="1814"/>
      <c r="F378" s="1861"/>
    </row>
    <row r="379" spans="1:6">
      <c r="A379" s="1854"/>
      <c r="B379" s="1805"/>
      <c r="C379" s="1800"/>
      <c r="D379" s="1806"/>
      <c r="E379" s="1814"/>
      <c r="F379" s="1861"/>
    </row>
    <row r="380" spans="1:6">
      <c r="A380" s="1854"/>
      <c r="B380" s="1805"/>
      <c r="C380" s="1800"/>
      <c r="D380" s="1806"/>
      <c r="E380" s="1814"/>
      <c r="F380" s="1861"/>
    </row>
    <row r="381" spans="1:6">
      <c r="A381" s="1854"/>
      <c r="B381" s="1805"/>
      <c r="C381" s="1800"/>
      <c r="D381" s="1806"/>
      <c r="E381" s="1814"/>
      <c r="F381" s="1861"/>
    </row>
    <row r="382" spans="1:6">
      <c r="A382" s="1854"/>
      <c r="B382" s="1805"/>
      <c r="C382" s="1800"/>
      <c r="D382" s="1806"/>
      <c r="E382" s="1814"/>
      <c r="F382" s="1861"/>
    </row>
    <row r="383" spans="1:6">
      <c r="A383" s="1854"/>
      <c r="B383" s="1805"/>
      <c r="C383" s="1800"/>
      <c r="D383" s="1806"/>
      <c r="E383" s="1814"/>
      <c r="F383" s="1861"/>
    </row>
    <row r="384" spans="1:6">
      <c r="A384" s="1854"/>
      <c r="B384" s="1805"/>
      <c r="C384" s="1800"/>
      <c r="D384" s="1806"/>
      <c r="E384" s="1814"/>
      <c r="F384" s="1861"/>
    </row>
    <row r="385" spans="1:6">
      <c r="A385" s="1854"/>
      <c r="B385" s="1805"/>
      <c r="C385" s="1800"/>
      <c r="D385" s="1806"/>
      <c r="E385" s="1814"/>
      <c r="F385" s="1861"/>
    </row>
    <row r="386" spans="1:6">
      <c r="A386" s="1854"/>
      <c r="B386" s="1805"/>
      <c r="C386" s="1800"/>
      <c r="D386" s="1806"/>
      <c r="E386" s="1814"/>
      <c r="F386" s="1861"/>
    </row>
    <row r="387" spans="1:6">
      <c r="A387" s="1854"/>
      <c r="B387" s="1805"/>
      <c r="C387" s="1800"/>
      <c r="D387" s="1806"/>
      <c r="E387" s="1814"/>
      <c r="F387" s="1861"/>
    </row>
    <row r="388" spans="1:6">
      <c r="A388" s="1854"/>
      <c r="B388" s="1805"/>
      <c r="C388" s="1800"/>
      <c r="D388" s="1806"/>
      <c r="E388" s="1814"/>
      <c r="F388" s="1861"/>
    </row>
    <row r="389" spans="1:6">
      <c r="A389" s="1854"/>
      <c r="B389" s="1805"/>
      <c r="C389" s="1800"/>
      <c r="D389" s="1806"/>
      <c r="E389" s="1814"/>
      <c r="F389" s="1861"/>
    </row>
    <row r="390" spans="1:6">
      <c r="A390" s="1854"/>
      <c r="B390" s="1805"/>
      <c r="C390" s="1800"/>
      <c r="D390" s="1806"/>
      <c r="E390" s="1814"/>
      <c r="F390" s="1861"/>
    </row>
    <row r="391" spans="1:6">
      <c r="A391" s="1854"/>
      <c r="B391" s="1805"/>
      <c r="C391" s="1800"/>
      <c r="D391" s="1800"/>
      <c r="E391" s="1814"/>
      <c r="F391" s="1861"/>
    </row>
    <row r="392" spans="1:6">
      <c r="A392" s="1854"/>
      <c r="B392" s="1805"/>
      <c r="C392" s="1800"/>
      <c r="D392" s="1800"/>
      <c r="E392" s="1814"/>
      <c r="F392" s="1861"/>
    </row>
    <row r="393" spans="1:6">
      <c r="A393" s="1854"/>
      <c r="B393" s="1805"/>
      <c r="C393" s="1800"/>
      <c r="D393" s="1800"/>
      <c r="E393" s="1814"/>
      <c r="F393" s="1861"/>
    </row>
    <row r="394" spans="1:6" ht="15" thickBot="1">
      <c r="A394" s="1865"/>
      <c r="B394" s="1866"/>
      <c r="C394" s="1867"/>
      <c r="D394" s="1867"/>
      <c r="E394" s="1868" t="s">
        <v>2401</v>
      </c>
      <c r="F394" s="1869">
        <f>SUM(F344:F392)</f>
        <v>0</v>
      </c>
    </row>
  </sheetData>
  <mergeCells count="2">
    <mergeCell ref="A1:F1"/>
    <mergeCell ref="A2:F2"/>
  </mergeCells>
  <pageMargins left="0.7" right="0.7" top="0.75" bottom="0.75" header="0.3" footer="0.3"/>
  <pageSetup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topLeftCell="A24" zoomScaleNormal="100" zoomScaleSheetLayoutView="100" workbookViewId="0">
      <selection activeCell="D52" sqref="D52"/>
    </sheetView>
  </sheetViews>
  <sheetFormatPr defaultColWidth="6.81640625" defaultRowHeight="12.5"/>
  <cols>
    <col min="1" max="1" width="8.81640625" style="1601" customWidth="1"/>
    <col min="2" max="2" width="66.81640625" style="1602" customWidth="1"/>
    <col min="3" max="3" width="7.54296875" style="1601" customWidth="1"/>
    <col min="4" max="4" width="9.453125" style="1601" customWidth="1"/>
    <col min="5" max="5" width="12.1796875" style="1754" customWidth="1"/>
    <col min="6" max="6" width="14.1796875" style="1754" customWidth="1"/>
    <col min="7" max="7" width="16.54296875" style="1606" bestFit="1" customWidth="1"/>
    <col min="8" max="8" width="15" style="1607" bestFit="1" customWidth="1"/>
    <col min="9" max="9" width="46" style="1608" customWidth="1"/>
    <col min="10" max="10" width="13.453125" style="1608" bestFit="1" customWidth="1"/>
    <col min="11" max="255" width="9.54296875" style="1608" customWidth="1"/>
    <col min="256" max="16384" width="6.81640625" style="1608"/>
  </cols>
  <sheetData>
    <row r="1" spans="1:7" s="1585" customFormat="1">
      <c r="A1" s="2028" t="s">
        <v>324</v>
      </c>
      <c r="B1" s="2014"/>
      <c r="C1" s="2014"/>
      <c r="D1" s="2014"/>
      <c r="E1" s="2014"/>
      <c r="F1" s="2014"/>
    </row>
    <row r="2" spans="1:7" s="1587" customFormat="1" ht="13">
      <c r="A2" s="2028" t="s">
        <v>323</v>
      </c>
      <c r="B2" s="2014"/>
      <c r="C2" s="2014"/>
      <c r="D2" s="2014"/>
      <c r="E2" s="2014"/>
      <c r="F2" s="2014"/>
      <c r="G2" s="1586"/>
    </row>
    <row r="3" spans="1:7" s="1587" customFormat="1" ht="13.5" thickBot="1">
      <c r="A3" s="1588" t="s">
        <v>2566</v>
      </c>
      <c r="B3" s="1589"/>
      <c r="C3" s="1590"/>
      <c r="D3" s="1590"/>
      <c r="E3" s="1749"/>
      <c r="F3" s="1750"/>
      <c r="G3" s="1586"/>
    </row>
    <row r="4" spans="1:7" s="1587" customFormat="1" ht="13">
      <c r="A4" s="1870" t="s">
        <v>2567</v>
      </c>
      <c r="B4" s="1871" t="s">
        <v>2568</v>
      </c>
      <c r="C4" s="1871" t="s">
        <v>2569</v>
      </c>
      <c r="D4" s="1871" t="s">
        <v>2570</v>
      </c>
      <c r="E4" s="1872" t="s">
        <v>2571</v>
      </c>
      <c r="F4" s="1873" t="s">
        <v>2572</v>
      </c>
      <c r="G4" s="1586"/>
    </row>
    <row r="5" spans="1:7" s="1591" customFormat="1" ht="13">
      <c r="A5" s="1874"/>
      <c r="B5" s="1755" t="s">
        <v>2573</v>
      </c>
      <c r="C5" s="1756"/>
      <c r="D5" s="1757"/>
      <c r="E5" s="1758"/>
      <c r="F5" s="1875"/>
    </row>
    <row r="6" spans="1:7" s="1591" customFormat="1" ht="13">
      <c r="A6" s="1874"/>
      <c r="B6" s="1755"/>
      <c r="C6" s="1756"/>
      <c r="D6" s="1757"/>
      <c r="E6" s="1758"/>
      <c r="F6" s="1875"/>
    </row>
    <row r="7" spans="1:7" s="1591" customFormat="1" ht="13">
      <c r="A7" s="1876"/>
      <c r="B7" s="1759" t="s">
        <v>2574</v>
      </c>
      <c r="C7" s="1760"/>
      <c r="D7" s="1761"/>
      <c r="E7" s="1762"/>
      <c r="F7" s="1875"/>
    </row>
    <row r="8" spans="1:7" s="1591" customFormat="1">
      <c r="A8" s="1876"/>
      <c r="B8" s="1763"/>
      <c r="C8" s="1764"/>
      <c r="D8" s="1764"/>
      <c r="E8" s="1765"/>
      <c r="F8" s="1877"/>
    </row>
    <row r="9" spans="1:7" s="1591" customFormat="1" ht="23">
      <c r="A9" s="1878" t="s">
        <v>2596</v>
      </c>
      <c r="B9" s="1766" t="s">
        <v>2575</v>
      </c>
      <c r="C9" s="1967" t="s">
        <v>341</v>
      </c>
      <c r="D9" s="1968">
        <v>1</v>
      </c>
      <c r="E9" s="1969"/>
      <c r="F9" s="1970">
        <f>D9*E9</f>
        <v>0</v>
      </c>
    </row>
    <row r="10" spans="1:7" s="1591" customFormat="1">
      <c r="A10" s="1878"/>
      <c r="B10" s="1766"/>
      <c r="C10" s="1967"/>
      <c r="D10" s="1968"/>
      <c r="E10" s="1969"/>
      <c r="F10" s="1970"/>
    </row>
    <row r="11" spans="1:7" s="1591" customFormat="1" ht="34.5">
      <c r="A11" s="1971" t="s">
        <v>2597</v>
      </c>
      <c r="B11" s="1766" t="s">
        <v>2619</v>
      </c>
      <c r="C11" s="1967" t="s">
        <v>341</v>
      </c>
      <c r="D11" s="1968">
        <v>1</v>
      </c>
      <c r="E11" s="1969"/>
      <c r="F11" s="1970">
        <f>D11*E11</f>
        <v>0</v>
      </c>
    </row>
    <row r="12" spans="1:7" s="1591" customFormat="1">
      <c r="A12" s="1878"/>
      <c r="B12" s="1767"/>
      <c r="C12" s="1967"/>
      <c r="D12" s="1968"/>
      <c r="E12" s="1969"/>
      <c r="F12" s="1972"/>
    </row>
    <row r="13" spans="1:7" s="1591" customFormat="1" ht="46">
      <c r="A13" s="1971" t="s">
        <v>2598</v>
      </c>
      <c r="B13" s="1766" t="s">
        <v>2576</v>
      </c>
      <c r="C13" s="1967" t="s">
        <v>341</v>
      </c>
      <c r="D13" s="1968">
        <v>1</v>
      </c>
      <c r="E13" s="1969"/>
      <c r="F13" s="1970">
        <f>D13*E13</f>
        <v>0</v>
      </c>
    </row>
    <row r="14" spans="1:7" s="1591" customFormat="1">
      <c r="A14" s="1878"/>
      <c r="B14" s="1768"/>
      <c r="C14" s="1967"/>
      <c r="D14" s="1973"/>
      <c r="E14" s="1969"/>
      <c r="F14" s="1972"/>
    </row>
    <row r="15" spans="1:7" s="1591" customFormat="1" ht="46">
      <c r="A15" s="1971" t="s">
        <v>2599</v>
      </c>
      <c r="B15" s="1766" t="s">
        <v>2577</v>
      </c>
      <c r="C15" s="1967" t="s">
        <v>341</v>
      </c>
      <c r="D15" s="1968">
        <v>1</v>
      </c>
      <c r="E15" s="1969"/>
      <c r="F15" s="1972">
        <f>D15*E15</f>
        <v>0</v>
      </c>
    </row>
    <row r="16" spans="1:7" s="1591" customFormat="1" ht="13">
      <c r="A16" s="1874"/>
      <c r="B16" s="1769"/>
      <c r="C16" s="1756"/>
      <c r="D16" s="1974"/>
      <c r="E16" s="1969"/>
      <c r="F16" s="1972"/>
    </row>
    <row r="17" spans="1:6" s="1591" customFormat="1" ht="25">
      <c r="A17" s="1971" t="s">
        <v>2600</v>
      </c>
      <c r="B17" s="1770" t="s">
        <v>2578</v>
      </c>
      <c r="C17" s="1760" t="s">
        <v>341</v>
      </c>
      <c r="D17" s="1975">
        <v>1</v>
      </c>
      <c r="E17" s="1969"/>
      <c r="F17" s="1972">
        <f>D17*E17</f>
        <v>0</v>
      </c>
    </row>
    <row r="18" spans="1:6" s="1591" customFormat="1">
      <c r="A18" s="1879"/>
      <c r="B18" s="1771"/>
      <c r="C18" s="1760"/>
      <c r="D18" s="1975"/>
      <c r="E18" s="1969"/>
      <c r="F18" s="1972"/>
    </row>
    <row r="19" spans="1:6" s="1591" customFormat="1" ht="50">
      <c r="A19" s="1971" t="s">
        <v>2601</v>
      </c>
      <c r="B19" s="1772" t="s">
        <v>2579</v>
      </c>
      <c r="C19" s="1760" t="s">
        <v>341</v>
      </c>
      <c r="D19" s="1975">
        <v>1</v>
      </c>
      <c r="E19" s="1969"/>
      <c r="F19" s="1972">
        <f>D19*E19</f>
        <v>0</v>
      </c>
    </row>
    <row r="20" spans="1:6" s="1591" customFormat="1">
      <c r="A20" s="1876"/>
      <c r="B20" s="1772"/>
      <c r="C20" s="1760"/>
      <c r="D20" s="1975"/>
      <c r="E20" s="1969"/>
      <c r="F20" s="1972"/>
    </row>
    <row r="21" spans="1:6" s="1591" customFormat="1" ht="75">
      <c r="A21" s="1976" t="s">
        <v>2602</v>
      </c>
      <c r="B21" s="1770" t="s">
        <v>2580</v>
      </c>
      <c r="C21" s="1760" t="s">
        <v>341</v>
      </c>
      <c r="D21" s="1975">
        <v>1</v>
      </c>
      <c r="E21" s="1969"/>
      <c r="F21" s="1977">
        <f>D21*E21</f>
        <v>0</v>
      </c>
    </row>
    <row r="22" spans="1:6" s="1591" customFormat="1" ht="13">
      <c r="A22" s="1876"/>
      <c r="B22" s="1759"/>
      <c r="C22" s="1760"/>
      <c r="D22" s="1975"/>
      <c r="E22" s="1969"/>
      <c r="F22" s="1972"/>
    </row>
    <row r="23" spans="1:6" s="1591" customFormat="1" ht="37.5">
      <c r="A23" s="1976" t="s">
        <v>2603</v>
      </c>
      <c r="B23" s="1770" t="s">
        <v>2582</v>
      </c>
      <c r="C23" s="1760" t="s">
        <v>341</v>
      </c>
      <c r="D23" s="1761">
        <v>1</v>
      </c>
      <c r="E23" s="1969"/>
      <c r="F23" s="1972">
        <f>D23*E23</f>
        <v>0</v>
      </c>
    </row>
    <row r="24" spans="1:6" s="1591" customFormat="1">
      <c r="A24" s="1876"/>
      <c r="B24" s="1773"/>
      <c r="C24" s="1760"/>
      <c r="D24" s="1761"/>
      <c r="E24" s="1969"/>
      <c r="F24" s="1972"/>
    </row>
    <row r="25" spans="1:6" s="1591" customFormat="1" ht="37.5">
      <c r="A25" s="1971" t="s">
        <v>2604</v>
      </c>
      <c r="B25" s="1770" t="s">
        <v>2583</v>
      </c>
      <c r="C25" s="1760" t="s">
        <v>341</v>
      </c>
      <c r="D25" s="1761">
        <v>1</v>
      </c>
      <c r="E25" s="1969"/>
      <c r="F25" s="1972">
        <f t="shared" ref="F25:F33" si="0">D25*E25</f>
        <v>0</v>
      </c>
    </row>
    <row r="26" spans="1:6" s="1591" customFormat="1">
      <c r="A26" s="1876"/>
      <c r="B26" s="1773"/>
      <c r="C26" s="1760"/>
      <c r="D26" s="1761"/>
      <c r="E26" s="1969"/>
      <c r="F26" s="1972"/>
    </row>
    <row r="27" spans="1:6" s="1591" customFormat="1" ht="50">
      <c r="A27" s="1971" t="s">
        <v>2605</v>
      </c>
      <c r="B27" s="1770" t="s">
        <v>2584</v>
      </c>
      <c r="C27" s="1760" t="s">
        <v>341</v>
      </c>
      <c r="D27" s="1761">
        <v>1</v>
      </c>
      <c r="E27" s="1969"/>
      <c r="F27" s="1972">
        <f t="shared" si="0"/>
        <v>0</v>
      </c>
    </row>
    <row r="28" spans="1:6" s="1591" customFormat="1">
      <c r="A28" s="1876"/>
      <c r="B28" s="1773"/>
      <c r="C28" s="1760"/>
      <c r="D28" s="1975"/>
      <c r="E28" s="1969"/>
      <c r="F28" s="1972"/>
    </row>
    <row r="29" spans="1:6" s="1591" customFormat="1" ht="37.5">
      <c r="A29" s="1971" t="s">
        <v>2606</v>
      </c>
      <c r="B29" s="1770" t="s">
        <v>2585</v>
      </c>
      <c r="C29" s="1760" t="s">
        <v>341</v>
      </c>
      <c r="D29" s="1975">
        <v>1</v>
      </c>
      <c r="E29" s="1969"/>
      <c r="F29" s="1972">
        <f t="shared" si="0"/>
        <v>0</v>
      </c>
    </row>
    <row r="30" spans="1:6" s="1591" customFormat="1" ht="13">
      <c r="A30" s="1876"/>
      <c r="B30" s="1774"/>
      <c r="C30" s="1760"/>
      <c r="D30" s="1975"/>
      <c r="E30" s="1969"/>
      <c r="F30" s="1972"/>
    </row>
    <row r="31" spans="1:6" s="1591" customFormat="1" ht="37.5">
      <c r="A31" s="1971" t="s">
        <v>2607</v>
      </c>
      <c r="B31" s="1770" t="s">
        <v>2586</v>
      </c>
      <c r="C31" s="1760" t="s">
        <v>341</v>
      </c>
      <c r="D31" s="1975">
        <v>1</v>
      </c>
      <c r="E31" s="1969"/>
      <c r="F31" s="1972">
        <f t="shared" si="0"/>
        <v>0</v>
      </c>
    </row>
    <row r="32" spans="1:6" s="1591" customFormat="1" ht="13">
      <c r="A32" s="1876"/>
      <c r="B32" s="1775"/>
      <c r="C32" s="1760"/>
      <c r="D32" s="1975"/>
      <c r="E32" s="1969"/>
      <c r="F32" s="1972"/>
    </row>
    <row r="33" spans="1:8" s="1591" customFormat="1" ht="87.5">
      <c r="A33" s="1971" t="s">
        <v>2608</v>
      </c>
      <c r="B33" s="1770" t="s">
        <v>2629</v>
      </c>
      <c r="C33" s="1760" t="s">
        <v>341</v>
      </c>
      <c r="D33" s="1975">
        <v>1</v>
      </c>
      <c r="E33" s="1969"/>
      <c r="F33" s="1972">
        <f t="shared" si="0"/>
        <v>0</v>
      </c>
    </row>
    <row r="34" spans="1:8" s="1591" customFormat="1" ht="13">
      <c r="A34" s="1880"/>
      <c r="B34" s="1595"/>
      <c r="C34" s="1592"/>
      <c r="D34" s="1593"/>
      <c r="E34" s="1751"/>
      <c r="F34" s="1881"/>
    </row>
    <row r="35" spans="1:8" s="1591" customFormat="1">
      <c r="A35" s="1882"/>
      <c r="B35" s="1594"/>
      <c r="C35" s="1592"/>
      <c r="D35" s="1593"/>
      <c r="E35" s="1752"/>
      <c r="F35" s="1881"/>
    </row>
    <row r="36" spans="1:8" s="1591" customFormat="1" ht="13">
      <c r="A36" s="1880"/>
      <c r="B36" s="1595"/>
      <c r="C36" s="1596"/>
      <c r="D36" s="1593"/>
      <c r="E36" s="1752"/>
      <c r="F36" s="1881"/>
    </row>
    <row r="37" spans="1:8" s="1591" customFormat="1">
      <c r="A37" s="1880"/>
      <c r="B37" s="1883"/>
      <c r="C37" s="1592"/>
      <c r="D37" s="1593"/>
      <c r="E37" s="1752"/>
      <c r="F37" s="1881"/>
    </row>
    <row r="38" spans="1:8" s="1591" customFormat="1">
      <c r="A38" s="1880"/>
      <c r="B38" s="1597"/>
      <c r="C38" s="1592"/>
      <c r="D38" s="1593"/>
      <c r="E38" s="1752"/>
      <c r="F38" s="1881"/>
    </row>
    <row r="39" spans="1:8" s="1591" customFormat="1">
      <c r="A39" s="1880"/>
      <c r="B39" s="1594"/>
      <c r="C39" s="1592"/>
      <c r="D39" s="1593"/>
      <c r="E39" s="1752"/>
      <c r="F39" s="1881"/>
    </row>
    <row r="40" spans="1:8" s="1591" customFormat="1" ht="13" thickBot="1">
      <c r="A40" s="1884"/>
      <c r="B40" s="1599"/>
      <c r="C40" s="1598"/>
      <c r="D40" s="1600"/>
      <c r="E40" s="1753"/>
      <c r="F40" s="1885"/>
    </row>
    <row r="41" spans="1:8" s="1591" customFormat="1" ht="18" customHeight="1" thickTop="1" thickBot="1">
      <c r="A41" s="2125" t="s">
        <v>2401</v>
      </c>
      <c r="B41" s="2126"/>
      <c r="C41" s="2126"/>
      <c r="D41" s="2126"/>
      <c r="E41" s="2126"/>
      <c r="F41" s="1886">
        <f>SUM(F6:F40)</f>
        <v>0</v>
      </c>
    </row>
    <row r="42" spans="1:8" s="1605" customFormat="1">
      <c r="A42" s="1601"/>
      <c r="B42" s="1602"/>
      <c r="C42" s="1601"/>
      <c r="D42" s="1601"/>
      <c r="E42" s="1754"/>
      <c r="F42" s="1754"/>
      <c r="G42" s="1603"/>
      <c r="H42" s="1604"/>
    </row>
    <row r="43" spans="1:8" s="1605" customFormat="1">
      <c r="A43" s="1601"/>
      <c r="B43" s="1602"/>
      <c r="C43" s="1601"/>
      <c r="D43" s="1601"/>
      <c r="E43" s="1754"/>
      <c r="F43" s="1754"/>
      <c r="G43" s="1603"/>
      <c r="H43" s="1604"/>
    </row>
    <row r="44" spans="1:8" s="1605" customFormat="1">
      <c r="A44" s="1601"/>
      <c r="B44" s="1602"/>
      <c r="C44" s="1601"/>
      <c r="D44" s="1601"/>
      <c r="E44" s="1754"/>
      <c r="F44" s="1754"/>
      <c r="G44" s="1603"/>
      <c r="H44" s="1604"/>
    </row>
    <row r="45" spans="1:8" s="1605" customFormat="1">
      <c r="A45" s="1601"/>
      <c r="B45" s="1602"/>
      <c r="C45" s="1601"/>
      <c r="D45" s="1601"/>
      <c r="E45" s="1754"/>
      <c r="F45" s="1754"/>
      <c r="G45" s="1603"/>
      <c r="H45" s="1604"/>
    </row>
    <row r="46" spans="1:8" s="1605" customFormat="1">
      <c r="A46" s="1601"/>
      <c r="B46" s="1602"/>
      <c r="C46" s="1601"/>
      <c r="D46" s="1601"/>
      <c r="E46" s="1754"/>
      <c r="F46" s="1754"/>
      <c r="G46" s="1603"/>
      <c r="H46" s="1604"/>
    </row>
    <row r="47" spans="1:8" s="1605" customFormat="1">
      <c r="A47" s="1601"/>
      <c r="B47" s="1602"/>
      <c r="C47" s="1601"/>
      <c r="D47" s="1601"/>
      <c r="E47" s="1754"/>
      <c r="F47" s="1754"/>
      <c r="G47" s="1603"/>
      <c r="H47" s="1604"/>
    </row>
  </sheetData>
  <mergeCells count="3">
    <mergeCell ref="A1:F1"/>
    <mergeCell ref="A2:F2"/>
    <mergeCell ref="A41:E41"/>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4"/>
  <sheetViews>
    <sheetView view="pageBreakPreview" topLeftCell="A37" zoomScaleNormal="100" zoomScaleSheetLayoutView="100" workbookViewId="0">
      <selection activeCell="J26" sqref="J26"/>
    </sheetView>
  </sheetViews>
  <sheetFormatPr defaultColWidth="9.08984375" defaultRowHeight="10"/>
  <cols>
    <col min="1" max="1" width="8.90625" style="85" customWidth="1"/>
    <col min="2" max="2" width="40.6328125" style="314" customWidth="1"/>
    <col min="3" max="3" width="6.6328125" style="85" customWidth="1"/>
    <col min="4" max="4" width="8.6328125" style="315" customWidth="1"/>
    <col min="5" max="6" width="12.6328125" style="307" customWidth="1"/>
    <col min="7" max="16384" width="9.08984375" style="85"/>
  </cols>
  <sheetData>
    <row r="1" spans="1:6" ht="10.5">
      <c r="A1" s="308"/>
      <c r="B1" s="309"/>
      <c r="C1" s="309"/>
      <c r="D1" s="310"/>
      <c r="E1" s="311"/>
      <c r="F1" s="312"/>
    </row>
    <row r="2" spans="1:6" ht="12.5">
      <c r="A2" s="2013" t="s">
        <v>324</v>
      </c>
      <c r="B2" s="2014"/>
      <c r="C2" s="2014"/>
      <c r="D2" s="2014"/>
      <c r="E2" s="2014"/>
      <c r="F2" s="2015"/>
    </row>
    <row r="3" spans="1:6" ht="12.5">
      <c r="A3" s="2013" t="s">
        <v>323</v>
      </c>
      <c r="B3" s="2014"/>
      <c r="C3" s="2014"/>
      <c r="D3" s="2014"/>
      <c r="E3" s="2014"/>
      <c r="F3" s="2015"/>
    </row>
    <row r="4" spans="1:6" s="297" customFormat="1" ht="10.5">
      <c r="A4" s="313" t="s">
        <v>503</v>
      </c>
      <c r="B4" s="314"/>
      <c r="C4" s="85"/>
      <c r="D4" s="315"/>
      <c r="E4" s="295"/>
      <c r="F4" s="296"/>
    </row>
    <row r="5" spans="1:6" s="316" customFormat="1" ht="10.25" customHeight="1">
      <c r="A5" s="2021"/>
      <c r="B5" s="2022"/>
      <c r="C5" s="2022"/>
      <c r="D5" s="2022"/>
      <c r="E5" s="2022"/>
      <c r="F5" s="2023"/>
    </row>
    <row r="6" spans="1:6" ht="13.25" customHeight="1">
      <c r="A6" s="2021" t="s">
        <v>502</v>
      </c>
      <c r="B6" s="2024"/>
      <c r="C6" s="15"/>
      <c r="D6" s="298"/>
      <c r="E6" s="295"/>
      <c r="F6" s="296"/>
    </row>
    <row r="7" spans="1:6" ht="11" thickBot="1">
      <c r="A7" s="299"/>
      <c r="B7" s="300"/>
      <c r="C7" s="301"/>
      <c r="D7" s="302"/>
      <c r="E7" s="303"/>
      <c r="F7" s="304"/>
    </row>
    <row r="8" spans="1:6" ht="11" thickBot="1">
      <c r="A8" s="317" t="s">
        <v>320</v>
      </c>
      <c r="B8" s="318" t="s">
        <v>161</v>
      </c>
      <c r="C8" s="318" t="s">
        <v>319</v>
      </c>
      <c r="D8" s="318" t="s">
        <v>318</v>
      </c>
      <c r="E8" s="224" t="s">
        <v>552</v>
      </c>
      <c r="F8" s="319" t="s">
        <v>551</v>
      </c>
    </row>
    <row r="9" spans="1:6" ht="11" thickBot="1">
      <c r="A9" s="23"/>
      <c r="B9" s="320"/>
      <c r="C9" s="22"/>
      <c r="D9" s="21"/>
      <c r="E9" s="20"/>
      <c r="F9" s="19"/>
    </row>
    <row r="10" spans="1:6" ht="16.25" customHeight="1">
      <c r="A10" s="321"/>
      <c r="B10" s="322" t="s">
        <v>596</v>
      </c>
      <c r="C10" s="43"/>
      <c r="D10" s="42"/>
      <c r="E10" s="41"/>
      <c r="F10" s="40"/>
    </row>
    <row r="11" spans="1:6" ht="52.25" customHeight="1">
      <c r="A11" s="321"/>
      <c r="B11" s="176" t="s">
        <v>595</v>
      </c>
      <c r="C11" s="22"/>
      <c r="D11" s="21"/>
      <c r="E11" s="20"/>
      <c r="F11" s="19"/>
    </row>
    <row r="12" spans="1:6" ht="9.65" customHeight="1">
      <c r="A12" s="321"/>
      <c r="B12" s="176"/>
      <c r="C12" s="22"/>
      <c r="D12" s="21"/>
      <c r="E12" s="20"/>
      <c r="F12" s="19"/>
    </row>
    <row r="13" spans="1:6" ht="18.75" customHeight="1">
      <c r="A13" s="23"/>
      <c r="B13" s="323" t="s">
        <v>594</v>
      </c>
      <c r="C13" s="22"/>
      <c r="D13" s="21"/>
      <c r="E13" s="20"/>
      <c r="F13" s="19"/>
    </row>
    <row r="14" spans="1:6">
      <c r="A14" s="23" t="s">
        <v>593</v>
      </c>
      <c r="B14" s="324" t="s">
        <v>592</v>
      </c>
      <c r="C14" s="22" t="s">
        <v>585</v>
      </c>
      <c r="D14" s="21">
        <f>10*100*2</f>
        <v>2000</v>
      </c>
      <c r="E14" s="20"/>
      <c r="F14" s="325">
        <f>E14*D14</f>
        <v>0</v>
      </c>
    </row>
    <row r="15" spans="1:6">
      <c r="A15" s="23"/>
      <c r="B15" s="324"/>
      <c r="C15" s="22"/>
      <c r="D15" s="21"/>
      <c r="E15" s="20"/>
      <c r="F15" s="325">
        <f t="shared" ref="F15:F63" si="0">E15*D15</f>
        <v>0</v>
      </c>
    </row>
    <row r="16" spans="1:6" ht="10.5">
      <c r="A16" s="23"/>
      <c r="B16" s="320" t="s">
        <v>591</v>
      </c>
      <c r="C16" s="22"/>
      <c r="D16" s="21"/>
      <c r="E16" s="20"/>
      <c r="F16" s="325">
        <f t="shared" si="0"/>
        <v>0</v>
      </c>
    </row>
    <row r="17" spans="1:6" ht="10.5">
      <c r="A17" s="23"/>
      <c r="B17" s="320"/>
      <c r="C17" s="22"/>
      <c r="D17" s="21"/>
      <c r="E17" s="20"/>
      <c r="F17" s="325">
        <f t="shared" si="0"/>
        <v>0</v>
      </c>
    </row>
    <row r="18" spans="1:6" ht="40">
      <c r="A18" s="23"/>
      <c r="B18" s="324" t="s">
        <v>590</v>
      </c>
      <c r="C18" s="22"/>
      <c r="D18" s="21"/>
      <c r="E18" s="20"/>
      <c r="F18" s="325">
        <f t="shared" si="0"/>
        <v>0</v>
      </c>
    </row>
    <row r="19" spans="1:6" ht="12" customHeight="1">
      <c r="A19" s="23"/>
      <c r="B19" s="324"/>
      <c r="C19" s="22"/>
      <c r="D19" s="21"/>
      <c r="E19" s="20"/>
      <c r="F19" s="325">
        <f t="shared" si="0"/>
        <v>0</v>
      </c>
    </row>
    <row r="20" spans="1:6" ht="18" customHeight="1">
      <c r="A20" s="23"/>
      <c r="B20" s="323" t="s">
        <v>589</v>
      </c>
      <c r="C20" s="22"/>
      <c r="D20" s="21"/>
      <c r="E20" s="20"/>
      <c r="F20" s="325">
        <f t="shared" si="0"/>
        <v>0</v>
      </c>
    </row>
    <row r="21" spans="1:6" ht="30">
      <c r="A21" s="23" t="s">
        <v>587</v>
      </c>
      <c r="B21" s="324" t="s">
        <v>588</v>
      </c>
      <c r="C21" s="22" t="s">
        <v>508</v>
      </c>
      <c r="D21" s="21">
        <v>1</v>
      </c>
      <c r="E21" s="20"/>
      <c r="F21" s="325">
        <f t="shared" si="0"/>
        <v>0</v>
      </c>
    </row>
    <row r="22" spans="1:6" ht="15.75" customHeight="1">
      <c r="A22" s="23" t="s">
        <v>587</v>
      </c>
      <c r="B22" s="324" t="s">
        <v>586</v>
      </c>
      <c r="C22" s="22" t="s">
        <v>585</v>
      </c>
      <c r="D22" s="39">
        <f>((7*23.251)+(1.7*2.9))*1.2</f>
        <v>201.2244</v>
      </c>
      <c r="E22" s="20"/>
      <c r="F22" s="325">
        <f t="shared" si="0"/>
        <v>0</v>
      </c>
    </row>
    <row r="23" spans="1:6" ht="20">
      <c r="A23" s="23" t="s">
        <v>584</v>
      </c>
      <c r="B23" s="324" t="s">
        <v>583</v>
      </c>
      <c r="C23" s="22" t="s">
        <v>578</v>
      </c>
      <c r="D23" s="34">
        <f>D22*0.25</f>
        <v>50.306100000000001</v>
      </c>
      <c r="E23" s="20"/>
      <c r="F23" s="325">
        <f t="shared" si="0"/>
        <v>0</v>
      </c>
    </row>
    <row r="24" spans="1:6" ht="10.5">
      <c r="A24" s="23"/>
      <c r="B24" s="320"/>
      <c r="C24" s="22"/>
      <c r="D24" s="34"/>
      <c r="E24" s="20"/>
      <c r="F24" s="325">
        <f t="shared" si="0"/>
        <v>0</v>
      </c>
    </row>
    <row r="25" spans="1:6" ht="21.75" customHeight="1">
      <c r="A25" s="321" t="s">
        <v>582</v>
      </c>
      <c r="B25" s="324" t="s">
        <v>581</v>
      </c>
      <c r="C25" s="22" t="s">
        <v>578</v>
      </c>
      <c r="D25" s="34">
        <f>D22*0.5</f>
        <v>100.6122</v>
      </c>
      <c r="E25" s="35"/>
      <c r="F25" s="325">
        <f t="shared" si="0"/>
        <v>0</v>
      </c>
    </row>
    <row r="26" spans="1:6" ht="21.75" customHeight="1">
      <c r="A26" s="326"/>
      <c r="B26" s="327"/>
      <c r="C26" s="38"/>
      <c r="D26" s="37"/>
      <c r="E26" s="36"/>
      <c r="F26" s="325">
        <f t="shared" si="0"/>
        <v>0</v>
      </c>
    </row>
    <row r="27" spans="1:6" ht="19" customHeight="1">
      <c r="A27" s="321"/>
      <c r="B27" s="323" t="s">
        <v>580</v>
      </c>
      <c r="C27" s="22"/>
      <c r="D27" s="34"/>
      <c r="E27" s="35"/>
      <c r="F27" s="325">
        <f t="shared" si="0"/>
        <v>0</v>
      </c>
    </row>
    <row r="28" spans="1:6" ht="19" customHeight="1">
      <c r="A28" s="321"/>
      <c r="B28" s="324" t="s">
        <v>2630</v>
      </c>
      <c r="C28" s="22"/>
      <c r="D28" s="34"/>
      <c r="E28" s="35"/>
      <c r="F28" s="325"/>
    </row>
    <row r="29" spans="1:6" ht="12">
      <c r="A29" s="321" t="s">
        <v>2278</v>
      </c>
      <c r="B29" s="324" t="s">
        <v>2631</v>
      </c>
      <c r="C29" s="22" t="s">
        <v>578</v>
      </c>
      <c r="D29" s="34">
        <v>30</v>
      </c>
      <c r="E29" s="35"/>
      <c r="F29" s="325">
        <f>E29*D29</f>
        <v>0</v>
      </c>
    </row>
    <row r="30" spans="1:6" ht="12">
      <c r="A30" s="321" t="s">
        <v>579</v>
      </c>
      <c r="B30" s="324" t="s">
        <v>2632</v>
      </c>
      <c r="C30" s="22" t="s">
        <v>578</v>
      </c>
      <c r="D30" s="34">
        <v>20</v>
      </c>
      <c r="E30" s="35"/>
      <c r="F30" s="325">
        <f t="shared" si="0"/>
        <v>0</v>
      </c>
    </row>
    <row r="31" spans="1:6">
      <c r="A31" s="321"/>
      <c r="B31" s="324"/>
      <c r="C31" s="22"/>
      <c r="D31" s="34"/>
      <c r="E31" s="35"/>
      <c r="F31" s="325">
        <f t="shared" si="0"/>
        <v>0</v>
      </c>
    </row>
    <row r="32" spans="1:6" ht="16.5" customHeight="1">
      <c r="A32" s="23"/>
      <c r="B32" s="323" t="s">
        <v>577</v>
      </c>
      <c r="C32" s="22"/>
      <c r="D32" s="34"/>
      <c r="E32" s="20"/>
      <c r="F32" s="325">
        <f t="shared" si="0"/>
        <v>0</v>
      </c>
    </row>
    <row r="33" spans="1:6" ht="30">
      <c r="A33" s="23" t="s">
        <v>576</v>
      </c>
      <c r="B33" s="324" t="s">
        <v>575</v>
      </c>
      <c r="C33" s="22" t="s">
        <v>558</v>
      </c>
      <c r="D33" s="34">
        <f>50%*D23</f>
        <v>25.15305</v>
      </c>
      <c r="E33" s="305"/>
      <c r="F33" s="325">
        <f t="shared" si="0"/>
        <v>0</v>
      </c>
    </row>
    <row r="34" spans="1:6">
      <c r="A34" s="23"/>
      <c r="B34" s="324"/>
      <c r="C34" s="22"/>
      <c r="D34" s="21"/>
      <c r="E34" s="20"/>
      <c r="F34" s="325">
        <f t="shared" si="0"/>
        <v>0</v>
      </c>
    </row>
    <row r="35" spans="1:6" ht="10.5">
      <c r="A35" s="23"/>
      <c r="B35" s="323" t="s">
        <v>574</v>
      </c>
      <c r="C35" s="22"/>
      <c r="D35" s="21"/>
      <c r="E35" s="20"/>
      <c r="F35" s="325">
        <f t="shared" si="0"/>
        <v>0</v>
      </c>
    </row>
    <row r="36" spans="1:6" ht="10.5">
      <c r="A36" s="23"/>
      <c r="B36" s="323"/>
      <c r="C36" s="22"/>
      <c r="D36" s="21"/>
      <c r="E36" s="20"/>
      <c r="F36" s="325">
        <f t="shared" si="0"/>
        <v>0</v>
      </c>
    </row>
    <row r="37" spans="1:6" ht="20">
      <c r="A37" s="23"/>
      <c r="B37" s="328" t="s">
        <v>573</v>
      </c>
      <c r="C37" s="22"/>
      <c r="D37" s="21"/>
      <c r="E37" s="20"/>
      <c r="F37" s="325">
        <f t="shared" si="0"/>
        <v>0</v>
      </c>
    </row>
    <row r="38" spans="1:6">
      <c r="A38" s="23"/>
      <c r="B38" s="328"/>
      <c r="C38" s="22"/>
      <c r="D38" s="21"/>
      <c r="E38" s="20"/>
      <c r="F38" s="325">
        <f t="shared" si="0"/>
        <v>0</v>
      </c>
    </row>
    <row r="39" spans="1:6" ht="20">
      <c r="A39" s="23" t="s">
        <v>572</v>
      </c>
      <c r="B39" s="324" t="s">
        <v>571</v>
      </c>
      <c r="C39" s="22" t="s">
        <v>558</v>
      </c>
      <c r="D39" s="34">
        <f>1363*5*0.1</f>
        <v>681.5</v>
      </c>
      <c r="E39" s="305"/>
      <c r="F39" s="325">
        <f t="shared" si="0"/>
        <v>0</v>
      </c>
    </row>
    <row r="40" spans="1:6" ht="20">
      <c r="A40" s="23" t="s">
        <v>570</v>
      </c>
      <c r="B40" s="324" t="s">
        <v>569</v>
      </c>
      <c r="C40" s="22" t="s">
        <v>558</v>
      </c>
      <c r="D40" s="34">
        <f>D39/2</f>
        <v>340.75</v>
      </c>
      <c r="E40" s="305"/>
      <c r="F40" s="325">
        <f t="shared" si="0"/>
        <v>0</v>
      </c>
    </row>
    <row r="41" spans="1:6">
      <c r="A41" s="23"/>
      <c r="B41" s="324"/>
      <c r="C41" s="22"/>
      <c r="D41" s="21"/>
      <c r="E41" s="20"/>
      <c r="F41" s="325">
        <f t="shared" si="0"/>
        <v>0</v>
      </c>
    </row>
    <row r="42" spans="1:6">
      <c r="A42" s="321">
        <v>3.9</v>
      </c>
      <c r="B42" s="324" t="s">
        <v>568</v>
      </c>
      <c r="C42" s="22" t="s">
        <v>558</v>
      </c>
      <c r="D42" s="21">
        <v>0.3</v>
      </c>
      <c r="E42" s="20"/>
      <c r="F42" s="325">
        <f t="shared" si="0"/>
        <v>0</v>
      </c>
    </row>
    <row r="43" spans="1:6">
      <c r="A43" s="321"/>
      <c r="B43" s="324"/>
      <c r="C43" s="22"/>
      <c r="D43" s="21"/>
      <c r="E43" s="20"/>
      <c r="F43" s="325">
        <f t="shared" si="0"/>
        <v>0</v>
      </c>
    </row>
    <row r="44" spans="1:6" ht="17.25" customHeight="1">
      <c r="A44" s="329">
        <v>3.1</v>
      </c>
      <c r="B44" s="324" t="s">
        <v>567</v>
      </c>
      <c r="C44" s="22" t="s">
        <v>558</v>
      </c>
      <c r="D44" s="21">
        <v>10.8</v>
      </c>
      <c r="E44" s="20"/>
      <c r="F44" s="325">
        <f t="shared" si="0"/>
        <v>0</v>
      </c>
    </row>
    <row r="45" spans="1:6" ht="17.25" customHeight="1">
      <c r="A45" s="321"/>
      <c r="B45" s="324"/>
      <c r="C45" s="22"/>
      <c r="D45" s="21"/>
      <c r="E45" s="20"/>
      <c r="F45" s="325">
        <f t="shared" si="0"/>
        <v>0</v>
      </c>
    </row>
    <row r="46" spans="1:6">
      <c r="A46" s="23"/>
      <c r="B46" s="324"/>
      <c r="C46" s="22"/>
      <c r="D46" s="21"/>
      <c r="E46" s="20"/>
      <c r="F46" s="325">
        <f t="shared" si="0"/>
        <v>0</v>
      </c>
    </row>
    <row r="47" spans="1:6" ht="10.5">
      <c r="A47" s="23"/>
      <c r="B47" s="323" t="s">
        <v>565</v>
      </c>
      <c r="C47" s="22"/>
      <c r="D47" s="21"/>
      <c r="E47" s="20"/>
      <c r="F47" s="325">
        <f t="shared" si="0"/>
        <v>0</v>
      </c>
    </row>
    <row r="48" spans="1:6" ht="10.5">
      <c r="A48" s="23"/>
      <c r="B48" s="323"/>
      <c r="C48" s="22"/>
      <c r="D48" s="21"/>
      <c r="E48" s="20"/>
      <c r="F48" s="325">
        <f t="shared" si="0"/>
        <v>0</v>
      </c>
    </row>
    <row r="49" spans="1:6" ht="10.5">
      <c r="A49" s="23"/>
      <c r="B49" s="323" t="s">
        <v>564</v>
      </c>
      <c r="C49" s="22"/>
      <c r="D49" s="21"/>
      <c r="E49" s="20"/>
      <c r="F49" s="325">
        <f t="shared" si="0"/>
        <v>0</v>
      </c>
    </row>
    <row r="50" spans="1:6" ht="10.5">
      <c r="A50" s="23"/>
      <c r="B50" s="323"/>
      <c r="C50" s="22"/>
      <c r="D50" s="21"/>
      <c r="E50" s="20"/>
      <c r="F50" s="325">
        <f t="shared" si="0"/>
        <v>0</v>
      </c>
    </row>
    <row r="51" spans="1:6" ht="20">
      <c r="A51" s="23"/>
      <c r="B51" s="324" t="s">
        <v>563</v>
      </c>
      <c r="C51" s="22"/>
      <c r="D51" s="21"/>
      <c r="E51" s="20"/>
      <c r="F51" s="325">
        <f t="shared" si="0"/>
        <v>0</v>
      </c>
    </row>
    <row r="52" spans="1:6">
      <c r="A52" s="23"/>
      <c r="B52" s="324" t="s">
        <v>562</v>
      </c>
      <c r="C52" s="22"/>
      <c r="D52" s="21"/>
      <c r="E52" s="20"/>
      <c r="F52" s="325">
        <f t="shared" si="0"/>
        <v>0</v>
      </c>
    </row>
    <row r="53" spans="1:6">
      <c r="A53" s="329">
        <v>3.13</v>
      </c>
      <c r="B53" s="324" t="s">
        <v>561</v>
      </c>
      <c r="C53" s="22" t="s">
        <v>558</v>
      </c>
      <c r="D53" s="34">
        <f>((23.251*7*2)+(2*15.225*3.925)+((1.7+1.7+2.9+2.9)*0.3*2))</f>
        <v>450.55025000000001</v>
      </c>
      <c r="E53" s="305"/>
      <c r="F53" s="325">
        <f t="shared" si="0"/>
        <v>0</v>
      </c>
    </row>
    <row r="54" spans="1:6">
      <c r="A54" s="329">
        <v>3.14</v>
      </c>
      <c r="B54" s="324" t="s">
        <v>560</v>
      </c>
      <c r="C54" s="22" t="s">
        <v>558</v>
      </c>
      <c r="D54" s="34">
        <f>(23.251*7*0.075)+(2.9*1.7*0.075)</f>
        <v>12.576525</v>
      </c>
      <c r="E54" s="305"/>
      <c r="F54" s="325">
        <f t="shared" si="0"/>
        <v>0</v>
      </c>
    </row>
    <row r="55" spans="1:6">
      <c r="A55" s="23"/>
      <c r="B55" s="324"/>
      <c r="C55" s="22"/>
      <c r="D55" s="21"/>
      <c r="E55" s="20"/>
      <c r="F55" s="325">
        <f t="shared" si="0"/>
        <v>0</v>
      </c>
    </row>
    <row r="56" spans="1:6">
      <c r="A56" s="23"/>
      <c r="B56" s="324"/>
      <c r="C56" s="22"/>
      <c r="D56" s="21"/>
      <c r="E56" s="20"/>
      <c r="F56" s="325">
        <f t="shared" si="0"/>
        <v>0</v>
      </c>
    </row>
    <row r="57" spans="1:6" ht="10.5">
      <c r="A57" s="23"/>
      <c r="B57" s="323" t="s">
        <v>557</v>
      </c>
      <c r="C57" s="22"/>
      <c r="D57" s="21"/>
      <c r="E57" s="20"/>
      <c r="F57" s="325">
        <f t="shared" si="0"/>
        <v>0</v>
      </c>
    </row>
    <row r="58" spans="1:6" s="221" customFormat="1" ht="13">
      <c r="A58" s="23"/>
      <c r="B58" s="323"/>
      <c r="C58" s="22"/>
      <c r="D58" s="21"/>
      <c r="E58" s="20"/>
      <c r="F58" s="325">
        <f t="shared" si="0"/>
        <v>0</v>
      </c>
    </row>
    <row r="59" spans="1:6" ht="10.5">
      <c r="A59" s="23"/>
      <c r="B59" s="323" t="s">
        <v>556</v>
      </c>
      <c r="C59" s="22"/>
      <c r="D59" s="21"/>
      <c r="E59" s="20"/>
      <c r="F59" s="325">
        <f t="shared" si="0"/>
        <v>0</v>
      </c>
    </row>
    <row r="60" spans="1:6" ht="10.5">
      <c r="A60" s="23"/>
      <c r="B60" s="323"/>
      <c r="C60" s="22"/>
      <c r="D60" s="21"/>
      <c r="E60" s="20"/>
      <c r="F60" s="325">
        <f t="shared" si="0"/>
        <v>0</v>
      </c>
    </row>
    <row r="61" spans="1:6">
      <c r="A61" s="23"/>
      <c r="B61" s="324" t="s">
        <v>555</v>
      </c>
      <c r="C61" s="22"/>
      <c r="D61" s="21"/>
      <c r="E61" s="20"/>
      <c r="F61" s="325">
        <f t="shared" si="0"/>
        <v>0</v>
      </c>
    </row>
    <row r="62" spans="1:6">
      <c r="A62" s="329">
        <v>3.17</v>
      </c>
      <c r="B62" s="324" t="s">
        <v>554</v>
      </c>
      <c r="C62" s="22" t="s">
        <v>541</v>
      </c>
      <c r="D62" s="34">
        <f>((7*2)+(2*23.251)+(2*23.251))*2</f>
        <v>214.00800000000001</v>
      </c>
      <c r="E62" s="305"/>
      <c r="F62" s="325">
        <f t="shared" si="0"/>
        <v>0</v>
      </c>
    </row>
    <row r="63" spans="1:6">
      <c r="A63" s="329">
        <v>3.18</v>
      </c>
      <c r="B63" s="324" t="s">
        <v>553</v>
      </c>
      <c r="C63" s="22" t="s">
        <v>541</v>
      </c>
      <c r="D63" s="34">
        <f>(2.9*2*4)+(1.7*2*4)</f>
        <v>36.799999999999997</v>
      </c>
      <c r="E63" s="305"/>
      <c r="F63" s="325">
        <f t="shared" si="0"/>
        <v>0</v>
      </c>
    </row>
    <row r="64" spans="1:6" s="297" customFormat="1" ht="10.5" thickBot="1">
      <c r="A64" s="23"/>
      <c r="B64" s="324"/>
      <c r="C64" s="22"/>
      <c r="D64" s="34"/>
      <c r="E64" s="20"/>
      <c r="F64" s="19"/>
    </row>
    <row r="65" spans="1:6" s="316" customFormat="1" ht="10.25" customHeight="1" thickBot="1">
      <c r="A65" s="2019" t="s">
        <v>325</v>
      </c>
      <c r="B65" s="2020"/>
      <c r="C65" s="2020"/>
      <c r="D65" s="2020"/>
      <c r="E65" s="2020"/>
      <c r="F65" s="268">
        <f>SUM(F13:F64)</f>
        <v>0</v>
      </c>
    </row>
    <row r="66" spans="1:6" ht="13.25" customHeight="1">
      <c r="A66" s="330"/>
      <c r="B66" s="331"/>
      <c r="C66" s="331"/>
      <c r="D66" s="332"/>
      <c r="E66" s="333"/>
      <c r="F66" s="334"/>
    </row>
    <row r="67" spans="1:6" ht="10.5">
      <c r="A67" s="330"/>
      <c r="B67" s="331"/>
      <c r="C67" s="331"/>
      <c r="D67" s="332"/>
      <c r="E67" s="333"/>
      <c r="F67" s="334"/>
    </row>
    <row r="68" spans="1:6" ht="10.5">
      <c r="A68" s="330"/>
      <c r="B68" s="331"/>
      <c r="C68" s="331"/>
      <c r="D68" s="332"/>
      <c r="E68" s="333"/>
      <c r="F68" s="334"/>
    </row>
    <row r="69" spans="1:6" ht="10.5">
      <c r="A69" s="2025" t="s">
        <v>324</v>
      </c>
      <c r="B69" s="2026"/>
      <c r="C69" s="2026"/>
      <c r="D69" s="2026"/>
      <c r="E69" s="2026"/>
      <c r="F69" s="2027"/>
    </row>
    <row r="70" spans="1:6" ht="14.25" customHeight="1">
      <c r="A70" s="2025" t="s">
        <v>323</v>
      </c>
      <c r="B70" s="2026"/>
      <c r="C70" s="2026"/>
      <c r="D70" s="2026"/>
      <c r="E70" s="2026"/>
      <c r="F70" s="2027"/>
    </row>
    <row r="71" spans="1:6" ht="10.5">
      <c r="A71" s="313" t="s">
        <v>503</v>
      </c>
      <c r="E71" s="295"/>
      <c r="F71" s="296"/>
    </row>
    <row r="72" spans="1:6" ht="10.5">
      <c r="A72" s="2021"/>
      <c r="B72" s="2022"/>
      <c r="C72" s="2022"/>
      <c r="D72" s="2022"/>
      <c r="E72" s="2022"/>
      <c r="F72" s="2023"/>
    </row>
    <row r="73" spans="1:6" ht="10.5">
      <c r="A73" s="2021" t="s">
        <v>502</v>
      </c>
      <c r="B73" s="2024"/>
      <c r="C73" s="15"/>
      <c r="D73" s="298"/>
      <c r="E73" s="295"/>
      <c r="F73" s="296"/>
    </row>
    <row r="74" spans="1:6" ht="11" thickBot="1">
      <c r="A74" s="299"/>
      <c r="B74" s="300"/>
      <c r="C74" s="301"/>
      <c r="D74" s="302"/>
      <c r="E74" s="303"/>
      <c r="F74" s="304"/>
    </row>
    <row r="75" spans="1:6" ht="11" thickBot="1">
      <c r="A75" s="317" t="s">
        <v>320</v>
      </c>
      <c r="B75" s="318" t="s">
        <v>161</v>
      </c>
      <c r="C75" s="318" t="s">
        <v>319</v>
      </c>
      <c r="D75" s="318" t="s">
        <v>318</v>
      </c>
      <c r="E75" s="224" t="s">
        <v>552</v>
      </c>
      <c r="F75" s="319" t="s">
        <v>551</v>
      </c>
    </row>
    <row r="76" spans="1:6" ht="10.5">
      <c r="A76" s="23"/>
      <c r="B76" s="320"/>
      <c r="C76" s="22"/>
      <c r="D76" s="21"/>
      <c r="E76" s="20"/>
      <c r="F76" s="19"/>
    </row>
    <row r="77" spans="1:6" ht="10.5">
      <c r="A77" s="23"/>
      <c r="B77" s="323" t="s">
        <v>550</v>
      </c>
      <c r="C77" s="22"/>
      <c r="D77" s="34"/>
      <c r="E77" s="20"/>
      <c r="F77" s="19"/>
    </row>
    <row r="78" spans="1:6" ht="10.5">
      <c r="A78" s="23"/>
      <c r="B78" s="323"/>
      <c r="C78" s="22"/>
      <c r="D78" s="34"/>
      <c r="E78" s="20"/>
      <c r="F78" s="19"/>
    </row>
    <row r="79" spans="1:6" ht="20">
      <c r="A79" s="23"/>
      <c r="B79" s="324" t="s">
        <v>549</v>
      </c>
      <c r="C79" s="22"/>
      <c r="D79" s="34"/>
      <c r="E79" s="20"/>
      <c r="F79" s="19"/>
    </row>
    <row r="80" spans="1:6">
      <c r="A80" s="23"/>
      <c r="B80" s="324" t="s">
        <v>548</v>
      </c>
      <c r="C80" s="22"/>
      <c r="D80" s="34"/>
      <c r="E80" s="20"/>
      <c r="F80" s="19"/>
    </row>
    <row r="81" spans="1:6">
      <c r="A81" s="329">
        <v>3.19</v>
      </c>
      <c r="B81" s="324" t="s">
        <v>547</v>
      </c>
      <c r="C81" s="22" t="s">
        <v>448</v>
      </c>
      <c r="D81" s="34">
        <f>3972*1.1*0.5</f>
        <v>2184.6000000000004</v>
      </c>
      <c r="E81" s="305"/>
      <c r="F81" s="325">
        <f t="shared" ref="F81:F139" si="1">E81*D81</f>
        <v>0</v>
      </c>
    </row>
    <row r="82" spans="1:6">
      <c r="A82" s="329">
        <v>3.2</v>
      </c>
      <c r="B82" s="324" t="s">
        <v>546</v>
      </c>
      <c r="C82" s="22" t="s">
        <v>448</v>
      </c>
      <c r="D82" s="21">
        <f>69272*0.5</f>
        <v>34636</v>
      </c>
      <c r="E82" s="305"/>
      <c r="F82" s="325">
        <f t="shared" si="1"/>
        <v>0</v>
      </c>
    </row>
    <row r="83" spans="1:6" ht="20.25" customHeight="1">
      <c r="A83" s="329">
        <v>3.21</v>
      </c>
      <c r="B83" s="324" t="s">
        <v>545</v>
      </c>
      <c r="C83" s="22" t="s">
        <v>448</v>
      </c>
      <c r="D83" s="21">
        <f>56*0.5</f>
        <v>28</v>
      </c>
      <c r="E83" s="305"/>
      <c r="F83" s="325">
        <f t="shared" si="1"/>
        <v>0</v>
      </c>
    </row>
    <row r="84" spans="1:6" ht="9.75" customHeight="1">
      <c r="A84" s="329">
        <v>3.22</v>
      </c>
      <c r="B84" s="324" t="s">
        <v>544</v>
      </c>
      <c r="C84" s="22" t="s">
        <v>448</v>
      </c>
      <c r="D84" s="21">
        <f>7386*0.5</f>
        <v>3693</v>
      </c>
      <c r="E84" s="305"/>
      <c r="F84" s="325">
        <f t="shared" si="1"/>
        <v>0</v>
      </c>
    </row>
    <row r="85" spans="1:6">
      <c r="A85" s="23"/>
      <c r="B85" s="324"/>
      <c r="C85" s="22"/>
      <c r="D85" s="21"/>
      <c r="E85" s="20"/>
      <c r="F85" s="325">
        <f t="shared" si="1"/>
        <v>0</v>
      </c>
    </row>
    <row r="86" spans="1:6" ht="30">
      <c r="A86" s="329">
        <v>3.23</v>
      </c>
      <c r="B86" s="324" t="s">
        <v>543</v>
      </c>
      <c r="C86" s="22" t="s">
        <v>448</v>
      </c>
      <c r="D86" s="21">
        <f>4000*0.5</f>
        <v>2000</v>
      </c>
      <c r="E86" s="305"/>
      <c r="F86" s="325">
        <f t="shared" si="1"/>
        <v>0</v>
      </c>
    </row>
    <row r="87" spans="1:6">
      <c r="A87" s="23"/>
      <c r="B87" s="324"/>
      <c r="C87" s="22"/>
      <c r="D87" s="21"/>
      <c r="E87" s="20"/>
      <c r="F87" s="325">
        <f t="shared" si="1"/>
        <v>0</v>
      </c>
    </row>
    <row r="88" spans="1:6" ht="20">
      <c r="A88" s="329">
        <v>3.24</v>
      </c>
      <c r="B88" s="324" t="s">
        <v>542</v>
      </c>
      <c r="C88" s="22" t="s">
        <v>541</v>
      </c>
      <c r="D88" s="21">
        <v>1</v>
      </c>
      <c r="E88" s="305"/>
      <c r="F88" s="325">
        <f t="shared" si="1"/>
        <v>0</v>
      </c>
    </row>
    <row r="89" spans="1:6" ht="20.25" customHeight="1">
      <c r="A89" s="23"/>
      <c r="B89" s="324"/>
      <c r="C89" s="22"/>
      <c r="D89" s="21"/>
      <c r="E89" s="20"/>
      <c r="F89" s="325">
        <f t="shared" si="1"/>
        <v>0</v>
      </c>
    </row>
    <row r="90" spans="1:6" ht="10.5" customHeight="1">
      <c r="A90" s="23"/>
      <c r="B90" s="323" t="s">
        <v>540</v>
      </c>
      <c r="C90" s="22"/>
      <c r="D90" s="21"/>
      <c r="E90" s="20"/>
      <c r="F90" s="325">
        <f t="shared" si="1"/>
        <v>0</v>
      </c>
    </row>
    <row r="91" spans="1:6" ht="10.5">
      <c r="A91" s="23"/>
      <c r="B91" s="323"/>
      <c r="C91" s="22"/>
      <c r="D91" s="21"/>
      <c r="E91" s="20"/>
      <c r="F91" s="325">
        <f t="shared" si="1"/>
        <v>0</v>
      </c>
    </row>
    <row r="92" spans="1:6">
      <c r="A92" s="23"/>
      <c r="B92" s="324" t="s">
        <v>539</v>
      </c>
      <c r="C92" s="22"/>
      <c r="D92" s="21"/>
      <c r="E92" s="20"/>
      <c r="F92" s="325">
        <f t="shared" si="1"/>
        <v>0</v>
      </c>
    </row>
    <row r="93" spans="1:6">
      <c r="A93" s="23"/>
      <c r="B93" s="324" t="s">
        <v>538</v>
      </c>
      <c r="C93" s="22"/>
      <c r="D93" s="21"/>
      <c r="E93" s="20"/>
      <c r="F93" s="325">
        <f t="shared" si="1"/>
        <v>0</v>
      </c>
    </row>
    <row r="94" spans="1:6">
      <c r="A94" s="329">
        <v>3.25</v>
      </c>
      <c r="B94" s="324" t="s">
        <v>537</v>
      </c>
      <c r="C94" s="22" t="s">
        <v>337</v>
      </c>
      <c r="D94" s="21">
        <v>2</v>
      </c>
      <c r="E94" s="305"/>
      <c r="F94" s="325">
        <f t="shared" si="1"/>
        <v>0</v>
      </c>
    </row>
    <row r="95" spans="1:6" ht="15.75" customHeight="1">
      <c r="A95" s="23"/>
      <c r="B95" s="324"/>
      <c r="C95" s="22"/>
      <c r="D95" s="21"/>
      <c r="E95" s="20"/>
      <c r="F95" s="325">
        <f t="shared" si="1"/>
        <v>0</v>
      </c>
    </row>
    <row r="96" spans="1:6" ht="10.5">
      <c r="A96" s="23"/>
      <c r="B96" s="323" t="s">
        <v>536</v>
      </c>
      <c r="C96" s="22"/>
      <c r="D96" s="21"/>
      <c r="E96" s="20"/>
      <c r="F96" s="325">
        <f t="shared" si="1"/>
        <v>0</v>
      </c>
    </row>
    <row r="97" spans="1:6" ht="10.5">
      <c r="A97" s="23"/>
      <c r="B97" s="323"/>
      <c r="C97" s="22"/>
      <c r="D97" s="21"/>
      <c r="E97" s="20"/>
      <c r="F97" s="325">
        <f t="shared" si="1"/>
        <v>0</v>
      </c>
    </row>
    <row r="98" spans="1:6" ht="40">
      <c r="A98" s="23"/>
      <c r="B98" s="324" t="s">
        <v>535</v>
      </c>
      <c r="C98" s="22"/>
      <c r="D98" s="21"/>
      <c r="E98" s="20"/>
      <c r="F98" s="325">
        <f t="shared" si="1"/>
        <v>0</v>
      </c>
    </row>
    <row r="99" spans="1:6">
      <c r="A99" s="23"/>
      <c r="B99" s="324" t="s">
        <v>534</v>
      </c>
      <c r="C99" s="22"/>
      <c r="D99" s="21"/>
      <c r="E99" s="20"/>
      <c r="F99" s="325">
        <f t="shared" si="1"/>
        <v>0</v>
      </c>
    </row>
    <row r="100" spans="1:6">
      <c r="A100" s="329">
        <v>3.26</v>
      </c>
      <c r="B100" s="324" t="s">
        <v>533</v>
      </c>
      <c r="C100" s="22" t="s">
        <v>513</v>
      </c>
      <c r="D100" s="21">
        <v>6</v>
      </c>
      <c r="E100" s="20"/>
      <c r="F100" s="325">
        <f t="shared" si="1"/>
        <v>0</v>
      </c>
    </row>
    <row r="101" spans="1:6">
      <c r="A101" s="23"/>
      <c r="B101" s="324"/>
      <c r="C101" s="22"/>
      <c r="D101" s="21"/>
      <c r="E101" s="20"/>
      <c r="F101" s="325">
        <f t="shared" si="1"/>
        <v>0</v>
      </c>
    </row>
    <row r="102" spans="1:6" ht="10.5">
      <c r="A102" s="23"/>
      <c r="B102" s="323" t="s">
        <v>532</v>
      </c>
      <c r="C102" s="22"/>
      <c r="D102" s="21"/>
      <c r="E102" s="20"/>
      <c r="F102" s="325">
        <f t="shared" si="1"/>
        <v>0</v>
      </c>
    </row>
    <row r="103" spans="1:6">
      <c r="A103" s="23"/>
      <c r="B103" s="324" t="s">
        <v>531</v>
      </c>
      <c r="C103" s="22"/>
      <c r="D103" s="21"/>
      <c r="E103" s="20"/>
      <c r="F103" s="325">
        <f t="shared" si="1"/>
        <v>0</v>
      </c>
    </row>
    <row r="104" spans="1:6">
      <c r="A104" s="23"/>
      <c r="B104" s="324" t="s">
        <v>530</v>
      </c>
      <c r="C104" s="22"/>
      <c r="D104" s="21"/>
      <c r="E104" s="20"/>
      <c r="F104" s="325">
        <f t="shared" si="1"/>
        <v>0</v>
      </c>
    </row>
    <row r="105" spans="1:6" ht="18.649999999999999" customHeight="1">
      <c r="A105" s="329">
        <v>3.27</v>
      </c>
      <c r="B105" s="324" t="s">
        <v>529</v>
      </c>
      <c r="C105" s="22" t="s">
        <v>337</v>
      </c>
      <c r="D105" s="21">
        <v>10</v>
      </c>
      <c r="E105" s="20"/>
      <c r="F105" s="325">
        <f t="shared" si="1"/>
        <v>0</v>
      </c>
    </row>
    <row r="106" spans="1:6">
      <c r="A106" s="329">
        <v>3.28</v>
      </c>
      <c r="B106" s="324" t="s">
        <v>528</v>
      </c>
      <c r="C106" s="22" t="s">
        <v>337</v>
      </c>
      <c r="D106" s="21">
        <v>10</v>
      </c>
      <c r="E106" s="20"/>
      <c r="F106" s="325">
        <f t="shared" si="1"/>
        <v>0</v>
      </c>
    </row>
    <row r="107" spans="1:6">
      <c r="A107" s="329">
        <v>3.29</v>
      </c>
      <c r="B107" s="324" t="s">
        <v>527</v>
      </c>
      <c r="C107" s="22" t="s">
        <v>337</v>
      </c>
      <c r="D107" s="21">
        <v>10</v>
      </c>
      <c r="E107" s="20"/>
      <c r="F107" s="325">
        <f t="shared" si="1"/>
        <v>0</v>
      </c>
    </row>
    <row r="108" spans="1:6">
      <c r="A108" s="329">
        <v>3.3</v>
      </c>
      <c r="B108" s="324" t="s">
        <v>526</v>
      </c>
      <c r="C108" s="22" t="s">
        <v>337</v>
      </c>
      <c r="D108" s="21">
        <v>10</v>
      </c>
      <c r="E108" s="20"/>
      <c r="F108" s="325">
        <f t="shared" si="1"/>
        <v>0</v>
      </c>
    </row>
    <row r="109" spans="1:6">
      <c r="A109" s="329"/>
      <c r="B109" s="324" t="s">
        <v>525</v>
      </c>
      <c r="C109" s="22"/>
      <c r="D109" s="21"/>
      <c r="E109" s="20"/>
      <c r="F109" s="325">
        <f t="shared" si="1"/>
        <v>0</v>
      </c>
    </row>
    <row r="110" spans="1:6">
      <c r="A110" s="329">
        <v>3.31</v>
      </c>
      <c r="B110" s="324" t="s">
        <v>524</v>
      </c>
      <c r="C110" s="22" t="s">
        <v>337</v>
      </c>
      <c r="D110" s="21">
        <v>3</v>
      </c>
      <c r="E110" s="20"/>
      <c r="F110" s="325">
        <f t="shared" si="1"/>
        <v>0</v>
      </c>
    </row>
    <row r="111" spans="1:6" ht="19.5" customHeight="1">
      <c r="A111" s="23"/>
      <c r="B111" s="324"/>
      <c r="C111" s="22"/>
      <c r="D111" s="21"/>
      <c r="E111" s="20"/>
      <c r="F111" s="325">
        <f t="shared" si="1"/>
        <v>0</v>
      </c>
    </row>
    <row r="112" spans="1:6" ht="21">
      <c r="A112" s="329"/>
      <c r="B112" s="323" t="s">
        <v>523</v>
      </c>
      <c r="C112" s="22"/>
      <c r="D112" s="21"/>
      <c r="E112" s="20"/>
      <c r="F112" s="325">
        <f t="shared" si="1"/>
        <v>0</v>
      </c>
    </row>
    <row r="113" spans="1:6" ht="10.5">
      <c r="A113" s="329"/>
      <c r="B113" s="323"/>
      <c r="C113" s="22"/>
      <c r="D113" s="21"/>
      <c r="E113" s="20"/>
      <c r="F113" s="325">
        <f t="shared" si="1"/>
        <v>0</v>
      </c>
    </row>
    <row r="114" spans="1:6" ht="30">
      <c r="A114" s="329"/>
      <c r="B114" s="324" t="s">
        <v>522</v>
      </c>
      <c r="C114" s="22"/>
      <c r="D114" s="21"/>
      <c r="E114" s="20"/>
      <c r="F114" s="325">
        <f t="shared" si="1"/>
        <v>0</v>
      </c>
    </row>
    <row r="115" spans="1:6" ht="81" customHeight="1">
      <c r="A115" s="329"/>
      <c r="B115" s="324" t="s">
        <v>521</v>
      </c>
      <c r="C115" s="22"/>
      <c r="D115" s="21"/>
      <c r="E115" s="20"/>
      <c r="F115" s="325">
        <f t="shared" si="1"/>
        <v>0</v>
      </c>
    </row>
    <row r="116" spans="1:6" ht="39.75" customHeight="1">
      <c r="A116" s="329">
        <v>3.32</v>
      </c>
      <c r="B116" s="324" t="s">
        <v>520</v>
      </c>
      <c r="C116" s="22" t="s">
        <v>337</v>
      </c>
      <c r="D116" s="21">
        <v>3</v>
      </c>
      <c r="E116" s="20"/>
      <c r="F116" s="325">
        <f t="shared" si="1"/>
        <v>0</v>
      </c>
    </row>
    <row r="117" spans="1:6">
      <c r="A117" s="329"/>
      <c r="B117" s="324"/>
      <c r="C117" s="22"/>
      <c r="D117" s="21"/>
      <c r="E117" s="20"/>
      <c r="F117" s="325">
        <f t="shared" si="1"/>
        <v>0</v>
      </c>
    </row>
    <row r="118" spans="1:6" ht="10.5">
      <c r="A118" s="329"/>
      <c r="B118" s="323" t="s">
        <v>519</v>
      </c>
      <c r="C118" s="22"/>
      <c r="D118" s="21"/>
      <c r="E118" s="20"/>
      <c r="F118" s="325">
        <f t="shared" si="1"/>
        <v>0</v>
      </c>
    </row>
    <row r="119" spans="1:6" ht="40">
      <c r="A119" s="329"/>
      <c r="B119" s="324" t="s">
        <v>518</v>
      </c>
      <c r="C119" s="22"/>
      <c r="D119" s="21"/>
      <c r="E119" s="20"/>
      <c r="F119" s="325">
        <f t="shared" si="1"/>
        <v>0</v>
      </c>
    </row>
    <row r="120" spans="1:6" ht="45" customHeight="1">
      <c r="A120" s="329">
        <v>3.33</v>
      </c>
      <c r="B120" s="324" t="s">
        <v>517</v>
      </c>
      <c r="C120" s="22" t="s">
        <v>337</v>
      </c>
      <c r="D120" s="21">
        <v>1</v>
      </c>
      <c r="E120" s="20"/>
      <c r="F120" s="325">
        <f t="shared" si="1"/>
        <v>0</v>
      </c>
    </row>
    <row r="121" spans="1:6">
      <c r="A121" s="329"/>
      <c r="B121" s="324"/>
      <c r="C121" s="22"/>
      <c r="D121" s="21"/>
      <c r="E121" s="20"/>
      <c r="F121" s="325">
        <f t="shared" si="1"/>
        <v>0</v>
      </c>
    </row>
    <row r="122" spans="1:6" s="221" customFormat="1" ht="13">
      <c r="A122" s="329"/>
      <c r="B122" s="323" t="s">
        <v>516</v>
      </c>
      <c r="C122" s="22"/>
      <c r="D122" s="21"/>
      <c r="E122" s="20"/>
      <c r="F122" s="325">
        <f t="shared" si="1"/>
        <v>0</v>
      </c>
    </row>
    <row r="123" spans="1:6" ht="10.5">
      <c r="A123" s="329"/>
      <c r="B123" s="323" t="s">
        <v>515</v>
      </c>
      <c r="C123" s="22"/>
      <c r="D123" s="21"/>
      <c r="E123" s="20"/>
      <c r="F123" s="325">
        <f t="shared" si="1"/>
        <v>0</v>
      </c>
    </row>
    <row r="124" spans="1:6" ht="60">
      <c r="A124" s="329">
        <v>3.34</v>
      </c>
      <c r="B124" s="324" t="s">
        <v>514</v>
      </c>
      <c r="C124" s="22" t="s">
        <v>513</v>
      </c>
      <c r="D124" s="21">
        <v>80</v>
      </c>
      <c r="E124" s="20"/>
      <c r="F124" s="325">
        <f t="shared" si="1"/>
        <v>0</v>
      </c>
    </row>
    <row r="125" spans="1:6">
      <c r="A125" s="329"/>
      <c r="B125" s="324"/>
      <c r="C125" s="22"/>
      <c r="D125" s="21"/>
      <c r="E125" s="20"/>
      <c r="F125" s="325">
        <f t="shared" si="1"/>
        <v>0</v>
      </c>
    </row>
    <row r="126" spans="1:6" ht="30">
      <c r="A126" s="329">
        <v>3.35</v>
      </c>
      <c r="B126" s="324" t="s">
        <v>512</v>
      </c>
      <c r="C126" s="22" t="s">
        <v>337</v>
      </c>
      <c r="D126" s="21">
        <v>1</v>
      </c>
      <c r="E126" s="20"/>
      <c r="F126" s="325">
        <f t="shared" si="1"/>
        <v>0</v>
      </c>
    </row>
    <row r="127" spans="1:6">
      <c r="A127" s="329"/>
      <c r="B127" s="324"/>
      <c r="C127" s="22"/>
      <c r="D127" s="21"/>
      <c r="E127" s="20"/>
      <c r="F127" s="325">
        <f t="shared" si="1"/>
        <v>0</v>
      </c>
    </row>
    <row r="128" spans="1:6" ht="10.5">
      <c r="A128" s="329"/>
      <c r="B128" s="323" t="s">
        <v>511</v>
      </c>
      <c r="C128" s="22"/>
      <c r="D128" s="21"/>
      <c r="E128" s="20"/>
      <c r="F128" s="325">
        <f t="shared" si="1"/>
        <v>0</v>
      </c>
    </row>
    <row r="129" spans="1:6" ht="20">
      <c r="A129" s="329">
        <v>3.36</v>
      </c>
      <c r="B129" s="324" t="s">
        <v>510</v>
      </c>
      <c r="C129" s="22" t="s">
        <v>508</v>
      </c>
      <c r="D129" s="21">
        <v>1</v>
      </c>
      <c r="E129" s="20"/>
      <c r="F129" s="325">
        <f t="shared" si="1"/>
        <v>0</v>
      </c>
    </row>
    <row r="130" spans="1:6">
      <c r="A130" s="329"/>
      <c r="B130" s="324"/>
      <c r="C130" s="22"/>
      <c r="D130" s="21"/>
      <c r="E130" s="20"/>
      <c r="F130" s="325">
        <f t="shared" si="1"/>
        <v>0</v>
      </c>
    </row>
    <row r="131" spans="1:6" ht="10.5">
      <c r="A131" s="329"/>
      <c r="B131" s="323" t="s">
        <v>509</v>
      </c>
      <c r="C131" s="22"/>
      <c r="D131" s="21"/>
      <c r="E131" s="20"/>
      <c r="F131" s="325">
        <f t="shared" si="1"/>
        <v>0</v>
      </c>
    </row>
    <row r="132" spans="1:6" ht="20">
      <c r="A132" s="329">
        <v>3.37</v>
      </c>
      <c r="B132" s="324" t="s">
        <v>2613</v>
      </c>
      <c r="C132" s="22" t="s">
        <v>508</v>
      </c>
      <c r="D132" s="21">
        <v>1</v>
      </c>
      <c r="E132" s="20"/>
      <c r="F132" s="325">
        <f t="shared" si="1"/>
        <v>0</v>
      </c>
    </row>
    <row r="133" spans="1:6">
      <c r="A133" s="329"/>
      <c r="B133" s="324"/>
      <c r="C133" s="22"/>
      <c r="D133" s="21"/>
      <c r="E133" s="20"/>
      <c r="F133" s="325">
        <f t="shared" si="1"/>
        <v>0</v>
      </c>
    </row>
    <row r="134" spans="1:6" ht="10.5">
      <c r="A134" s="329"/>
      <c r="B134" s="323" t="s">
        <v>507</v>
      </c>
      <c r="C134" s="22"/>
      <c r="D134" s="21"/>
      <c r="E134" s="20"/>
      <c r="F134" s="325">
        <f t="shared" si="1"/>
        <v>0</v>
      </c>
    </row>
    <row r="135" spans="1:6" ht="20">
      <c r="A135" s="329">
        <v>3.38</v>
      </c>
      <c r="B135" s="324" t="s">
        <v>506</v>
      </c>
      <c r="C135" s="22" t="s">
        <v>337</v>
      </c>
      <c r="D135" s="21">
        <v>1</v>
      </c>
      <c r="E135" s="20"/>
      <c r="F135" s="325">
        <f t="shared" si="1"/>
        <v>0</v>
      </c>
    </row>
    <row r="136" spans="1:6">
      <c r="A136" s="329"/>
      <c r="B136" s="324"/>
      <c r="C136" s="22"/>
      <c r="D136" s="21"/>
      <c r="E136" s="20"/>
      <c r="F136" s="325">
        <f t="shared" si="1"/>
        <v>0</v>
      </c>
    </row>
    <row r="137" spans="1:6">
      <c r="A137" s="329">
        <v>3.39</v>
      </c>
      <c r="B137" s="324" t="s">
        <v>505</v>
      </c>
      <c r="C137" s="22" t="s">
        <v>337</v>
      </c>
      <c r="D137" s="21">
        <v>1</v>
      </c>
      <c r="E137" s="20"/>
      <c r="F137" s="325">
        <f t="shared" si="1"/>
        <v>0</v>
      </c>
    </row>
    <row r="138" spans="1:6">
      <c r="A138" s="329"/>
      <c r="B138" s="324"/>
      <c r="C138" s="22"/>
      <c r="D138" s="21"/>
      <c r="E138" s="20"/>
      <c r="F138" s="325">
        <f t="shared" si="1"/>
        <v>0</v>
      </c>
    </row>
    <row r="139" spans="1:6" ht="20">
      <c r="A139" s="329">
        <v>3.4</v>
      </c>
      <c r="B139" s="324" t="s">
        <v>504</v>
      </c>
      <c r="C139" s="22" t="s">
        <v>337</v>
      </c>
      <c r="D139" s="21">
        <v>1</v>
      </c>
      <c r="E139" s="20"/>
      <c r="F139" s="325">
        <f t="shared" si="1"/>
        <v>0</v>
      </c>
    </row>
    <row r="140" spans="1:6">
      <c r="A140" s="329"/>
      <c r="B140" s="324"/>
      <c r="C140" s="22"/>
      <c r="D140" s="21"/>
      <c r="E140" s="20"/>
      <c r="F140" s="19"/>
    </row>
    <row r="141" spans="1:6">
      <c r="A141" s="329"/>
      <c r="B141" s="324"/>
      <c r="C141" s="22"/>
      <c r="D141" s="21"/>
      <c r="E141" s="20"/>
      <c r="F141" s="19"/>
    </row>
    <row r="142" spans="1:6">
      <c r="A142" s="329"/>
      <c r="B142" s="324"/>
      <c r="C142" s="22"/>
      <c r="D142" s="21"/>
      <c r="E142" s="20"/>
      <c r="F142" s="19"/>
    </row>
    <row r="143" spans="1:6">
      <c r="A143" s="329"/>
      <c r="B143" s="324"/>
      <c r="C143" s="22"/>
      <c r="D143" s="21"/>
      <c r="E143" s="20"/>
      <c r="F143" s="19"/>
    </row>
    <row r="144" spans="1:6">
      <c r="A144" s="329"/>
      <c r="B144" s="324"/>
      <c r="C144" s="22"/>
      <c r="D144" s="21"/>
      <c r="E144" s="20"/>
      <c r="F144" s="19"/>
    </row>
    <row r="145" spans="1:6" ht="10.5" thickBot="1">
      <c r="A145" s="23"/>
      <c r="B145" s="324"/>
      <c r="C145" s="22"/>
      <c r="D145" s="21"/>
      <c r="E145" s="20"/>
      <c r="F145" s="19"/>
    </row>
    <row r="146" spans="1:6" s="335" customFormat="1" ht="11" thickBot="1">
      <c r="A146" s="2019" t="s">
        <v>325</v>
      </c>
      <c r="B146" s="2020"/>
      <c r="C146" s="2020"/>
      <c r="D146" s="2020"/>
      <c r="E146" s="2020"/>
      <c r="F146" s="268">
        <f>SUM(F77:F145)</f>
        <v>0</v>
      </c>
    </row>
    <row r="147" spans="1:6">
      <c r="A147" s="33"/>
      <c r="B147" s="336"/>
      <c r="C147" s="32"/>
      <c r="D147" s="31"/>
      <c r="E147" s="30"/>
      <c r="F147" s="29"/>
    </row>
    <row r="148" spans="1:6">
      <c r="A148" s="28"/>
      <c r="B148" s="337"/>
      <c r="C148" s="27"/>
      <c r="D148" s="26"/>
      <c r="E148" s="25"/>
      <c r="F148" s="24"/>
    </row>
    <row r="149" spans="1:6" ht="10.5">
      <c r="A149" s="2025" t="s">
        <v>324</v>
      </c>
      <c r="B149" s="2026"/>
      <c r="C149" s="2026"/>
      <c r="D149" s="2026"/>
      <c r="E149" s="2026"/>
      <c r="F149" s="2027"/>
    </row>
    <row r="150" spans="1:6" ht="10.5">
      <c r="A150" s="2025" t="s">
        <v>323</v>
      </c>
      <c r="B150" s="2026"/>
      <c r="C150" s="2026"/>
      <c r="D150" s="2026"/>
      <c r="E150" s="2026"/>
      <c r="F150" s="2027"/>
    </row>
    <row r="151" spans="1:6" ht="10.5">
      <c r="A151" s="313" t="s">
        <v>503</v>
      </c>
      <c r="E151" s="295"/>
      <c r="F151" s="296"/>
    </row>
    <row r="152" spans="1:6" ht="10.5">
      <c r="A152" s="2021"/>
      <c r="B152" s="2022"/>
      <c r="C152" s="2022"/>
      <c r="D152" s="2022"/>
      <c r="E152" s="2022"/>
      <c r="F152" s="2023"/>
    </row>
    <row r="153" spans="1:6" ht="10.5">
      <c r="A153" s="2021" t="s">
        <v>502</v>
      </c>
      <c r="B153" s="2024"/>
      <c r="C153" s="15"/>
      <c r="D153" s="298"/>
      <c r="E153" s="295"/>
      <c r="F153" s="296"/>
    </row>
    <row r="154" spans="1:6" ht="10.5" thickBot="1">
      <c r="A154" s="338"/>
      <c r="B154" s="212"/>
      <c r="C154" s="213"/>
      <c r="D154" s="254"/>
      <c r="E154" s="219"/>
      <c r="F154" s="220"/>
    </row>
    <row r="155" spans="1:6" ht="11" thickBot="1">
      <c r="A155" s="339" t="s">
        <v>320</v>
      </c>
      <c r="B155" s="251" t="s">
        <v>161</v>
      </c>
      <c r="C155" s="251" t="s">
        <v>319</v>
      </c>
      <c r="D155" s="223" t="s">
        <v>318</v>
      </c>
      <c r="E155" s="252" t="s">
        <v>317</v>
      </c>
      <c r="F155" s="340" t="s">
        <v>316</v>
      </c>
    </row>
    <row r="156" spans="1:6">
      <c r="A156" s="341"/>
      <c r="B156" s="263"/>
      <c r="C156" s="181"/>
      <c r="D156" s="240"/>
      <c r="E156" s="231"/>
      <c r="F156" s="264"/>
    </row>
    <row r="157" spans="1:6" ht="10.5">
      <c r="A157" s="341"/>
      <c r="B157" s="232" t="s">
        <v>315</v>
      </c>
      <c r="C157" s="181"/>
      <c r="D157" s="240"/>
      <c r="E157" s="231"/>
      <c r="F157" s="264"/>
    </row>
    <row r="158" spans="1:6" ht="12.5">
      <c r="A158" s="341"/>
      <c r="B158" s="265"/>
      <c r="C158" s="181"/>
      <c r="D158" s="240"/>
      <c r="E158" s="231"/>
      <c r="F158" s="264"/>
    </row>
    <row r="159" spans="1:6" ht="10.5">
      <c r="A159" s="341"/>
      <c r="B159" s="266" t="s">
        <v>314</v>
      </c>
      <c r="C159" s="181"/>
      <c r="D159" s="240"/>
      <c r="E159" s="231"/>
      <c r="F159" s="342">
        <f>F65</f>
        <v>0</v>
      </c>
    </row>
    <row r="160" spans="1:6" ht="10.5">
      <c r="A160" s="341"/>
      <c r="B160" s="267"/>
      <c r="C160" s="181"/>
      <c r="D160" s="240"/>
      <c r="E160" s="231"/>
      <c r="F160" s="342"/>
    </row>
    <row r="161" spans="1:6" ht="10.5">
      <c r="A161" s="341"/>
      <c r="B161" s="266" t="s">
        <v>313</v>
      </c>
      <c r="C161" s="181"/>
      <c r="D161" s="240"/>
      <c r="E161" s="231"/>
      <c r="F161" s="342">
        <f>F146</f>
        <v>0</v>
      </c>
    </row>
    <row r="162" spans="1:6">
      <c r="A162" s="341"/>
      <c r="B162" s="267"/>
      <c r="C162" s="181"/>
      <c r="D162" s="240"/>
      <c r="E162" s="231"/>
      <c r="F162" s="264"/>
    </row>
    <row r="163" spans="1:6">
      <c r="A163" s="341"/>
      <c r="B163" s="233"/>
      <c r="C163" s="181"/>
      <c r="D163" s="240"/>
      <c r="E163" s="231"/>
      <c r="F163" s="264"/>
    </row>
    <row r="164" spans="1:6">
      <c r="A164" s="341"/>
      <c r="B164" s="267"/>
      <c r="C164" s="181"/>
      <c r="D164" s="240"/>
      <c r="E164" s="231"/>
      <c r="F164" s="264"/>
    </row>
    <row r="165" spans="1:6">
      <c r="A165" s="341"/>
      <c r="B165" s="233"/>
      <c r="C165" s="181"/>
      <c r="D165" s="240"/>
      <c r="E165" s="231"/>
      <c r="F165" s="264"/>
    </row>
    <row r="166" spans="1:6">
      <c r="A166" s="341"/>
      <c r="B166" s="267"/>
      <c r="C166" s="181"/>
      <c r="D166" s="240"/>
      <c r="E166" s="231"/>
      <c r="F166" s="264"/>
    </row>
    <row r="167" spans="1:6">
      <c r="A167" s="341"/>
      <c r="B167" s="233"/>
      <c r="C167" s="181"/>
      <c r="D167" s="240"/>
      <c r="E167" s="231"/>
      <c r="F167" s="264"/>
    </row>
    <row r="168" spans="1:6">
      <c r="A168" s="341"/>
      <c r="B168" s="233"/>
      <c r="C168" s="181"/>
      <c r="D168" s="240"/>
      <c r="E168" s="231"/>
      <c r="F168" s="264"/>
    </row>
    <row r="169" spans="1:6">
      <c r="A169" s="341"/>
      <c r="B169" s="233"/>
      <c r="C169" s="181"/>
      <c r="D169" s="240"/>
      <c r="E169" s="231"/>
      <c r="F169" s="264"/>
    </row>
    <row r="170" spans="1:6">
      <c r="A170" s="341"/>
      <c r="B170" s="267"/>
      <c r="C170" s="181"/>
      <c r="D170" s="240"/>
      <c r="E170" s="231"/>
      <c r="F170" s="264"/>
    </row>
    <row r="171" spans="1:6">
      <c r="A171" s="341"/>
      <c r="B171" s="233"/>
      <c r="C171" s="181"/>
      <c r="D171" s="240"/>
      <c r="E171" s="231"/>
      <c r="F171" s="264"/>
    </row>
    <row r="172" spans="1:6">
      <c r="A172" s="341"/>
      <c r="B172" s="263"/>
      <c r="C172" s="181"/>
      <c r="D172" s="240"/>
      <c r="E172" s="231"/>
      <c r="F172" s="264"/>
    </row>
    <row r="173" spans="1:6">
      <c r="A173" s="341"/>
      <c r="B173" s="233"/>
      <c r="C173" s="181"/>
      <c r="D173" s="240"/>
      <c r="E173" s="231"/>
      <c r="F173" s="264"/>
    </row>
    <row r="174" spans="1:6">
      <c r="A174" s="341"/>
      <c r="B174" s="263"/>
      <c r="C174" s="181"/>
      <c r="D174" s="240"/>
      <c r="E174" s="231"/>
      <c r="F174" s="264"/>
    </row>
    <row r="175" spans="1:6">
      <c r="A175" s="341"/>
      <c r="B175" s="233"/>
      <c r="C175" s="181"/>
      <c r="D175" s="240"/>
      <c r="E175" s="231"/>
      <c r="F175" s="264"/>
    </row>
    <row r="176" spans="1:6">
      <c r="A176" s="341"/>
      <c r="B176" s="267"/>
      <c r="C176" s="181"/>
      <c r="D176" s="240"/>
      <c r="E176" s="231"/>
      <c r="F176" s="264"/>
    </row>
    <row r="177" spans="1:6">
      <c r="A177" s="341"/>
      <c r="B177" s="267"/>
      <c r="C177" s="181"/>
      <c r="D177" s="240"/>
      <c r="E177" s="231"/>
      <c r="F177" s="264"/>
    </row>
    <row r="178" spans="1:6">
      <c r="A178" s="341"/>
      <c r="B178" s="263"/>
      <c r="C178" s="181"/>
      <c r="D178" s="240"/>
      <c r="E178" s="231"/>
      <c r="F178" s="264"/>
    </row>
    <row r="179" spans="1:6">
      <c r="A179" s="341"/>
      <c r="B179" s="263"/>
      <c r="C179" s="181"/>
      <c r="D179" s="240"/>
      <c r="E179" s="231"/>
      <c r="F179" s="264"/>
    </row>
    <row r="180" spans="1:6">
      <c r="A180" s="341"/>
      <c r="B180" s="267"/>
      <c r="C180" s="181"/>
      <c r="D180" s="240"/>
      <c r="E180" s="231"/>
      <c r="F180" s="264"/>
    </row>
    <row r="181" spans="1:6">
      <c r="A181" s="341"/>
      <c r="B181" s="176"/>
      <c r="C181" s="181"/>
      <c r="D181" s="240"/>
      <c r="E181" s="231"/>
      <c r="F181" s="264"/>
    </row>
    <row r="182" spans="1:6">
      <c r="A182" s="341"/>
      <c r="B182" s="267"/>
      <c r="C182" s="181"/>
      <c r="D182" s="240"/>
      <c r="E182" s="231"/>
      <c r="F182" s="264"/>
    </row>
    <row r="183" spans="1:6">
      <c r="A183" s="341"/>
      <c r="B183" s="267"/>
      <c r="C183" s="181"/>
      <c r="D183" s="240"/>
      <c r="E183" s="231"/>
      <c r="F183" s="264"/>
    </row>
    <row r="184" spans="1:6">
      <c r="A184" s="341"/>
      <c r="B184" s="267"/>
      <c r="C184" s="181"/>
      <c r="D184" s="240"/>
      <c r="E184" s="231"/>
      <c r="F184" s="264"/>
    </row>
    <row r="185" spans="1:6">
      <c r="A185" s="341"/>
      <c r="B185" s="267"/>
      <c r="C185" s="181"/>
      <c r="D185" s="240"/>
      <c r="E185" s="231"/>
      <c r="F185" s="264"/>
    </row>
    <row r="186" spans="1:6">
      <c r="A186" s="341"/>
      <c r="B186" s="267"/>
      <c r="C186" s="181"/>
      <c r="D186" s="240"/>
      <c r="E186" s="231"/>
      <c r="F186" s="264"/>
    </row>
    <row r="187" spans="1:6">
      <c r="A187" s="341"/>
      <c r="B187" s="267"/>
      <c r="C187" s="181"/>
      <c r="D187" s="240"/>
      <c r="E187" s="231"/>
      <c r="F187" s="264"/>
    </row>
    <row r="188" spans="1:6">
      <c r="A188" s="341"/>
      <c r="B188" s="267"/>
      <c r="C188" s="181"/>
      <c r="D188" s="240"/>
      <c r="E188" s="231"/>
      <c r="F188" s="264"/>
    </row>
    <row r="189" spans="1:6">
      <c r="A189" s="341"/>
      <c r="B189" s="267"/>
      <c r="C189" s="181"/>
      <c r="D189" s="240"/>
      <c r="E189" s="231"/>
      <c r="F189" s="264"/>
    </row>
    <row r="190" spans="1:6">
      <c r="A190" s="341"/>
      <c r="B190" s="267"/>
      <c r="C190" s="181"/>
      <c r="D190" s="240"/>
      <c r="E190" s="231"/>
      <c r="F190" s="264"/>
    </row>
    <row r="191" spans="1:6">
      <c r="A191" s="341"/>
      <c r="B191" s="267"/>
      <c r="C191" s="181"/>
      <c r="D191" s="240"/>
      <c r="E191" s="231"/>
      <c r="F191" s="264"/>
    </row>
    <row r="192" spans="1:6">
      <c r="A192" s="341"/>
      <c r="B192" s="267"/>
      <c r="C192" s="181"/>
      <c r="D192" s="240"/>
      <c r="E192" s="231"/>
      <c r="F192" s="264"/>
    </row>
    <row r="193" spans="1:6">
      <c r="A193" s="341"/>
      <c r="B193" s="267"/>
      <c r="C193" s="181"/>
      <c r="D193" s="240"/>
      <c r="E193" s="231"/>
      <c r="F193" s="264"/>
    </row>
    <row r="194" spans="1:6">
      <c r="A194" s="341"/>
      <c r="B194" s="267"/>
      <c r="C194" s="181"/>
      <c r="D194" s="240"/>
      <c r="E194" s="231"/>
      <c r="F194" s="264"/>
    </row>
    <row r="195" spans="1:6">
      <c r="A195" s="341"/>
      <c r="B195" s="267"/>
      <c r="C195" s="181"/>
      <c r="D195" s="240"/>
      <c r="E195" s="231"/>
      <c r="F195" s="264"/>
    </row>
    <row r="196" spans="1:6">
      <c r="A196" s="341"/>
      <c r="B196" s="263"/>
      <c r="C196" s="181"/>
      <c r="D196" s="240"/>
      <c r="E196" s="231"/>
      <c r="F196" s="264"/>
    </row>
    <row r="197" spans="1:6">
      <c r="A197" s="341"/>
      <c r="B197" s="267"/>
      <c r="C197" s="181"/>
      <c r="D197" s="240"/>
      <c r="E197" s="231"/>
      <c r="F197" s="264"/>
    </row>
    <row r="198" spans="1:6" ht="12.65" customHeight="1">
      <c r="A198" s="341"/>
      <c r="B198" s="267"/>
      <c r="C198" s="181"/>
      <c r="D198" s="240"/>
      <c r="E198" s="231"/>
      <c r="F198" s="264"/>
    </row>
    <row r="199" spans="1:6">
      <c r="A199" s="341"/>
      <c r="B199" s="267"/>
      <c r="C199" s="181"/>
      <c r="D199" s="240"/>
      <c r="E199" s="231"/>
      <c r="F199" s="264"/>
    </row>
    <row r="200" spans="1:6">
      <c r="A200" s="341"/>
      <c r="B200" s="267"/>
      <c r="C200" s="181"/>
      <c r="D200" s="240"/>
      <c r="E200" s="231"/>
      <c r="F200" s="264"/>
    </row>
    <row r="201" spans="1:6">
      <c r="A201" s="341"/>
      <c r="B201" s="267"/>
      <c r="C201" s="181"/>
      <c r="D201" s="240"/>
      <c r="E201" s="231"/>
      <c r="F201" s="264"/>
    </row>
    <row r="202" spans="1:6">
      <c r="A202" s="23"/>
      <c r="B202" s="324"/>
      <c r="C202" s="22"/>
      <c r="D202" s="21"/>
      <c r="E202" s="20"/>
      <c r="F202" s="19"/>
    </row>
    <row r="203" spans="1:6">
      <c r="A203" s="23"/>
      <c r="B203" s="324"/>
      <c r="C203" s="22"/>
      <c r="D203" s="21"/>
      <c r="E203" s="20"/>
      <c r="F203" s="19"/>
    </row>
    <row r="204" spans="1:6" ht="10.5" thickBot="1">
      <c r="A204" s="23"/>
      <c r="B204" s="324"/>
      <c r="C204" s="22"/>
      <c r="D204" s="21"/>
      <c r="E204" s="20"/>
      <c r="F204" s="19"/>
    </row>
    <row r="205" spans="1:6" ht="11" thickBot="1">
      <c r="A205" s="2016" t="s">
        <v>311</v>
      </c>
      <c r="B205" s="2017"/>
      <c r="C205" s="2017"/>
      <c r="D205" s="2017"/>
      <c r="E205" s="2018"/>
      <c r="F205" s="18">
        <f>SUM(F159:F161)</f>
        <v>0</v>
      </c>
    </row>
    <row r="206" spans="1:6" ht="10.5">
      <c r="A206" s="17"/>
      <c r="B206" s="16"/>
      <c r="C206" s="15"/>
      <c r="D206" s="14"/>
      <c r="E206" s="306"/>
      <c r="F206" s="13"/>
    </row>
    <row r="207" spans="1:6">
      <c r="F207" s="13"/>
    </row>
    <row r="208" spans="1:6">
      <c r="F208" s="13"/>
    </row>
    <row r="209" spans="6:6">
      <c r="F209" s="13"/>
    </row>
    <row r="210" spans="6:6">
      <c r="F210" s="13"/>
    </row>
    <row r="211" spans="6:6">
      <c r="F211" s="13"/>
    </row>
    <row r="212" spans="6:6">
      <c r="F212" s="13"/>
    </row>
    <row r="213" spans="6:6">
      <c r="F213" s="13"/>
    </row>
    <row r="214" spans="6:6">
      <c r="F214" s="13"/>
    </row>
  </sheetData>
  <mergeCells count="15">
    <mergeCell ref="A152:F152"/>
    <mergeCell ref="A153:B153"/>
    <mergeCell ref="A205:E205"/>
    <mergeCell ref="A146:E146"/>
    <mergeCell ref="A65:E65"/>
    <mergeCell ref="A150:F150"/>
    <mergeCell ref="A69:F69"/>
    <mergeCell ref="A70:F70"/>
    <mergeCell ref="A72:F72"/>
    <mergeCell ref="A73:B73"/>
    <mergeCell ref="A2:F2"/>
    <mergeCell ref="A3:F3"/>
    <mergeCell ref="A5:F5"/>
    <mergeCell ref="A6:B6"/>
    <mergeCell ref="A149:F149"/>
  </mergeCells>
  <printOptions horizontalCentered="1"/>
  <pageMargins left="0.7" right="0.7" top="0.75" bottom="0.75" header="0.3" footer="0.3"/>
  <pageSetup paperSize="9" scale="58" orientation="portrait" r:id="rId1"/>
  <rowBreaks count="3" manualBreakCount="3">
    <brk id="64" max="5" man="1"/>
    <brk id="65" max="5" man="1"/>
    <brk id="146"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BreakPreview" topLeftCell="A50" zoomScaleNormal="100" zoomScaleSheetLayoutView="100" workbookViewId="0">
      <selection activeCell="E56" sqref="E56"/>
    </sheetView>
  </sheetViews>
  <sheetFormatPr defaultRowHeight="12.5"/>
  <cols>
    <col min="1" max="1" width="7.453125" style="1315" bestFit="1" customWidth="1"/>
    <col min="2" max="2" width="57" style="1315" bestFit="1" customWidth="1"/>
    <col min="3" max="3" width="29.08984375" style="216" customWidth="1"/>
    <col min="4" max="4" width="12.54296875" style="1315" customWidth="1"/>
    <col min="5" max="5" width="20.08984375" style="1315" customWidth="1"/>
    <col min="6" max="6" width="16" style="1315" customWidth="1"/>
    <col min="7" max="7" width="16.6328125" style="1315" bestFit="1" customWidth="1"/>
    <col min="8" max="256" width="8.90625" style="1315"/>
    <col min="257" max="257" width="7.453125" style="1315" bestFit="1" customWidth="1"/>
    <col min="258" max="258" width="57" style="1315" bestFit="1" customWidth="1"/>
    <col min="259" max="259" width="18.90625" style="1315" bestFit="1" customWidth="1"/>
    <col min="260" max="512" width="8.90625" style="1315"/>
    <col min="513" max="513" width="7.453125" style="1315" bestFit="1" customWidth="1"/>
    <col min="514" max="514" width="57" style="1315" bestFit="1" customWidth="1"/>
    <col min="515" max="515" width="18.90625" style="1315" bestFit="1" customWidth="1"/>
    <col min="516" max="768" width="8.90625" style="1315"/>
    <col min="769" max="769" width="7.453125" style="1315" bestFit="1" customWidth="1"/>
    <col min="770" max="770" width="57" style="1315" bestFit="1" customWidth="1"/>
    <col min="771" max="771" width="18.90625" style="1315" bestFit="1" customWidth="1"/>
    <col min="772" max="1024" width="8.90625" style="1315"/>
    <col min="1025" max="1025" width="7.453125" style="1315" bestFit="1" customWidth="1"/>
    <col min="1026" max="1026" width="57" style="1315" bestFit="1" customWidth="1"/>
    <col min="1027" max="1027" width="18.90625" style="1315" bestFit="1" customWidth="1"/>
    <col min="1028" max="1280" width="8.90625" style="1315"/>
    <col min="1281" max="1281" width="7.453125" style="1315" bestFit="1" customWidth="1"/>
    <col min="1282" max="1282" width="57" style="1315" bestFit="1" customWidth="1"/>
    <col min="1283" max="1283" width="18.90625" style="1315" bestFit="1" customWidth="1"/>
    <col min="1284" max="1536" width="8.90625" style="1315"/>
    <col min="1537" max="1537" width="7.453125" style="1315" bestFit="1" customWidth="1"/>
    <col min="1538" max="1538" width="57" style="1315" bestFit="1" customWidth="1"/>
    <col min="1539" max="1539" width="18.90625" style="1315" bestFit="1" customWidth="1"/>
    <col min="1540" max="1792" width="8.90625" style="1315"/>
    <col min="1793" max="1793" width="7.453125" style="1315" bestFit="1" customWidth="1"/>
    <col min="1794" max="1794" width="57" style="1315" bestFit="1" customWidth="1"/>
    <col min="1795" max="1795" width="18.90625" style="1315" bestFit="1" customWidth="1"/>
    <col min="1796" max="2048" width="8.90625" style="1315"/>
    <col min="2049" max="2049" width="7.453125" style="1315" bestFit="1" customWidth="1"/>
    <col min="2050" max="2050" width="57" style="1315" bestFit="1" customWidth="1"/>
    <col min="2051" max="2051" width="18.90625" style="1315" bestFit="1" customWidth="1"/>
    <col min="2052" max="2304" width="8.90625" style="1315"/>
    <col min="2305" max="2305" width="7.453125" style="1315" bestFit="1" customWidth="1"/>
    <col min="2306" max="2306" width="57" style="1315" bestFit="1" customWidth="1"/>
    <col min="2307" max="2307" width="18.90625" style="1315" bestFit="1" customWidth="1"/>
    <col min="2308" max="2560" width="8.90625" style="1315"/>
    <col min="2561" max="2561" width="7.453125" style="1315" bestFit="1" customWidth="1"/>
    <col min="2562" max="2562" width="57" style="1315" bestFit="1" customWidth="1"/>
    <col min="2563" max="2563" width="18.90625" style="1315" bestFit="1" customWidth="1"/>
    <col min="2564" max="2816" width="8.90625" style="1315"/>
    <col min="2817" max="2817" width="7.453125" style="1315" bestFit="1" customWidth="1"/>
    <col min="2818" max="2818" width="57" style="1315" bestFit="1" customWidth="1"/>
    <col min="2819" max="2819" width="18.90625" style="1315" bestFit="1" customWidth="1"/>
    <col min="2820" max="3072" width="8.90625" style="1315"/>
    <col min="3073" max="3073" width="7.453125" style="1315" bestFit="1" customWidth="1"/>
    <col min="3074" max="3074" width="57" style="1315" bestFit="1" customWidth="1"/>
    <col min="3075" max="3075" width="18.90625" style="1315" bestFit="1" customWidth="1"/>
    <col min="3076" max="3328" width="8.90625" style="1315"/>
    <col min="3329" max="3329" width="7.453125" style="1315" bestFit="1" customWidth="1"/>
    <col min="3330" max="3330" width="57" style="1315" bestFit="1" customWidth="1"/>
    <col min="3331" max="3331" width="18.90625" style="1315" bestFit="1" customWidth="1"/>
    <col min="3332" max="3584" width="8.90625" style="1315"/>
    <col min="3585" max="3585" width="7.453125" style="1315" bestFit="1" customWidth="1"/>
    <col min="3586" max="3586" width="57" style="1315" bestFit="1" customWidth="1"/>
    <col min="3587" max="3587" width="18.90625" style="1315" bestFit="1" customWidth="1"/>
    <col min="3588" max="3840" width="8.90625" style="1315"/>
    <col min="3841" max="3841" width="7.453125" style="1315" bestFit="1" customWidth="1"/>
    <col min="3842" max="3842" width="57" style="1315" bestFit="1" customWidth="1"/>
    <col min="3843" max="3843" width="18.90625" style="1315" bestFit="1" customWidth="1"/>
    <col min="3844" max="4096" width="8.90625" style="1315"/>
    <col min="4097" max="4097" width="7.453125" style="1315" bestFit="1" customWidth="1"/>
    <col min="4098" max="4098" width="57" style="1315" bestFit="1" customWidth="1"/>
    <col min="4099" max="4099" width="18.90625" style="1315" bestFit="1" customWidth="1"/>
    <col min="4100" max="4352" width="8.90625" style="1315"/>
    <col min="4353" max="4353" width="7.453125" style="1315" bestFit="1" customWidth="1"/>
    <col min="4354" max="4354" width="57" style="1315" bestFit="1" customWidth="1"/>
    <col min="4355" max="4355" width="18.90625" style="1315" bestFit="1" customWidth="1"/>
    <col min="4356" max="4608" width="8.90625" style="1315"/>
    <col min="4609" max="4609" width="7.453125" style="1315" bestFit="1" customWidth="1"/>
    <col min="4610" max="4610" width="57" style="1315" bestFit="1" customWidth="1"/>
    <col min="4611" max="4611" width="18.90625" style="1315" bestFit="1" customWidth="1"/>
    <col min="4612" max="4864" width="8.90625" style="1315"/>
    <col min="4865" max="4865" width="7.453125" style="1315" bestFit="1" customWidth="1"/>
    <col min="4866" max="4866" width="57" style="1315" bestFit="1" customWidth="1"/>
    <col min="4867" max="4867" width="18.90625" style="1315" bestFit="1" customWidth="1"/>
    <col min="4868" max="5120" width="8.90625" style="1315"/>
    <col min="5121" max="5121" width="7.453125" style="1315" bestFit="1" customWidth="1"/>
    <col min="5122" max="5122" width="57" style="1315" bestFit="1" customWidth="1"/>
    <col min="5123" max="5123" width="18.90625" style="1315" bestFit="1" customWidth="1"/>
    <col min="5124" max="5376" width="8.90625" style="1315"/>
    <col min="5377" max="5377" width="7.453125" style="1315" bestFit="1" customWidth="1"/>
    <col min="5378" max="5378" width="57" style="1315" bestFit="1" customWidth="1"/>
    <col min="5379" max="5379" width="18.90625" style="1315" bestFit="1" customWidth="1"/>
    <col min="5380" max="5632" width="8.90625" style="1315"/>
    <col min="5633" max="5633" width="7.453125" style="1315" bestFit="1" customWidth="1"/>
    <col min="5634" max="5634" width="57" style="1315" bestFit="1" customWidth="1"/>
    <col min="5635" max="5635" width="18.90625" style="1315" bestFit="1" customWidth="1"/>
    <col min="5636" max="5888" width="8.90625" style="1315"/>
    <col min="5889" max="5889" width="7.453125" style="1315" bestFit="1" customWidth="1"/>
    <col min="5890" max="5890" width="57" style="1315" bestFit="1" customWidth="1"/>
    <col min="5891" max="5891" width="18.90625" style="1315" bestFit="1" customWidth="1"/>
    <col min="5892" max="6144" width="8.90625" style="1315"/>
    <col min="6145" max="6145" width="7.453125" style="1315" bestFit="1" customWidth="1"/>
    <col min="6146" max="6146" width="57" style="1315" bestFit="1" customWidth="1"/>
    <col min="6147" max="6147" width="18.90625" style="1315" bestFit="1" customWidth="1"/>
    <col min="6148" max="6400" width="8.90625" style="1315"/>
    <col min="6401" max="6401" width="7.453125" style="1315" bestFit="1" customWidth="1"/>
    <col min="6402" max="6402" width="57" style="1315" bestFit="1" customWidth="1"/>
    <col min="6403" max="6403" width="18.90625" style="1315" bestFit="1" customWidth="1"/>
    <col min="6404" max="6656" width="8.90625" style="1315"/>
    <col min="6657" max="6657" width="7.453125" style="1315" bestFit="1" customWidth="1"/>
    <col min="6658" max="6658" width="57" style="1315" bestFit="1" customWidth="1"/>
    <col min="6659" max="6659" width="18.90625" style="1315" bestFit="1" customWidth="1"/>
    <col min="6660" max="6912" width="8.90625" style="1315"/>
    <col min="6913" max="6913" width="7.453125" style="1315" bestFit="1" customWidth="1"/>
    <col min="6914" max="6914" width="57" style="1315" bestFit="1" customWidth="1"/>
    <col min="6915" max="6915" width="18.90625" style="1315" bestFit="1" customWidth="1"/>
    <col min="6916" max="7168" width="8.90625" style="1315"/>
    <col min="7169" max="7169" width="7.453125" style="1315" bestFit="1" customWidth="1"/>
    <col min="7170" max="7170" width="57" style="1315" bestFit="1" customWidth="1"/>
    <col min="7171" max="7171" width="18.90625" style="1315" bestFit="1" customWidth="1"/>
    <col min="7172" max="7424" width="8.90625" style="1315"/>
    <col min="7425" max="7425" width="7.453125" style="1315" bestFit="1" customWidth="1"/>
    <col min="7426" max="7426" width="57" style="1315" bestFit="1" customWidth="1"/>
    <col min="7427" max="7427" width="18.90625" style="1315" bestFit="1" customWidth="1"/>
    <col min="7428" max="7680" width="8.90625" style="1315"/>
    <col min="7681" max="7681" width="7.453125" style="1315" bestFit="1" customWidth="1"/>
    <col min="7682" max="7682" width="57" style="1315" bestFit="1" customWidth="1"/>
    <col min="7683" max="7683" width="18.90625" style="1315" bestFit="1" customWidth="1"/>
    <col min="7684" max="7936" width="8.90625" style="1315"/>
    <col min="7937" max="7937" width="7.453125" style="1315" bestFit="1" customWidth="1"/>
    <col min="7938" max="7938" width="57" style="1315" bestFit="1" customWidth="1"/>
    <col min="7939" max="7939" width="18.90625" style="1315" bestFit="1" customWidth="1"/>
    <col min="7940" max="8192" width="8.90625" style="1315"/>
    <col min="8193" max="8193" width="7.453125" style="1315" bestFit="1" customWidth="1"/>
    <col min="8194" max="8194" width="57" style="1315" bestFit="1" customWidth="1"/>
    <col min="8195" max="8195" width="18.90625" style="1315" bestFit="1" customWidth="1"/>
    <col min="8196" max="8448" width="8.90625" style="1315"/>
    <col min="8449" max="8449" width="7.453125" style="1315" bestFit="1" customWidth="1"/>
    <col min="8450" max="8450" width="57" style="1315" bestFit="1" customWidth="1"/>
    <col min="8451" max="8451" width="18.90625" style="1315" bestFit="1" customWidth="1"/>
    <col min="8452" max="8704" width="8.90625" style="1315"/>
    <col min="8705" max="8705" width="7.453125" style="1315" bestFit="1" customWidth="1"/>
    <col min="8706" max="8706" width="57" style="1315" bestFit="1" customWidth="1"/>
    <col min="8707" max="8707" width="18.90625" style="1315" bestFit="1" customWidth="1"/>
    <col min="8708" max="8960" width="8.90625" style="1315"/>
    <col min="8961" max="8961" width="7.453125" style="1315" bestFit="1" customWidth="1"/>
    <col min="8962" max="8962" width="57" style="1315" bestFit="1" customWidth="1"/>
    <col min="8963" max="8963" width="18.90625" style="1315" bestFit="1" customWidth="1"/>
    <col min="8964" max="9216" width="8.90625" style="1315"/>
    <col min="9217" max="9217" width="7.453125" style="1315" bestFit="1" customWidth="1"/>
    <col min="9218" max="9218" width="57" style="1315" bestFit="1" customWidth="1"/>
    <col min="9219" max="9219" width="18.90625" style="1315" bestFit="1" customWidth="1"/>
    <col min="9220" max="9472" width="8.90625" style="1315"/>
    <col min="9473" max="9473" width="7.453125" style="1315" bestFit="1" customWidth="1"/>
    <col min="9474" max="9474" width="57" style="1315" bestFit="1" customWidth="1"/>
    <col min="9475" max="9475" width="18.90625" style="1315" bestFit="1" customWidth="1"/>
    <col min="9476" max="9728" width="8.90625" style="1315"/>
    <col min="9729" max="9729" width="7.453125" style="1315" bestFit="1" customWidth="1"/>
    <col min="9730" max="9730" width="57" style="1315" bestFit="1" customWidth="1"/>
    <col min="9731" max="9731" width="18.90625" style="1315" bestFit="1" customWidth="1"/>
    <col min="9732" max="9984" width="8.90625" style="1315"/>
    <col min="9985" max="9985" width="7.453125" style="1315" bestFit="1" customWidth="1"/>
    <col min="9986" max="9986" width="57" style="1315" bestFit="1" customWidth="1"/>
    <col min="9987" max="9987" width="18.90625" style="1315" bestFit="1" customWidth="1"/>
    <col min="9988" max="10240" width="8.90625" style="1315"/>
    <col min="10241" max="10241" width="7.453125" style="1315" bestFit="1" customWidth="1"/>
    <col min="10242" max="10242" width="57" style="1315" bestFit="1" customWidth="1"/>
    <col min="10243" max="10243" width="18.90625" style="1315" bestFit="1" customWidth="1"/>
    <col min="10244" max="10496" width="8.90625" style="1315"/>
    <col min="10497" max="10497" width="7.453125" style="1315" bestFit="1" customWidth="1"/>
    <col min="10498" max="10498" width="57" style="1315" bestFit="1" customWidth="1"/>
    <col min="10499" max="10499" width="18.90625" style="1315" bestFit="1" customWidth="1"/>
    <col min="10500" max="10752" width="8.90625" style="1315"/>
    <col min="10753" max="10753" width="7.453125" style="1315" bestFit="1" customWidth="1"/>
    <col min="10754" max="10754" width="57" style="1315" bestFit="1" customWidth="1"/>
    <col min="10755" max="10755" width="18.90625" style="1315" bestFit="1" customWidth="1"/>
    <col min="10756" max="11008" width="8.90625" style="1315"/>
    <col min="11009" max="11009" width="7.453125" style="1315" bestFit="1" customWidth="1"/>
    <col min="11010" max="11010" width="57" style="1315" bestFit="1" customWidth="1"/>
    <col min="11011" max="11011" width="18.90625" style="1315" bestFit="1" customWidth="1"/>
    <col min="11012" max="11264" width="8.90625" style="1315"/>
    <col min="11265" max="11265" width="7.453125" style="1315" bestFit="1" customWidth="1"/>
    <col min="11266" max="11266" width="57" style="1315" bestFit="1" customWidth="1"/>
    <col min="11267" max="11267" width="18.90625" style="1315" bestFit="1" customWidth="1"/>
    <col min="11268" max="11520" width="8.90625" style="1315"/>
    <col min="11521" max="11521" width="7.453125" style="1315" bestFit="1" customWidth="1"/>
    <col min="11522" max="11522" width="57" style="1315" bestFit="1" customWidth="1"/>
    <col min="11523" max="11523" width="18.90625" style="1315" bestFit="1" customWidth="1"/>
    <col min="11524" max="11776" width="8.90625" style="1315"/>
    <col min="11777" max="11777" width="7.453125" style="1315" bestFit="1" customWidth="1"/>
    <col min="11778" max="11778" width="57" style="1315" bestFit="1" customWidth="1"/>
    <col min="11779" max="11779" width="18.90625" style="1315" bestFit="1" customWidth="1"/>
    <col min="11780" max="12032" width="8.90625" style="1315"/>
    <col min="12033" max="12033" width="7.453125" style="1315" bestFit="1" customWidth="1"/>
    <col min="12034" max="12034" width="57" style="1315" bestFit="1" customWidth="1"/>
    <col min="12035" max="12035" width="18.90625" style="1315" bestFit="1" customWidth="1"/>
    <col min="12036" max="12288" width="8.90625" style="1315"/>
    <col min="12289" max="12289" width="7.453125" style="1315" bestFit="1" customWidth="1"/>
    <col min="12290" max="12290" width="57" style="1315" bestFit="1" customWidth="1"/>
    <col min="12291" max="12291" width="18.90625" style="1315" bestFit="1" customWidth="1"/>
    <col min="12292" max="12544" width="8.90625" style="1315"/>
    <col min="12545" max="12545" width="7.453125" style="1315" bestFit="1" customWidth="1"/>
    <col min="12546" max="12546" width="57" style="1315" bestFit="1" customWidth="1"/>
    <col min="12547" max="12547" width="18.90625" style="1315" bestFit="1" customWidth="1"/>
    <col min="12548" max="12800" width="8.90625" style="1315"/>
    <col min="12801" max="12801" width="7.453125" style="1315" bestFit="1" customWidth="1"/>
    <col min="12802" max="12802" width="57" style="1315" bestFit="1" customWidth="1"/>
    <col min="12803" max="12803" width="18.90625" style="1315" bestFit="1" customWidth="1"/>
    <col min="12804" max="13056" width="8.90625" style="1315"/>
    <col min="13057" max="13057" width="7.453125" style="1315" bestFit="1" customWidth="1"/>
    <col min="13058" max="13058" width="57" style="1315" bestFit="1" customWidth="1"/>
    <col min="13059" max="13059" width="18.90625" style="1315" bestFit="1" customWidth="1"/>
    <col min="13060" max="13312" width="8.90625" style="1315"/>
    <col min="13313" max="13313" width="7.453125" style="1315" bestFit="1" customWidth="1"/>
    <col min="13314" max="13314" width="57" style="1315" bestFit="1" customWidth="1"/>
    <col min="13315" max="13315" width="18.90625" style="1315" bestFit="1" customWidth="1"/>
    <col min="13316" max="13568" width="8.90625" style="1315"/>
    <col min="13569" max="13569" width="7.453125" style="1315" bestFit="1" customWidth="1"/>
    <col min="13570" max="13570" width="57" style="1315" bestFit="1" customWidth="1"/>
    <col min="13571" max="13571" width="18.90625" style="1315" bestFit="1" customWidth="1"/>
    <col min="13572" max="13824" width="8.90625" style="1315"/>
    <col min="13825" max="13825" width="7.453125" style="1315" bestFit="1" customWidth="1"/>
    <col min="13826" max="13826" width="57" style="1315" bestFit="1" customWidth="1"/>
    <col min="13827" max="13827" width="18.90625" style="1315" bestFit="1" customWidth="1"/>
    <col min="13828" max="14080" width="8.90625" style="1315"/>
    <col min="14081" max="14081" width="7.453125" style="1315" bestFit="1" customWidth="1"/>
    <col min="14082" max="14082" width="57" style="1315" bestFit="1" customWidth="1"/>
    <col min="14083" max="14083" width="18.90625" style="1315" bestFit="1" customWidth="1"/>
    <col min="14084" max="14336" width="8.90625" style="1315"/>
    <col min="14337" max="14337" width="7.453125" style="1315" bestFit="1" customWidth="1"/>
    <col min="14338" max="14338" width="57" style="1315" bestFit="1" customWidth="1"/>
    <col min="14339" max="14339" width="18.90625" style="1315" bestFit="1" customWidth="1"/>
    <col min="14340" max="14592" width="8.90625" style="1315"/>
    <col min="14593" max="14593" width="7.453125" style="1315" bestFit="1" customWidth="1"/>
    <col min="14594" max="14594" width="57" style="1315" bestFit="1" customWidth="1"/>
    <col min="14595" max="14595" width="18.90625" style="1315" bestFit="1" customWidth="1"/>
    <col min="14596" max="14848" width="8.90625" style="1315"/>
    <col min="14849" max="14849" width="7.453125" style="1315" bestFit="1" customWidth="1"/>
    <col min="14850" max="14850" width="57" style="1315" bestFit="1" customWidth="1"/>
    <col min="14851" max="14851" width="18.90625" style="1315" bestFit="1" customWidth="1"/>
    <col min="14852" max="15104" width="8.90625" style="1315"/>
    <col min="15105" max="15105" width="7.453125" style="1315" bestFit="1" customWidth="1"/>
    <col min="15106" max="15106" width="57" style="1315" bestFit="1" customWidth="1"/>
    <col min="15107" max="15107" width="18.90625" style="1315" bestFit="1" customWidth="1"/>
    <col min="15108" max="15360" width="8.90625" style="1315"/>
    <col min="15361" max="15361" width="7.453125" style="1315" bestFit="1" customWidth="1"/>
    <col min="15362" max="15362" width="57" style="1315" bestFit="1" customWidth="1"/>
    <col min="15363" max="15363" width="18.90625" style="1315" bestFit="1" customWidth="1"/>
    <col min="15364" max="15616" width="8.90625" style="1315"/>
    <col min="15617" max="15617" width="7.453125" style="1315" bestFit="1" customWidth="1"/>
    <col min="15618" max="15618" width="57" style="1315" bestFit="1" customWidth="1"/>
    <col min="15619" max="15619" width="18.90625" style="1315" bestFit="1" customWidth="1"/>
    <col min="15620" max="15872" width="8.90625" style="1315"/>
    <col min="15873" max="15873" width="7.453125" style="1315" bestFit="1" customWidth="1"/>
    <col min="15874" max="15874" width="57" style="1315" bestFit="1" customWidth="1"/>
    <col min="15875" max="15875" width="18.90625" style="1315" bestFit="1" customWidth="1"/>
    <col min="15876" max="16128" width="8.90625" style="1315"/>
    <col min="16129" max="16129" width="7.453125" style="1315" bestFit="1" customWidth="1"/>
    <col min="16130" max="16130" width="57" style="1315" bestFit="1" customWidth="1"/>
    <col min="16131" max="16131" width="18.90625" style="1315" bestFit="1" customWidth="1"/>
    <col min="16132" max="16384" width="8.90625" style="1315"/>
  </cols>
  <sheetData>
    <row r="1" spans="1:3">
      <c r="A1" s="2113" t="s">
        <v>324</v>
      </c>
      <c r="B1" s="2113"/>
      <c r="C1" s="2113"/>
    </row>
    <row r="2" spans="1:3">
      <c r="A2" s="2113" t="s">
        <v>323</v>
      </c>
      <c r="B2" s="2113"/>
      <c r="C2" s="2113"/>
    </row>
    <row r="3" spans="1:3">
      <c r="A3" s="2113"/>
      <c r="B3" s="2113"/>
      <c r="C3" s="2113"/>
    </row>
    <row r="4" spans="1:3">
      <c r="A4" s="1562"/>
      <c r="B4" s="599"/>
      <c r="C4" s="1563"/>
    </row>
    <row r="5" spans="1:3">
      <c r="A5" s="2129" t="s">
        <v>2254</v>
      </c>
      <c r="B5" s="2129"/>
      <c r="C5" s="2129"/>
    </row>
    <row r="6" spans="1:3">
      <c r="A6" s="647"/>
      <c r="B6" s="647"/>
      <c r="C6" s="1564"/>
    </row>
    <row r="7" spans="1:3">
      <c r="A7" s="2129" t="s">
        <v>2253</v>
      </c>
      <c r="B7" s="2129"/>
      <c r="C7" s="2129"/>
    </row>
    <row r="8" spans="1:3" ht="13" thickBot="1">
      <c r="A8" s="454"/>
      <c r="B8" s="454"/>
      <c r="C8" s="1564"/>
    </row>
    <row r="9" spans="1:3">
      <c r="A9" s="1346" t="s">
        <v>162</v>
      </c>
      <c r="B9" s="1565" t="s">
        <v>161</v>
      </c>
      <c r="C9" s="1566" t="s">
        <v>2252</v>
      </c>
    </row>
    <row r="10" spans="1:3">
      <c r="A10" s="1349"/>
      <c r="B10" s="1370"/>
      <c r="C10" s="220"/>
    </row>
    <row r="11" spans="1:3">
      <c r="A11" s="1567"/>
      <c r="B11" s="1568" t="s">
        <v>160</v>
      </c>
      <c r="C11" s="1569"/>
    </row>
    <row r="12" spans="1:3">
      <c r="A12" s="1570">
        <v>1</v>
      </c>
      <c r="B12" s="1571" t="s">
        <v>159</v>
      </c>
      <c r="C12" s="161">
        <f>'1.0 General Items'!F172</f>
        <v>442285713</v>
      </c>
    </row>
    <row r="13" spans="1:3">
      <c r="A13" s="1570">
        <v>2</v>
      </c>
      <c r="B13" s="1571" t="s">
        <v>158</v>
      </c>
      <c r="C13" s="161">
        <f>'2.0 DayWorks'!F162</f>
        <v>0</v>
      </c>
    </row>
    <row r="14" spans="1:3">
      <c r="A14" s="1567"/>
      <c r="C14" s="1569"/>
    </row>
    <row r="15" spans="1:3">
      <c r="A15" s="1572"/>
      <c r="B15" s="1568" t="s">
        <v>157</v>
      </c>
      <c r="C15" s="161"/>
    </row>
    <row r="16" spans="1:3">
      <c r="A16" s="1570">
        <v>3.2</v>
      </c>
      <c r="B16" s="1571" t="s">
        <v>2251</v>
      </c>
      <c r="C16" s="161">
        <f>'3.2 R Nyamurushege Intake'!F205</f>
        <v>0</v>
      </c>
    </row>
    <row r="17" spans="1:3">
      <c r="A17" s="1570">
        <v>4.2</v>
      </c>
      <c r="B17" s="1571" t="s">
        <v>2250</v>
      </c>
      <c r="C17" s="161">
        <f>'4.2 Nyamurushege Raw Water Main'!F252</f>
        <v>0</v>
      </c>
    </row>
    <row r="18" spans="1:3">
      <c r="A18" s="1570">
        <v>5.0999999999999996</v>
      </c>
      <c r="B18" s="1573" t="s">
        <v>2249</v>
      </c>
      <c r="C18" s="161">
        <f>'5.1 Flocculation Units'!F166</f>
        <v>0</v>
      </c>
    </row>
    <row r="19" spans="1:3">
      <c r="A19" s="1570">
        <v>5.2</v>
      </c>
      <c r="B19" s="1573" t="s">
        <v>2248</v>
      </c>
      <c r="C19" s="161">
        <f>'5.2 Sedimentation Basin'!F206</f>
        <v>0</v>
      </c>
    </row>
    <row r="20" spans="1:3">
      <c r="A20" s="1570">
        <v>5.3</v>
      </c>
      <c r="B20" s="1573" t="s">
        <v>2247</v>
      </c>
      <c r="C20" s="161">
        <f>'5.3 Filters'!F214</f>
        <v>0</v>
      </c>
    </row>
    <row r="21" spans="1:3">
      <c r="A21" s="1570">
        <v>5.4</v>
      </c>
      <c r="B21" s="1573" t="s">
        <v>146</v>
      </c>
      <c r="C21" s="161">
        <f>'5.4 Chemical House'!F321</f>
        <v>0</v>
      </c>
    </row>
    <row r="22" spans="1:3">
      <c r="A22" s="1570">
        <v>5.5</v>
      </c>
      <c r="B22" s="1573" t="s">
        <v>145</v>
      </c>
      <c r="C22" s="161">
        <f>'5.5 Clear Water Tank'!F317</f>
        <v>0</v>
      </c>
    </row>
    <row r="23" spans="1:3">
      <c r="A23" s="1570">
        <v>5.6</v>
      </c>
      <c r="B23" s="1573" t="s">
        <v>144</v>
      </c>
      <c r="C23" s="161">
        <f>'5.6 Pump House'!F272</f>
        <v>0</v>
      </c>
    </row>
    <row r="24" spans="1:3">
      <c r="A24" s="1570" t="s">
        <v>143</v>
      </c>
      <c r="B24" s="1573" t="s">
        <v>142</v>
      </c>
      <c r="C24" s="161">
        <f>'5.7.1 Electromechanical_Flocc'!F43</f>
        <v>0</v>
      </c>
    </row>
    <row r="25" spans="1:3">
      <c r="A25" s="1570" t="s">
        <v>141</v>
      </c>
      <c r="B25" s="1573" t="s">
        <v>140</v>
      </c>
      <c r="C25" s="161">
        <f>'5.7.2 Electromechanical_Sed'!F35</f>
        <v>0</v>
      </c>
    </row>
    <row r="26" spans="1:3">
      <c r="A26" s="1570" t="s">
        <v>139</v>
      </c>
      <c r="B26" s="1573" t="s">
        <v>2246</v>
      </c>
      <c r="C26" s="161">
        <f>'5.7.3 Electromechanical_Filter '!F78</f>
        <v>0</v>
      </c>
    </row>
    <row r="27" spans="1:3">
      <c r="A27" s="1570" t="s">
        <v>137</v>
      </c>
      <c r="B27" s="1573" t="s">
        <v>136</v>
      </c>
      <c r="C27" s="161">
        <f>'5.7.4 Electromech_Bwash Pump St'!F172</f>
        <v>0</v>
      </c>
    </row>
    <row r="28" spans="1:3">
      <c r="A28" s="1574" t="s">
        <v>135</v>
      </c>
      <c r="B28" s="1573" t="s">
        <v>134</v>
      </c>
      <c r="C28" s="161">
        <f>'5.7.5 Electromech_Chemical Dos'!F36</f>
        <v>0</v>
      </c>
    </row>
    <row r="29" spans="1:3">
      <c r="A29" s="1570">
        <v>5.8</v>
      </c>
      <c r="B29" s="1573" t="s">
        <v>133</v>
      </c>
      <c r="C29" s="161">
        <f>'5.8 Sludge Drying Beds'!F227</f>
        <v>0</v>
      </c>
    </row>
    <row r="30" spans="1:3">
      <c r="A30" s="1570">
        <v>5.9</v>
      </c>
      <c r="B30" s="1573" t="s">
        <v>132</v>
      </c>
      <c r="C30" s="161">
        <f>'5.9 Admin Building'!F348</f>
        <v>0</v>
      </c>
    </row>
    <row r="31" spans="1:3">
      <c r="A31" s="1574">
        <v>5.0999999999999996</v>
      </c>
      <c r="B31" s="1573" t="s">
        <v>131</v>
      </c>
      <c r="C31" s="161">
        <f>'5.10 Staff Houses'!F368</f>
        <v>0</v>
      </c>
    </row>
    <row r="32" spans="1:3">
      <c r="A32" s="1574">
        <v>5.1100000000000003</v>
      </c>
      <c r="B32" s="1573" t="s">
        <v>130</v>
      </c>
      <c r="C32" s="161">
        <f>'5.11 Treatment Plant Siteworks'!F193</f>
        <v>0</v>
      </c>
    </row>
    <row r="33" spans="1:3">
      <c r="A33" s="1574">
        <v>5.12</v>
      </c>
      <c r="B33" s="1573" t="s">
        <v>129</v>
      </c>
      <c r="C33" s="161">
        <f>'5.12 BackwashWater Gravity Main'!F55</f>
        <v>0</v>
      </c>
    </row>
    <row r="34" spans="1:3">
      <c r="A34" s="1570">
        <v>6.2</v>
      </c>
      <c r="B34" s="1573" t="s">
        <v>2554</v>
      </c>
      <c r="C34" s="161">
        <f>'6.2 Kyarumba-Kisinga Trans'!F569</f>
        <v>0</v>
      </c>
    </row>
    <row r="35" spans="1:3">
      <c r="A35" s="1570" t="s">
        <v>123</v>
      </c>
      <c r="B35" s="1573" t="s">
        <v>2555</v>
      </c>
      <c r="C35" s="161">
        <f>'6.2.1 Kyaruma-Kisinga Trans BPT'!F428</f>
        <v>0</v>
      </c>
    </row>
    <row r="36" spans="1:3">
      <c r="A36" s="1570">
        <v>7.1</v>
      </c>
      <c r="B36" s="1573" t="s">
        <v>120</v>
      </c>
      <c r="C36" s="161">
        <f>'7.1 Kyarumba Distribution'!F441</f>
        <v>0</v>
      </c>
    </row>
    <row r="37" spans="1:3">
      <c r="A37" s="1570" t="s">
        <v>118</v>
      </c>
      <c r="B37" s="1573" t="s">
        <v>119</v>
      </c>
      <c r="C37" s="161">
        <f>'7.1.1 Kyarumba Reservoir'!F307</f>
        <v>0</v>
      </c>
    </row>
    <row r="38" spans="1:3">
      <c r="A38" s="1570" t="s">
        <v>116</v>
      </c>
      <c r="B38" s="1573" t="s">
        <v>117</v>
      </c>
      <c r="C38" s="161">
        <f>'7.1.2 BPT1 Kyarumba Distributio'!F382</f>
        <v>0</v>
      </c>
    </row>
    <row r="39" spans="1:3">
      <c r="A39" s="1570" t="s">
        <v>114</v>
      </c>
      <c r="B39" s="1573" t="s">
        <v>115</v>
      </c>
      <c r="C39" s="161">
        <f>'7.1.2 BPT1 Kyarumba Distributio'!F382</f>
        <v>0</v>
      </c>
    </row>
    <row r="40" spans="1:3">
      <c r="A40" s="1570" t="s">
        <v>2261</v>
      </c>
      <c r="B40" s="1573" t="s">
        <v>113</v>
      </c>
      <c r="C40" s="161">
        <f>'7.1.4 BPT3 Kyarumba Distributio'!F338</f>
        <v>0</v>
      </c>
    </row>
    <row r="41" spans="1:3">
      <c r="A41" s="1570">
        <v>7.2</v>
      </c>
      <c r="B41" s="1573" t="s">
        <v>112</v>
      </c>
      <c r="C41" s="161">
        <f>'7.2 Kaberere Distribution'!F445</f>
        <v>0</v>
      </c>
    </row>
    <row r="42" spans="1:3">
      <c r="A42" s="1570" t="s">
        <v>111</v>
      </c>
      <c r="B42" s="1573" t="s">
        <v>110</v>
      </c>
      <c r="C42" s="161">
        <f>'7.2.1 Kaberere Reservoir'!F305</f>
        <v>0</v>
      </c>
    </row>
    <row r="43" spans="1:3">
      <c r="A43" s="1570" t="s">
        <v>109</v>
      </c>
      <c r="B43" s="1573" t="s">
        <v>108</v>
      </c>
      <c r="C43" s="161">
        <f>'7.2.2 BPT 1 Kaberere Distributi'!F382</f>
        <v>0</v>
      </c>
    </row>
    <row r="44" spans="1:3">
      <c r="A44" s="1570" t="s">
        <v>107</v>
      </c>
      <c r="B44" s="1573" t="s">
        <v>106</v>
      </c>
      <c r="C44" s="161">
        <f>'7.2.3 BPT 2 Kaberere Distributi'!F384</f>
        <v>0</v>
      </c>
    </row>
    <row r="45" spans="1:3">
      <c r="A45" s="1570" t="s">
        <v>105</v>
      </c>
      <c r="B45" s="1573" t="s">
        <v>104</v>
      </c>
      <c r="C45" s="161">
        <f>'7.2.4 BPT3 Kaberere Distributio'!F336</f>
        <v>0</v>
      </c>
    </row>
    <row r="46" spans="1:3">
      <c r="A46" s="1570" t="s">
        <v>103</v>
      </c>
      <c r="B46" s="1573" t="s">
        <v>102</v>
      </c>
      <c r="C46" s="161">
        <f>'7.2.5 BPT4 Kaberere Distributio'!F337</f>
        <v>0</v>
      </c>
    </row>
    <row r="47" spans="1:3">
      <c r="A47" s="1570" t="s">
        <v>101</v>
      </c>
      <c r="B47" s="1573" t="s">
        <v>100</v>
      </c>
      <c r="C47" s="161">
        <f>'7.2.6 Kasokero Elev Tank'!F337</f>
        <v>0</v>
      </c>
    </row>
    <row r="48" spans="1:3">
      <c r="A48" s="1575">
        <v>7.3</v>
      </c>
      <c r="B48" s="1576" t="s">
        <v>99</v>
      </c>
      <c r="C48" s="161">
        <f>'7.3 Kisinga Distribution'!F492</f>
        <v>0</v>
      </c>
    </row>
    <row r="49" spans="1:3">
      <c r="A49" s="1575" t="s">
        <v>98</v>
      </c>
      <c r="B49" s="1576" t="s">
        <v>97</v>
      </c>
      <c r="C49" s="161">
        <f>'7.3.1 Lower Kisinga Reservoir'!F305</f>
        <v>0</v>
      </c>
    </row>
    <row r="50" spans="1:3">
      <c r="A50" s="1575" t="s">
        <v>96</v>
      </c>
      <c r="B50" s="1576" t="s">
        <v>95</v>
      </c>
      <c r="C50" s="161">
        <f>'7.3.2 Kabila Elev Tank'!F334</f>
        <v>0</v>
      </c>
    </row>
    <row r="51" spans="1:3">
      <c r="A51" s="1575" t="s">
        <v>94</v>
      </c>
      <c r="B51" s="1576" t="s">
        <v>93</v>
      </c>
      <c r="C51" s="161">
        <f>'7.3.3 BPT1 Kisinga Distribution'!F382</f>
        <v>0</v>
      </c>
    </row>
    <row r="52" spans="1:3">
      <c r="A52" s="1575" t="s">
        <v>92</v>
      </c>
      <c r="B52" s="1576" t="s">
        <v>91</v>
      </c>
      <c r="C52" s="161">
        <f>'7.3.4 BPT2 Kisinga Distribution'!F382</f>
        <v>0</v>
      </c>
    </row>
    <row r="53" spans="1:3">
      <c r="A53" s="1575" t="s">
        <v>90</v>
      </c>
      <c r="B53" s="1576" t="s">
        <v>89</v>
      </c>
      <c r="C53" s="161">
        <f>'7.3.5 BPT3 Kisinga Distribution'!F384</f>
        <v>0</v>
      </c>
    </row>
    <row r="54" spans="1:3">
      <c r="A54" s="1575" t="s">
        <v>88</v>
      </c>
      <c r="B54" s="1576" t="s">
        <v>87</v>
      </c>
      <c r="C54" s="161">
        <f>'7.3.6 BPT4 Kisinga Distribution'!F384</f>
        <v>0</v>
      </c>
    </row>
    <row r="55" spans="1:3">
      <c r="A55" s="1575" t="s">
        <v>86</v>
      </c>
      <c r="B55" s="1576" t="s">
        <v>85</v>
      </c>
      <c r="C55" s="161">
        <f>'7.3.7 BPT5 Kisinga Distribution'!F340</f>
        <v>0</v>
      </c>
    </row>
    <row r="56" spans="1:3">
      <c r="A56" s="1575" t="s">
        <v>84</v>
      </c>
      <c r="B56" s="1576" t="s">
        <v>83</v>
      </c>
      <c r="C56" s="161">
        <f>'7.3.8 BPT6 Kisinga Distribution'!F340</f>
        <v>0</v>
      </c>
    </row>
    <row r="57" spans="1:3">
      <c r="A57" s="1573" t="s">
        <v>2431</v>
      </c>
      <c r="B57" s="1573" t="s">
        <v>2435</v>
      </c>
      <c r="C57" s="161">
        <f>'Bill 8 A - NYA - WBT'!F378</f>
        <v>0</v>
      </c>
    </row>
    <row r="58" spans="1:3">
      <c r="A58" s="1573" t="s">
        <v>2429</v>
      </c>
      <c r="B58" s="1573" t="s">
        <v>2564</v>
      </c>
      <c r="C58" s="161">
        <f>'Bill 8B - NYA - SD-VIP BOYS'!F413</f>
        <v>0</v>
      </c>
    </row>
    <row r="59" spans="1:3">
      <c r="A59" s="1573" t="s">
        <v>2430</v>
      </c>
      <c r="B59" s="1609" t="s">
        <v>2565</v>
      </c>
      <c r="C59" s="161">
        <f>'Bill 8C - NYA-SD-VIP GIRLS'!F394</f>
        <v>0</v>
      </c>
    </row>
    <row r="60" spans="1:3">
      <c r="A60" s="1573">
        <v>9</v>
      </c>
      <c r="B60" s="1609" t="s">
        <v>2587</v>
      </c>
      <c r="C60" s="161">
        <f>'Bill 9 NYA - ESS'!F41</f>
        <v>0</v>
      </c>
    </row>
    <row r="61" spans="1:3">
      <c r="A61" s="1392"/>
      <c r="B61" s="1610"/>
      <c r="C61" s="1569"/>
    </row>
    <row r="62" spans="1:3">
      <c r="A62" s="1570"/>
      <c r="B62" s="1611" t="s">
        <v>2245</v>
      </c>
      <c r="C62" s="1578">
        <f>SUM(C12:C61)</f>
        <v>442285713</v>
      </c>
    </row>
    <row r="63" spans="1:3">
      <c r="A63" s="1570"/>
      <c r="B63" s="1568"/>
      <c r="C63" s="161"/>
    </row>
    <row r="64" spans="1:3">
      <c r="A64" s="1572"/>
      <c r="B64" s="1579" t="s">
        <v>2244</v>
      </c>
      <c r="C64" s="161">
        <f>0.1*C62</f>
        <v>44228571.300000004</v>
      </c>
    </row>
    <row r="65" spans="1:5">
      <c r="A65" s="1572"/>
      <c r="B65" s="1579"/>
      <c r="C65" s="161"/>
    </row>
    <row r="66" spans="1:5">
      <c r="A66" s="1580"/>
      <c r="B66" s="1577" t="s">
        <v>2243</v>
      </c>
      <c r="C66" s="1578">
        <f>SUM(C62:C65)</f>
        <v>486514284.30000001</v>
      </c>
      <c r="E66" s="1581"/>
    </row>
    <row r="67" spans="1:5">
      <c r="A67" s="1580"/>
      <c r="B67" s="1577"/>
      <c r="C67" s="1578"/>
      <c r="E67" s="1581"/>
    </row>
    <row r="68" spans="1:5">
      <c r="A68" s="1580"/>
      <c r="B68" s="1579" t="s">
        <v>2242</v>
      </c>
      <c r="C68" s="161">
        <f>0.18*C66</f>
        <v>87572571.173999995</v>
      </c>
    </row>
    <row r="69" spans="1:5" ht="13">
      <c r="A69" s="1580"/>
      <c r="B69" s="1571"/>
      <c r="C69" s="161"/>
      <c r="E69" s="1583"/>
    </row>
    <row r="70" spans="1:5">
      <c r="A70" s="1572"/>
      <c r="B70" s="1571"/>
      <c r="C70" s="161"/>
    </row>
    <row r="71" spans="1:5">
      <c r="A71" s="1572"/>
      <c r="B71" s="1571"/>
      <c r="C71" s="161"/>
    </row>
    <row r="72" spans="1:5" ht="13" thickBot="1">
      <c r="A72" s="2127" t="s">
        <v>2241</v>
      </c>
      <c r="B72" s="2128"/>
      <c r="C72" s="1582">
        <f>SUM(C66:C71)</f>
        <v>574086855.47399998</v>
      </c>
      <c r="E72" s="1584"/>
    </row>
    <row r="74" spans="1:5">
      <c r="C74" s="237"/>
    </row>
  </sheetData>
  <mergeCells count="6">
    <mergeCell ref="A72:B72"/>
    <mergeCell ref="A1:C1"/>
    <mergeCell ref="A2:C2"/>
    <mergeCell ref="A3:C3"/>
    <mergeCell ref="A5:C5"/>
    <mergeCell ref="A7:C7"/>
  </mergeCells>
  <phoneticPr fontId="28" type="noConversion"/>
  <pageMargins left="1" right="1" top="1" bottom="1" header="0.5" footer="0.5"/>
  <pageSetup scale="88"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7"/>
  <sheetViews>
    <sheetView view="pageBreakPreview" zoomScaleNormal="100" zoomScaleSheetLayoutView="100" workbookViewId="0">
      <selection activeCell="B115" sqref="B115"/>
    </sheetView>
  </sheetViews>
  <sheetFormatPr defaultRowHeight="12.5"/>
  <cols>
    <col min="1" max="1" width="8.08984375" style="347" customWidth="1"/>
    <col min="2" max="2" width="40.6328125" style="174" customWidth="1"/>
    <col min="3" max="3" width="6.6328125" style="174" customWidth="1"/>
    <col min="4" max="4" width="8.6328125" style="227" customWidth="1"/>
    <col min="5" max="6" width="12.6328125" style="216" customWidth="1"/>
    <col min="7" max="256" width="8.90625" style="174"/>
    <col min="257" max="257" width="8.08984375" style="174" customWidth="1"/>
    <col min="258" max="258" width="32" style="174" customWidth="1"/>
    <col min="259" max="259" width="6.453125" style="174" customWidth="1"/>
    <col min="260" max="260" width="9.54296875" style="174" customWidth="1"/>
    <col min="261" max="261" width="11.90625" style="174" customWidth="1"/>
    <col min="262" max="262" width="18.36328125" style="174" customWidth="1"/>
    <col min="263" max="512" width="8.90625" style="174"/>
    <col min="513" max="513" width="8.08984375" style="174" customWidth="1"/>
    <col min="514" max="514" width="32" style="174" customWidth="1"/>
    <col min="515" max="515" width="6.453125" style="174" customWidth="1"/>
    <col min="516" max="516" width="9.54296875" style="174" customWidth="1"/>
    <col min="517" max="517" width="11.90625" style="174" customWidth="1"/>
    <col min="518" max="518" width="18.36328125" style="174" customWidth="1"/>
    <col min="519" max="768" width="8.90625" style="174"/>
    <col min="769" max="769" width="8.08984375" style="174" customWidth="1"/>
    <col min="770" max="770" width="32" style="174" customWidth="1"/>
    <col min="771" max="771" width="6.453125" style="174" customWidth="1"/>
    <col min="772" max="772" width="9.54296875" style="174" customWidth="1"/>
    <col min="773" max="773" width="11.90625" style="174" customWidth="1"/>
    <col min="774" max="774" width="18.36328125" style="174" customWidth="1"/>
    <col min="775" max="1024" width="8.90625" style="174"/>
    <col min="1025" max="1025" width="8.08984375" style="174" customWidth="1"/>
    <col min="1026" max="1026" width="32" style="174" customWidth="1"/>
    <col min="1027" max="1027" width="6.453125" style="174" customWidth="1"/>
    <col min="1028" max="1028" width="9.54296875" style="174" customWidth="1"/>
    <col min="1029" max="1029" width="11.90625" style="174" customWidth="1"/>
    <col min="1030" max="1030" width="18.36328125" style="174" customWidth="1"/>
    <col min="1031" max="1280" width="8.90625" style="174"/>
    <col min="1281" max="1281" width="8.08984375" style="174" customWidth="1"/>
    <col min="1282" max="1282" width="32" style="174" customWidth="1"/>
    <col min="1283" max="1283" width="6.453125" style="174" customWidth="1"/>
    <col min="1284" max="1284" width="9.54296875" style="174" customWidth="1"/>
    <col min="1285" max="1285" width="11.90625" style="174" customWidth="1"/>
    <col min="1286" max="1286" width="18.36328125" style="174" customWidth="1"/>
    <col min="1287" max="1536" width="8.90625" style="174"/>
    <col min="1537" max="1537" width="8.08984375" style="174" customWidth="1"/>
    <col min="1538" max="1538" width="32" style="174" customWidth="1"/>
    <col min="1539" max="1539" width="6.453125" style="174" customWidth="1"/>
    <col min="1540" max="1540" width="9.54296875" style="174" customWidth="1"/>
    <col min="1541" max="1541" width="11.90625" style="174" customWidth="1"/>
    <col min="1542" max="1542" width="18.36328125" style="174" customWidth="1"/>
    <col min="1543" max="1792" width="8.90625" style="174"/>
    <col min="1793" max="1793" width="8.08984375" style="174" customWidth="1"/>
    <col min="1794" max="1794" width="32" style="174" customWidth="1"/>
    <col min="1795" max="1795" width="6.453125" style="174" customWidth="1"/>
    <col min="1796" max="1796" width="9.54296875" style="174" customWidth="1"/>
    <col min="1797" max="1797" width="11.90625" style="174" customWidth="1"/>
    <col min="1798" max="1798" width="18.36328125" style="174" customWidth="1"/>
    <col min="1799" max="2048" width="8.90625" style="174"/>
    <col min="2049" max="2049" width="8.08984375" style="174" customWidth="1"/>
    <col min="2050" max="2050" width="32" style="174" customWidth="1"/>
    <col min="2051" max="2051" width="6.453125" style="174" customWidth="1"/>
    <col min="2052" max="2052" width="9.54296875" style="174" customWidth="1"/>
    <col min="2053" max="2053" width="11.90625" style="174" customWidth="1"/>
    <col min="2054" max="2054" width="18.36328125" style="174" customWidth="1"/>
    <col min="2055" max="2304" width="8.90625" style="174"/>
    <col min="2305" max="2305" width="8.08984375" style="174" customWidth="1"/>
    <col min="2306" max="2306" width="32" style="174" customWidth="1"/>
    <col min="2307" max="2307" width="6.453125" style="174" customWidth="1"/>
    <col min="2308" max="2308" width="9.54296875" style="174" customWidth="1"/>
    <col min="2309" max="2309" width="11.90625" style="174" customWidth="1"/>
    <col min="2310" max="2310" width="18.36328125" style="174" customWidth="1"/>
    <col min="2311" max="2560" width="8.90625" style="174"/>
    <col min="2561" max="2561" width="8.08984375" style="174" customWidth="1"/>
    <col min="2562" max="2562" width="32" style="174" customWidth="1"/>
    <col min="2563" max="2563" width="6.453125" style="174" customWidth="1"/>
    <col min="2564" max="2564" width="9.54296875" style="174" customWidth="1"/>
    <col min="2565" max="2565" width="11.90625" style="174" customWidth="1"/>
    <col min="2566" max="2566" width="18.36328125" style="174" customWidth="1"/>
    <col min="2567" max="2816" width="8.90625" style="174"/>
    <col min="2817" max="2817" width="8.08984375" style="174" customWidth="1"/>
    <col min="2818" max="2818" width="32" style="174" customWidth="1"/>
    <col min="2819" max="2819" width="6.453125" style="174" customWidth="1"/>
    <col min="2820" max="2820" width="9.54296875" style="174" customWidth="1"/>
    <col min="2821" max="2821" width="11.90625" style="174" customWidth="1"/>
    <col min="2822" max="2822" width="18.36328125" style="174" customWidth="1"/>
    <col min="2823" max="3072" width="8.90625" style="174"/>
    <col min="3073" max="3073" width="8.08984375" style="174" customWidth="1"/>
    <col min="3074" max="3074" width="32" style="174" customWidth="1"/>
    <col min="3075" max="3075" width="6.453125" style="174" customWidth="1"/>
    <col min="3076" max="3076" width="9.54296875" style="174" customWidth="1"/>
    <col min="3077" max="3077" width="11.90625" style="174" customWidth="1"/>
    <col min="3078" max="3078" width="18.36328125" style="174" customWidth="1"/>
    <col min="3079" max="3328" width="8.90625" style="174"/>
    <col min="3329" max="3329" width="8.08984375" style="174" customWidth="1"/>
    <col min="3330" max="3330" width="32" style="174" customWidth="1"/>
    <col min="3331" max="3331" width="6.453125" style="174" customWidth="1"/>
    <col min="3332" max="3332" width="9.54296875" style="174" customWidth="1"/>
    <col min="3333" max="3333" width="11.90625" style="174" customWidth="1"/>
    <col min="3334" max="3334" width="18.36328125" style="174" customWidth="1"/>
    <col min="3335" max="3584" width="8.90625" style="174"/>
    <col min="3585" max="3585" width="8.08984375" style="174" customWidth="1"/>
    <col min="3586" max="3586" width="32" style="174" customWidth="1"/>
    <col min="3587" max="3587" width="6.453125" style="174" customWidth="1"/>
    <col min="3588" max="3588" width="9.54296875" style="174" customWidth="1"/>
    <col min="3589" max="3589" width="11.90625" style="174" customWidth="1"/>
    <col min="3590" max="3590" width="18.36328125" style="174" customWidth="1"/>
    <col min="3591" max="3840" width="8.90625" style="174"/>
    <col min="3841" max="3841" width="8.08984375" style="174" customWidth="1"/>
    <col min="3842" max="3842" width="32" style="174" customWidth="1"/>
    <col min="3843" max="3843" width="6.453125" style="174" customWidth="1"/>
    <col min="3844" max="3844" width="9.54296875" style="174" customWidth="1"/>
    <col min="3845" max="3845" width="11.90625" style="174" customWidth="1"/>
    <col min="3846" max="3846" width="18.36328125" style="174" customWidth="1"/>
    <col min="3847" max="4096" width="8.90625" style="174"/>
    <col min="4097" max="4097" width="8.08984375" style="174" customWidth="1"/>
    <col min="4098" max="4098" width="32" style="174" customWidth="1"/>
    <col min="4099" max="4099" width="6.453125" style="174" customWidth="1"/>
    <col min="4100" max="4100" width="9.54296875" style="174" customWidth="1"/>
    <col min="4101" max="4101" width="11.90625" style="174" customWidth="1"/>
    <col min="4102" max="4102" width="18.36328125" style="174" customWidth="1"/>
    <col min="4103" max="4352" width="8.90625" style="174"/>
    <col min="4353" max="4353" width="8.08984375" style="174" customWidth="1"/>
    <col min="4354" max="4354" width="32" style="174" customWidth="1"/>
    <col min="4355" max="4355" width="6.453125" style="174" customWidth="1"/>
    <col min="4356" max="4356" width="9.54296875" style="174" customWidth="1"/>
    <col min="4357" max="4357" width="11.90625" style="174" customWidth="1"/>
    <col min="4358" max="4358" width="18.36328125" style="174" customWidth="1"/>
    <col min="4359" max="4608" width="8.90625" style="174"/>
    <col min="4609" max="4609" width="8.08984375" style="174" customWidth="1"/>
    <col min="4610" max="4610" width="32" style="174" customWidth="1"/>
    <col min="4611" max="4611" width="6.453125" style="174" customWidth="1"/>
    <col min="4612" max="4612" width="9.54296875" style="174" customWidth="1"/>
    <col min="4613" max="4613" width="11.90625" style="174" customWidth="1"/>
    <col min="4614" max="4614" width="18.36328125" style="174" customWidth="1"/>
    <col min="4615" max="4864" width="8.90625" style="174"/>
    <col min="4865" max="4865" width="8.08984375" style="174" customWidth="1"/>
    <col min="4866" max="4866" width="32" style="174" customWidth="1"/>
    <col min="4867" max="4867" width="6.453125" style="174" customWidth="1"/>
    <col min="4868" max="4868" width="9.54296875" style="174" customWidth="1"/>
    <col min="4869" max="4869" width="11.90625" style="174" customWidth="1"/>
    <col min="4870" max="4870" width="18.36328125" style="174" customWidth="1"/>
    <col min="4871" max="5120" width="8.90625" style="174"/>
    <col min="5121" max="5121" width="8.08984375" style="174" customWidth="1"/>
    <col min="5122" max="5122" width="32" style="174" customWidth="1"/>
    <col min="5123" max="5123" width="6.453125" style="174" customWidth="1"/>
    <col min="5124" max="5124" width="9.54296875" style="174" customWidth="1"/>
    <col min="5125" max="5125" width="11.90625" style="174" customWidth="1"/>
    <col min="5126" max="5126" width="18.36328125" style="174" customWidth="1"/>
    <col min="5127" max="5376" width="8.90625" style="174"/>
    <col min="5377" max="5377" width="8.08984375" style="174" customWidth="1"/>
    <col min="5378" max="5378" width="32" style="174" customWidth="1"/>
    <col min="5379" max="5379" width="6.453125" style="174" customWidth="1"/>
    <col min="5380" max="5380" width="9.54296875" style="174" customWidth="1"/>
    <col min="5381" max="5381" width="11.90625" style="174" customWidth="1"/>
    <col min="5382" max="5382" width="18.36328125" style="174" customWidth="1"/>
    <col min="5383" max="5632" width="8.90625" style="174"/>
    <col min="5633" max="5633" width="8.08984375" style="174" customWidth="1"/>
    <col min="5634" max="5634" width="32" style="174" customWidth="1"/>
    <col min="5635" max="5635" width="6.453125" style="174" customWidth="1"/>
    <col min="5636" max="5636" width="9.54296875" style="174" customWidth="1"/>
    <col min="5637" max="5637" width="11.90625" style="174" customWidth="1"/>
    <col min="5638" max="5638" width="18.36328125" style="174" customWidth="1"/>
    <col min="5639" max="5888" width="8.90625" style="174"/>
    <col min="5889" max="5889" width="8.08984375" style="174" customWidth="1"/>
    <col min="5890" max="5890" width="32" style="174" customWidth="1"/>
    <col min="5891" max="5891" width="6.453125" style="174" customWidth="1"/>
    <col min="5892" max="5892" width="9.54296875" style="174" customWidth="1"/>
    <col min="5893" max="5893" width="11.90625" style="174" customWidth="1"/>
    <col min="5894" max="5894" width="18.36328125" style="174" customWidth="1"/>
    <col min="5895" max="6144" width="8.90625" style="174"/>
    <col min="6145" max="6145" width="8.08984375" style="174" customWidth="1"/>
    <col min="6146" max="6146" width="32" style="174" customWidth="1"/>
    <col min="6147" max="6147" width="6.453125" style="174" customWidth="1"/>
    <col min="6148" max="6148" width="9.54296875" style="174" customWidth="1"/>
    <col min="6149" max="6149" width="11.90625" style="174" customWidth="1"/>
    <col min="6150" max="6150" width="18.36328125" style="174" customWidth="1"/>
    <col min="6151" max="6400" width="8.90625" style="174"/>
    <col min="6401" max="6401" width="8.08984375" style="174" customWidth="1"/>
    <col min="6402" max="6402" width="32" style="174" customWidth="1"/>
    <col min="6403" max="6403" width="6.453125" style="174" customWidth="1"/>
    <col min="6404" max="6404" width="9.54296875" style="174" customWidth="1"/>
    <col min="6405" max="6405" width="11.90625" style="174" customWidth="1"/>
    <col min="6406" max="6406" width="18.36328125" style="174" customWidth="1"/>
    <col min="6407" max="6656" width="8.90625" style="174"/>
    <col min="6657" max="6657" width="8.08984375" style="174" customWidth="1"/>
    <col min="6658" max="6658" width="32" style="174" customWidth="1"/>
    <col min="6659" max="6659" width="6.453125" style="174" customWidth="1"/>
    <col min="6660" max="6660" width="9.54296875" style="174" customWidth="1"/>
    <col min="6661" max="6661" width="11.90625" style="174" customWidth="1"/>
    <col min="6662" max="6662" width="18.36328125" style="174" customWidth="1"/>
    <col min="6663" max="6912" width="8.90625" style="174"/>
    <col min="6913" max="6913" width="8.08984375" style="174" customWidth="1"/>
    <col min="6914" max="6914" width="32" style="174" customWidth="1"/>
    <col min="6915" max="6915" width="6.453125" style="174" customWidth="1"/>
    <col min="6916" max="6916" width="9.54296875" style="174" customWidth="1"/>
    <col min="6917" max="6917" width="11.90625" style="174" customWidth="1"/>
    <col min="6918" max="6918" width="18.36328125" style="174" customWidth="1"/>
    <col min="6919" max="7168" width="8.90625" style="174"/>
    <col min="7169" max="7169" width="8.08984375" style="174" customWidth="1"/>
    <col min="7170" max="7170" width="32" style="174" customWidth="1"/>
    <col min="7171" max="7171" width="6.453125" style="174" customWidth="1"/>
    <col min="7172" max="7172" width="9.54296875" style="174" customWidth="1"/>
    <col min="7173" max="7173" width="11.90625" style="174" customWidth="1"/>
    <col min="7174" max="7174" width="18.36328125" style="174" customWidth="1"/>
    <col min="7175" max="7424" width="8.90625" style="174"/>
    <col min="7425" max="7425" width="8.08984375" style="174" customWidth="1"/>
    <col min="7426" max="7426" width="32" style="174" customWidth="1"/>
    <col min="7427" max="7427" width="6.453125" style="174" customWidth="1"/>
    <col min="7428" max="7428" width="9.54296875" style="174" customWidth="1"/>
    <col min="7429" max="7429" width="11.90625" style="174" customWidth="1"/>
    <col min="7430" max="7430" width="18.36328125" style="174" customWidth="1"/>
    <col min="7431" max="7680" width="8.90625" style="174"/>
    <col min="7681" max="7681" width="8.08984375" style="174" customWidth="1"/>
    <col min="7682" max="7682" width="32" style="174" customWidth="1"/>
    <col min="7683" max="7683" width="6.453125" style="174" customWidth="1"/>
    <col min="7684" max="7684" width="9.54296875" style="174" customWidth="1"/>
    <col min="7685" max="7685" width="11.90625" style="174" customWidth="1"/>
    <col min="7686" max="7686" width="18.36328125" style="174" customWidth="1"/>
    <col min="7687" max="7936" width="8.90625" style="174"/>
    <col min="7937" max="7937" width="8.08984375" style="174" customWidth="1"/>
    <col min="7938" max="7938" width="32" style="174" customWidth="1"/>
    <col min="7939" max="7939" width="6.453125" style="174" customWidth="1"/>
    <col min="7940" max="7940" width="9.54296875" style="174" customWidth="1"/>
    <col min="7941" max="7941" width="11.90625" style="174" customWidth="1"/>
    <col min="7942" max="7942" width="18.36328125" style="174" customWidth="1"/>
    <col min="7943" max="8192" width="8.90625" style="174"/>
    <col min="8193" max="8193" width="8.08984375" style="174" customWidth="1"/>
    <col min="8194" max="8194" width="32" style="174" customWidth="1"/>
    <col min="8195" max="8195" width="6.453125" style="174" customWidth="1"/>
    <col min="8196" max="8196" width="9.54296875" style="174" customWidth="1"/>
    <col min="8197" max="8197" width="11.90625" style="174" customWidth="1"/>
    <col min="8198" max="8198" width="18.36328125" style="174" customWidth="1"/>
    <col min="8199" max="8448" width="8.90625" style="174"/>
    <col min="8449" max="8449" width="8.08984375" style="174" customWidth="1"/>
    <col min="8450" max="8450" width="32" style="174" customWidth="1"/>
    <col min="8451" max="8451" width="6.453125" style="174" customWidth="1"/>
    <col min="8452" max="8452" width="9.54296875" style="174" customWidth="1"/>
    <col min="8453" max="8453" width="11.90625" style="174" customWidth="1"/>
    <col min="8454" max="8454" width="18.36328125" style="174" customWidth="1"/>
    <col min="8455" max="8704" width="8.90625" style="174"/>
    <col min="8705" max="8705" width="8.08984375" style="174" customWidth="1"/>
    <col min="8706" max="8706" width="32" style="174" customWidth="1"/>
    <col min="8707" max="8707" width="6.453125" style="174" customWidth="1"/>
    <col min="8708" max="8708" width="9.54296875" style="174" customWidth="1"/>
    <col min="8709" max="8709" width="11.90625" style="174" customWidth="1"/>
    <col min="8710" max="8710" width="18.36328125" style="174" customWidth="1"/>
    <col min="8711" max="8960" width="8.90625" style="174"/>
    <col min="8961" max="8961" width="8.08984375" style="174" customWidth="1"/>
    <col min="8962" max="8962" width="32" style="174" customWidth="1"/>
    <col min="8963" max="8963" width="6.453125" style="174" customWidth="1"/>
    <col min="8964" max="8964" width="9.54296875" style="174" customWidth="1"/>
    <col min="8965" max="8965" width="11.90625" style="174" customWidth="1"/>
    <col min="8966" max="8966" width="18.36328125" style="174" customWidth="1"/>
    <col min="8967" max="9216" width="8.90625" style="174"/>
    <col min="9217" max="9217" width="8.08984375" style="174" customWidth="1"/>
    <col min="9218" max="9218" width="32" style="174" customWidth="1"/>
    <col min="9219" max="9219" width="6.453125" style="174" customWidth="1"/>
    <col min="9220" max="9220" width="9.54296875" style="174" customWidth="1"/>
    <col min="9221" max="9221" width="11.90625" style="174" customWidth="1"/>
    <col min="9222" max="9222" width="18.36328125" style="174" customWidth="1"/>
    <col min="9223" max="9472" width="8.90625" style="174"/>
    <col min="9473" max="9473" width="8.08984375" style="174" customWidth="1"/>
    <col min="9474" max="9474" width="32" style="174" customWidth="1"/>
    <col min="9475" max="9475" width="6.453125" style="174" customWidth="1"/>
    <col min="9476" max="9476" width="9.54296875" style="174" customWidth="1"/>
    <col min="9477" max="9477" width="11.90625" style="174" customWidth="1"/>
    <col min="9478" max="9478" width="18.36328125" style="174" customWidth="1"/>
    <col min="9479" max="9728" width="8.90625" style="174"/>
    <col min="9729" max="9729" width="8.08984375" style="174" customWidth="1"/>
    <col min="9730" max="9730" width="32" style="174" customWidth="1"/>
    <col min="9731" max="9731" width="6.453125" style="174" customWidth="1"/>
    <col min="9732" max="9732" width="9.54296875" style="174" customWidth="1"/>
    <col min="9733" max="9733" width="11.90625" style="174" customWidth="1"/>
    <col min="9734" max="9734" width="18.36328125" style="174" customWidth="1"/>
    <col min="9735" max="9984" width="8.90625" style="174"/>
    <col min="9985" max="9985" width="8.08984375" style="174" customWidth="1"/>
    <col min="9986" max="9986" width="32" style="174" customWidth="1"/>
    <col min="9987" max="9987" width="6.453125" style="174" customWidth="1"/>
    <col min="9988" max="9988" width="9.54296875" style="174" customWidth="1"/>
    <col min="9989" max="9989" width="11.90625" style="174" customWidth="1"/>
    <col min="9990" max="9990" width="18.36328125" style="174" customWidth="1"/>
    <col min="9991" max="10240" width="8.90625" style="174"/>
    <col min="10241" max="10241" width="8.08984375" style="174" customWidth="1"/>
    <col min="10242" max="10242" width="32" style="174" customWidth="1"/>
    <col min="10243" max="10243" width="6.453125" style="174" customWidth="1"/>
    <col min="10244" max="10244" width="9.54296875" style="174" customWidth="1"/>
    <col min="10245" max="10245" width="11.90625" style="174" customWidth="1"/>
    <col min="10246" max="10246" width="18.36328125" style="174" customWidth="1"/>
    <col min="10247" max="10496" width="8.90625" style="174"/>
    <col min="10497" max="10497" width="8.08984375" style="174" customWidth="1"/>
    <col min="10498" max="10498" width="32" style="174" customWidth="1"/>
    <col min="10499" max="10499" width="6.453125" style="174" customWidth="1"/>
    <col min="10500" max="10500" width="9.54296875" style="174" customWidth="1"/>
    <col min="10501" max="10501" width="11.90625" style="174" customWidth="1"/>
    <col min="10502" max="10502" width="18.36328125" style="174" customWidth="1"/>
    <col min="10503" max="10752" width="8.90625" style="174"/>
    <col min="10753" max="10753" width="8.08984375" style="174" customWidth="1"/>
    <col min="10754" max="10754" width="32" style="174" customWidth="1"/>
    <col min="10755" max="10755" width="6.453125" style="174" customWidth="1"/>
    <col min="10756" max="10756" width="9.54296875" style="174" customWidth="1"/>
    <col min="10757" max="10757" width="11.90625" style="174" customWidth="1"/>
    <col min="10758" max="10758" width="18.36328125" style="174" customWidth="1"/>
    <col min="10759" max="11008" width="8.90625" style="174"/>
    <col min="11009" max="11009" width="8.08984375" style="174" customWidth="1"/>
    <col min="11010" max="11010" width="32" style="174" customWidth="1"/>
    <col min="11011" max="11011" width="6.453125" style="174" customWidth="1"/>
    <col min="11012" max="11012" width="9.54296875" style="174" customWidth="1"/>
    <col min="11013" max="11013" width="11.90625" style="174" customWidth="1"/>
    <col min="11014" max="11014" width="18.36328125" style="174" customWidth="1"/>
    <col min="11015" max="11264" width="8.90625" style="174"/>
    <col min="11265" max="11265" width="8.08984375" style="174" customWidth="1"/>
    <col min="11266" max="11266" width="32" style="174" customWidth="1"/>
    <col min="11267" max="11267" width="6.453125" style="174" customWidth="1"/>
    <col min="11268" max="11268" width="9.54296875" style="174" customWidth="1"/>
    <col min="11269" max="11269" width="11.90625" style="174" customWidth="1"/>
    <col min="11270" max="11270" width="18.36328125" style="174" customWidth="1"/>
    <col min="11271" max="11520" width="8.90625" style="174"/>
    <col min="11521" max="11521" width="8.08984375" style="174" customWidth="1"/>
    <col min="11522" max="11522" width="32" style="174" customWidth="1"/>
    <col min="11523" max="11523" width="6.453125" style="174" customWidth="1"/>
    <col min="11524" max="11524" width="9.54296875" style="174" customWidth="1"/>
    <col min="11525" max="11525" width="11.90625" style="174" customWidth="1"/>
    <col min="11526" max="11526" width="18.36328125" style="174" customWidth="1"/>
    <col min="11527" max="11776" width="8.90625" style="174"/>
    <col min="11777" max="11777" width="8.08984375" style="174" customWidth="1"/>
    <col min="11778" max="11778" width="32" style="174" customWidth="1"/>
    <col min="11779" max="11779" width="6.453125" style="174" customWidth="1"/>
    <col min="11780" max="11780" width="9.54296875" style="174" customWidth="1"/>
    <col min="11781" max="11781" width="11.90625" style="174" customWidth="1"/>
    <col min="11782" max="11782" width="18.36328125" style="174" customWidth="1"/>
    <col min="11783" max="12032" width="8.90625" style="174"/>
    <col min="12033" max="12033" width="8.08984375" style="174" customWidth="1"/>
    <col min="12034" max="12034" width="32" style="174" customWidth="1"/>
    <col min="12035" max="12035" width="6.453125" style="174" customWidth="1"/>
    <col min="12036" max="12036" width="9.54296875" style="174" customWidth="1"/>
    <col min="12037" max="12037" width="11.90625" style="174" customWidth="1"/>
    <col min="12038" max="12038" width="18.36328125" style="174" customWidth="1"/>
    <col min="12039" max="12288" width="8.90625" style="174"/>
    <col min="12289" max="12289" width="8.08984375" style="174" customWidth="1"/>
    <col min="12290" max="12290" width="32" style="174" customWidth="1"/>
    <col min="12291" max="12291" width="6.453125" style="174" customWidth="1"/>
    <col min="12292" max="12292" width="9.54296875" style="174" customWidth="1"/>
    <col min="12293" max="12293" width="11.90625" style="174" customWidth="1"/>
    <col min="12294" max="12294" width="18.36328125" style="174" customWidth="1"/>
    <col min="12295" max="12544" width="8.90625" style="174"/>
    <col min="12545" max="12545" width="8.08984375" style="174" customWidth="1"/>
    <col min="12546" max="12546" width="32" style="174" customWidth="1"/>
    <col min="12547" max="12547" width="6.453125" style="174" customWidth="1"/>
    <col min="12548" max="12548" width="9.54296875" style="174" customWidth="1"/>
    <col min="12549" max="12549" width="11.90625" style="174" customWidth="1"/>
    <col min="12550" max="12550" width="18.36328125" style="174" customWidth="1"/>
    <col min="12551" max="12800" width="8.90625" style="174"/>
    <col min="12801" max="12801" width="8.08984375" style="174" customWidth="1"/>
    <col min="12802" max="12802" width="32" style="174" customWidth="1"/>
    <col min="12803" max="12803" width="6.453125" style="174" customWidth="1"/>
    <col min="12804" max="12804" width="9.54296875" style="174" customWidth="1"/>
    <col min="12805" max="12805" width="11.90625" style="174" customWidth="1"/>
    <col min="12806" max="12806" width="18.36328125" style="174" customWidth="1"/>
    <col min="12807" max="13056" width="8.90625" style="174"/>
    <col min="13057" max="13057" width="8.08984375" style="174" customWidth="1"/>
    <col min="13058" max="13058" width="32" style="174" customWidth="1"/>
    <col min="13059" max="13059" width="6.453125" style="174" customWidth="1"/>
    <col min="13060" max="13060" width="9.54296875" style="174" customWidth="1"/>
    <col min="13061" max="13061" width="11.90625" style="174" customWidth="1"/>
    <col min="13062" max="13062" width="18.36328125" style="174" customWidth="1"/>
    <col min="13063" max="13312" width="8.90625" style="174"/>
    <col min="13313" max="13313" width="8.08984375" style="174" customWidth="1"/>
    <col min="13314" max="13314" width="32" style="174" customWidth="1"/>
    <col min="13315" max="13315" width="6.453125" style="174" customWidth="1"/>
    <col min="13316" max="13316" width="9.54296875" style="174" customWidth="1"/>
    <col min="13317" max="13317" width="11.90625" style="174" customWidth="1"/>
    <col min="13318" max="13318" width="18.36328125" style="174" customWidth="1"/>
    <col min="13319" max="13568" width="8.90625" style="174"/>
    <col min="13569" max="13569" width="8.08984375" style="174" customWidth="1"/>
    <col min="13570" max="13570" width="32" style="174" customWidth="1"/>
    <col min="13571" max="13571" width="6.453125" style="174" customWidth="1"/>
    <col min="13572" max="13572" width="9.54296875" style="174" customWidth="1"/>
    <col min="13573" max="13573" width="11.90625" style="174" customWidth="1"/>
    <col min="13574" max="13574" width="18.36328125" style="174" customWidth="1"/>
    <col min="13575" max="13824" width="8.90625" style="174"/>
    <col min="13825" max="13825" width="8.08984375" style="174" customWidth="1"/>
    <col min="13826" max="13826" width="32" style="174" customWidth="1"/>
    <col min="13827" max="13827" width="6.453125" style="174" customWidth="1"/>
    <col min="13828" max="13828" width="9.54296875" style="174" customWidth="1"/>
    <col min="13829" max="13829" width="11.90625" style="174" customWidth="1"/>
    <col min="13830" max="13830" width="18.36328125" style="174" customWidth="1"/>
    <col min="13831" max="14080" width="8.90625" style="174"/>
    <col min="14081" max="14081" width="8.08984375" style="174" customWidth="1"/>
    <col min="14082" max="14082" width="32" style="174" customWidth="1"/>
    <col min="14083" max="14083" width="6.453125" style="174" customWidth="1"/>
    <col min="14084" max="14084" width="9.54296875" style="174" customWidth="1"/>
    <col min="14085" max="14085" width="11.90625" style="174" customWidth="1"/>
    <col min="14086" max="14086" width="18.36328125" style="174" customWidth="1"/>
    <col min="14087" max="14336" width="8.90625" style="174"/>
    <col min="14337" max="14337" width="8.08984375" style="174" customWidth="1"/>
    <col min="14338" max="14338" width="32" style="174" customWidth="1"/>
    <col min="14339" max="14339" width="6.453125" style="174" customWidth="1"/>
    <col min="14340" max="14340" width="9.54296875" style="174" customWidth="1"/>
    <col min="14341" max="14341" width="11.90625" style="174" customWidth="1"/>
    <col min="14342" max="14342" width="18.36328125" style="174" customWidth="1"/>
    <col min="14343" max="14592" width="8.90625" style="174"/>
    <col min="14593" max="14593" width="8.08984375" style="174" customWidth="1"/>
    <col min="14594" max="14594" width="32" style="174" customWidth="1"/>
    <col min="14595" max="14595" width="6.453125" style="174" customWidth="1"/>
    <col min="14596" max="14596" width="9.54296875" style="174" customWidth="1"/>
    <col min="14597" max="14597" width="11.90625" style="174" customWidth="1"/>
    <col min="14598" max="14598" width="18.36328125" style="174" customWidth="1"/>
    <col min="14599" max="14848" width="8.90625" style="174"/>
    <col min="14849" max="14849" width="8.08984375" style="174" customWidth="1"/>
    <col min="14850" max="14850" width="32" style="174" customWidth="1"/>
    <col min="14851" max="14851" width="6.453125" style="174" customWidth="1"/>
    <col min="14852" max="14852" width="9.54296875" style="174" customWidth="1"/>
    <col min="14853" max="14853" width="11.90625" style="174" customWidth="1"/>
    <col min="14854" max="14854" width="18.36328125" style="174" customWidth="1"/>
    <col min="14855" max="15104" width="8.90625" style="174"/>
    <col min="15105" max="15105" width="8.08984375" style="174" customWidth="1"/>
    <col min="15106" max="15106" width="32" style="174" customWidth="1"/>
    <col min="15107" max="15107" width="6.453125" style="174" customWidth="1"/>
    <col min="15108" max="15108" width="9.54296875" style="174" customWidth="1"/>
    <col min="15109" max="15109" width="11.90625" style="174" customWidth="1"/>
    <col min="15110" max="15110" width="18.36328125" style="174" customWidth="1"/>
    <col min="15111" max="15360" width="8.90625" style="174"/>
    <col min="15361" max="15361" width="8.08984375" style="174" customWidth="1"/>
    <col min="15362" max="15362" width="32" style="174" customWidth="1"/>
    <col min="15363" max="15363" width="6.453125" style="174" customWidth="1"/>
    <col min="15364" max="15364" width="9.54296875" style="174" customWidth="1"/>
    <col min="15365" max="15365" width="11.90625" style="174" customWidth="1"/>
    <col min="15366" max="15366" width="18.36328125" style="174" customWidth="1"/>
    <col min="15367" max="15616" width="8.90625" style="174"/>
    <col min="15617" max="15617" width="8.08984375" style="174" customWidth="1"/>
    <col min="15618" max="15618" width="32" style="174" customWidth="1"/>
    <col min="15619" max="15619" width="6.453125" style="174" customWidth="1"/>
    <col min="15620" max="15620" width="9.54296875" style="174" customWidth="1"/>
    <col min="15621" max="15621" width="11.90625" style="174" customWidth="1"/>
    <col min="15622" max="15622" width="18.36328125" style="174" customWidth="1"/>
    <col min="15623" max="15872" width="8.90625" style="174"/>
    <col min="15873" max="15873" width="8.08984375" style="174" customWidth="1"/>
    <col min="15874" max="15874" width="32" style="174" customWidth="1"/>
    <col min="15875" max="15875" width="6.453125" style="174" customWidth="1"/>
    <col min="15876" max="15876" width="9.54296875" style="174" customWidth="1"/>
    <col min="15877" max="15877" width="11.90625" style="174" customWidth="1"/>
    <col min="15878" max="15878" width="18.36328125" style="174" customWidth="1"/>
    <col min="15879" max="16128" width="8.90625" style="174"/>
    <col min="16129" max="16129" width="8.08984375" style="174" customWidth="1"/>
    <col min="16130" max="16130" width="32" style="174" customWidth="1"/>
    <col min="16131" max="16131" width="6.453125" style="174" customWidth="1"/>
    <col min="16132" max="16132" width="9.54296875" style="174" customWidth="1"/>
    <col min="16133" max="16133" width="11.90625" style="174" customWidth="1"/>
    <col min="16134" max="16134" width="18.36328125" style="174" customWidth="1"/>
    <col min="16135" max="16384" width="8.90625" style="174"/>
  </cols>
  <sheetData>
    <row r="1" spans="1:6">
      <c r="A1" s="343"/>
      <c r="B1" s="210"/>
      <c r="C1" s="210"/>
      <c r="D1" s="344"/>
      <c r="E1" s="12"/>
      <c r="F1" s="11"/>
    </row>
    <row r="2" spans="1:6">
      <c r="A2" s="2013" t="s">
        <v>324</v>
      </c>
      <c r="B2" s="2014"/>
      <c r="C2" s="2014"/>
      <c r="D2" s="2014"/>
      <c r="E2" s="2014"/>
      <c r="F2" s="2015"/>
    </row>
    <row r="3" spans="1:6">
      <c r="A3" s="2013" t="s">
        <v>323</v>
      </c>
      <c r="B3" s="2014"/>
      <c r="C3" s="2014"/>
      <c r="D3" s="2014"/>
      <c r="E3" s="2014"/>
      <c r="F3" s="2015"/>
    </row>
    <row r="4" spans="1:6">
      <c r="A4" s="345" t="s">
        <v>599</v>
      </c>
      <c r="B4" s="212"/>
      <c r="C4" s="213"/>
      <c r="D4" s="254"/>
      <c r="E4" s="7"/>
      <c r="F4" s="214"/>
    </row>
    <row r="5" spans="1:6">
      <c r="A5" s="345"/>
      <c r="B5" s="212"/>
      <c r="C5" s="213"/>
      <c r="D5" s="254"/>
      <c r="E5" s="7"/>
      <c r="F5" s="214"/>
    </row>
    <row r="6" spans="1:6">
      <c r="A6" s="345" t="s">
        <v>598</v>
      </c>
      <c r="B6" s="212"/>
      <c r="C6" s="213"/>
      <c r="D6" s="254"/>
      <c r="E6" s="7"/>
      <c r="F6" s="214"/>
    </row>
    <row r="7" spans="1:6" ht="13.5" thickBot="1">
      <c r="A7" s="346"/>
      <c r="C7" s="347"/>
      <c r="D7" s="269"/>
      <c r="E7" s="7"/>
      <c r="F7" s="214"/>
    </row>
    <row r="8" spans="1:6" s="227" customFormat="1" ht="13" thickBot="1">
      <c r="A8" s="348" t="s">
        <v>320</v>
      </c>
      <c r="B8" s="223" t="s">
        <v>161</v>
      </c>
      <c r="C8" s="223" t="s">
        <v>319</v>
      </c>
      <c r="D8" s="223" t="s">
        <v>318</v>
      </c>
      <c r="E8" s="224" t="s">
        <v>552</v>
      </c>
      <c r="F8" s="319" t="s">
        <v>551</v>
      </c>
    </row>
    <row r="9" spans="1:6">
      <c r="A9" s="341"/>
      <c r="B9" s="322" t="s">
        <v>596</v>
      </c>
      <c r="C9" s="349"/>
      <c r="D9" s="350"/>
      <c r="E9" s="231"/>
      <c r="F9" s="264"/>
    </row>
    <row r="10" spans="1:6" ht="20.5">
      <c r="A10" s="341"/>
      <c r="B10" s="176" t="s">
        <v>652</v>
      </c>
      <c r="C10" s="349"/>
      <c r="D10" s="350"/>
      <c r="E10" s="231"/>
      <c r="F10" s="264"/>
    </row>
    <row r="11" spans="1:6">
      <c r="A11" s="341"/>
      <c r="B11" s="267"/>
      <c r="C11" s="349"/>
      <c r="D11" s="350"/>
      <c r="E11" s="231"/>
      <c r="F11" s="264"/>
    </row>
    <row r="12" spans="1:6">
      <c r="A12" s="341"/>
      <c r="B12" s="263" t="s">
        <v>651</v>
      </c>
      <c r="C12" s="181"/>
      <c r="D12" s="240"/>
      <c r="E12" s="231"/>
      <c r="F12" s="264"/>
    </row>
    <row r="13" spans="1:6">
      <c r="A13" s="341" t="s">
        <v>593</v>
      </c>
      <c r="B13" s="267"/>
      <c r="C13" s="181" t="s">
        <v>650</v>
      </c>
      <c r="D13" s="351">
        <f>(2*1100)/10000</f>
        <v>0.22</v>
      </c>
      <c r="E13" s="231"/>
      <c r="F13" s="264">
        <f>D13*E13</f>
        <v>0</v>
      </c>
    </row>
    <row r="14" spans="1:6">
      <c r="A14" s="341"/>
      <c r="B14" s="263" t="s">
        <v>649</v>
      </c>
      <c r="C14" s="181"/>
      <c r="D14" s="240"/>
      <c r="E14" s="231"/>
      <c r="F14" s="264">
        <f t="shared" ref="F14:F43" si="0">D14*E14</f>
        <v>0</v>
      </c>
    </row>
    <row r="15" spans="1:6">
      <c r="A15" s="341"/>
      <c r="B15" s="267"/>
      <c r="C15" s="181"/>
      <c r="D15" s="240"/>
      <c r="E15" s="231"/>
      <c r="F15" s="264">
        <f t="shared" si="0"/>
        <v>0</v>
      </c>
    </row>
    <row r="16" spans="1:6" ht="20.5">
      <c r="A16" s="341"/>
      <c r="B16" s="176" t="s">
        <v>648</v>
      </c>
      <c r="C16" s="181"/>
      <c r="D16" s="240"/>
      <c r="E16" s="231"/>
      <c r="F16" s="264">
        <f t="shared" si="0"/>
        <v>0</v>
      </c>
    </row>
    <row r="17" spans="1:6">
      <c r="A17" s="341"/>
      <c r="B17" s="267"/>
      <c r="C17" s="181"/>
      <c r="D17" s="240"/>
      <c r="E17" s="231"/>
      <c r="F17" s="264">
        <f t="shared" si="0"/>
        <v>0</v>
      </c>
    </row>
    <row r="18" spans="1:6">
      <c r="A18" s="341" t="s">
        <v>647</v>
      </c>
      <c r="B18" s="267" t="s">
        <v>646</v>
      </c>
      <c r="C18" s="181" t="s">
        <v>337</v>
      </c>
      <c r="D18" s="240">
        <v>4</v>
      </c>
      <c r="E18" s="231"/>
      <c r="F18" s="264">
        <f t="shared" si="0"/>
        <v>0</v>
      </c>
    </row>
    <row r="19" spans="1:6">
      <c r="A19" s="341"/>
      <c r="B19" s="267"/>
      <c r="C19" s="181"/>
      <c r="D19" s="240"/>
      <c r="E19" s="231"/>
      <c r="F19" s="264">
        <f t="shared" si="0"/>
        <v>0</v>
      </c>
    </row>
    <row r="20" spans="1:6">
      <c r="A20" s="341"/>
      <c r="B20" s="263" t="s">
        <v>645</v>
      </c>
      <c r="C20" s="181"/>
      <c r="D20" s="240"/>
      <c r="E20" s="231"/>
      <c r="F20" s="264">
        <f t="shared" si="0"/>
        <v>0</v>
      </c>
    </row>
    <row r="21" spans="1:6">
      <c r="A21" s="341"/>
      <c r="B21" s="267"/>
      <c r="C21" s="181"/>
      <c r="D21" s="240"/>
      <c r="E21" s="231"/>
      <c r="F21" s="264">
        <f t="shared" si="0"/>
        <v>0</v>
      </c>
    </row>
    <row r="22" spans="1:6" ht="30.5">
      <c r="A22" s="341"/>
      <c r="B22" s="352" t="s">
        <v>644</v>
      </c>
      <c r="C22" s="181"/>
      <c r="D22" s="240"/>
      <c r="E22" s="231"/>
      <c r="F22" s="264">
        <f t="shared" si="0"/>
        <v>0</v>
      </c>
    </row>
    <row r="23" spans="1:6">
      <c r="A23" s="341"/>
      <c r="B23" s="267"/>
      <c r="C23" s="181"/>
      <c r="D23" s="240"/>
      <c r="E23" s="231"/>
      <c r="F23" s="264">
        <f t="shared" si="0"/>
        <v>0</v>
      </c>
    </row>
    <row r="24" spans="1:6">
      <c r="A24" s="341" t="s">
        <v>643</v>
      </c>
      <c r="B24" s="267" t="s">
        <v>642</v>
      </c>
      <c r="C24" s="181" t="s">
        <v>337</v>
      </c>
      <c r="D24" s="240">
        <v>3</v>
      </c>
      <c r="E24" s="231"/>
      <c r="F24" s="264">
        <f t="shared" si="0"/>
        <v>0</v>
      </c>
    </row>
    <row r="25" spans="1:6">
      <c r="A25" s="341" t="s">
        <v>641</v>
      </c>
      <c r="B25" s="267" t="s">
        <v>640</v>
      </c>
      <c r="C25" s="181" t="s">
        <v>337</v>
      </c>
      <c r="D25" s="240">
        <v>3</v>
      </c>
      <c r="E25" s="231"/>
      <c r="F25" s="264">
        <f t="shared" si="0"/>
        <v>0</v>
      </c>
    </row>
    <row r="26" spans="1:6">
      <c r="A26" s="341"/>
      <c r="B26" s="267"/>
      <c r="C26" s="181"/>
      <c r="D26" s="240"/>
      <c r="E26" s="231"/>
      <c r="F26" s="264">
        <f t="shared" si="0"/>
        <v>0</v>
      </c>
    </row>
    <row r="27" spans="1:6">
      <c r="A27" s="341"/>
      <c r="B27" s="178" t="s">
        <v>639</v>
      </c>
      <c r="C27" s="181"/>
      <c r="D27" s="240"/>
      <c r="E27" s="231"/>
      <c r="F27" s="264">
        <f t="shared" si="0"/>
        <v>0</v>
      </c>
    </row>
    <row r="28" spans="1:6">
      <c r="A28" s="341"/>
      <c r="B28" s="267"/>
      <c r="C28" s="181"/>
      <c r="D28" s="240"/>
      <c r="E28" s="231"/>
      <c r="F28" s="264">
        <f t="shared" si="0"/>
        <v>0</v>
      </c>
    </row>
    <row r="29" spans="1:6" ht="20">
      <c r="A29" s="341" t="s">
        <v>638</v>
      </c>
      <c r="B29" s="172" t="s">
        <v>637</v>
      </c>
      <c r="C29" s="181" t="s">
        <v>513</v>
      </c>
      <c r="D29" s="240">
        <v>348</v>
      </c>
      <c r="E29" s="231"/>
      <c r="F29" s="264">
        <f t="shared" si="0"/>
        <v>0</v>
      </c>
    </row>
    <row r="30" spans="1:6">
      <c r="A30" s="341"/>
      <c r="B30" s="267"/>
      <c r="C30" s="181"/>
      <c r="D30" s="240"/>
      <c r="E30" s="231"/>
      <c r="F30" s="264">
        <f t="shared" si="0"/>
        <v>0</v>
      </c>
    </row>
    <row r="31" spans="1:6" ht="30">
      <c r="A31" s="341"/>
      <c r="B31" s="172" t="s">
        <v>636</v>
      </c>
      <c r="C31" s="181"/>
      <c r="D31" s="240"/>
      <c r="E31" s="231"/>
      <c r="F31" s="264">
        <f t="shared" si="0"/>
        <v>0</v>
      </c>
    </row>
    <row r="32" spans="1:6">
      <c r="A32" s="341"/>
      <c r="B32" s="176"/>
      <c r="C32" s="181"/>
      <c r="D32" s="240"/>
      <c r="E32" s="231"/>
      <c r="F32" s="264">
        <f t="shared" si="0"/>
        <v>0</v>
      </c>
    </row>
    <row r="33" spans="1:6">
      <c r="A33" s="341" t="s">
        <v>635</v>
      </c>
      <c r="B33" s="176" t="s">
        <v>634</v>
      </c>
      <c r="C33" s="181" t="s">
        <v>513</v>
      </c>
      <c r="D33" s="240">
        <v>697</v>
      </c>
      <c r="E33" s="231"/>
      <c r="F33" s="264">
        <f t="shared" si="0"/>
        <v>0</v>
      </c>
    </row>
    <row r="34" spans="1:6">
      <c r="A34" s="341"/>
      <c r="B34" s="176"/>
      <c r="C34" s="181"/>
      <c r="D34" s="240"/>
      <c r="E34" s="231"/>
      <c r="F34" s="264">
        <f t="shared" si="0"/>
        <v>0</v>
      </c>
    </row>
    <row r="35" spans="1:6">
      <c r="A35" s="341"/>
      <c r="B35" s="353" t="s">
        <v>633</v>
      </c>
      <c r="C35" s="181"/>
      <c r="D35" s="240"/>
      <c r="E35" s="231"/>
      <c r="F35" s="264">
        <f t="shared" si="0"/>
        <v>0</v>
      </c>
    </row>
    <row r="36" spans="1:6">
      <c r="A36" s="341"/>
      <c r="B36" s="176"/>
      <c r="C36" s="181"/>
      <c r="D36" s="240"/>
      <c r="E36" s="231"/>
      <c r="F36" s="264">
        <f t="shared" si="0"/>
        <v>0</v>
      </c>
    </row>
    <row r="37" spans="1:6">
      <c r="A37" s="341"/>
      <c r="B37" s="178" t="s">
        <v>632</v>
      </c>
      <c r="C37" s="181"/>
      <c r="D37" s="240"/>
      <c r="E37" s="231"/>
      <c r="F37" s="264">
        <f t="shared" si="0"/>
        <v>0</v>
      </c>
    </row>
    <row r="38" spans="1:6">
      <c r="A38" s="341"/>
      <c r="B38" s="178"/>
      <c r="C38" s="181"/>
      <c r="D38" s="240"/>
      <c r="E38" s="231"/>
      <c r="F38" s="264">
        <f t="shared" si="0"/>
        <v>0</v>
      </c>
    </row>
    <row r="39" spans="1:6">
      <c r="A39" s="341"/>
      <c r="B39" s="322" t="s">
        <v>631</v>
      </c>
      <c r="C39" s="181"/>
      <c r="D39" s="240"/>
      <c r="E39" s="231"/>
      <c r="F39" s="264">
        <f t="shared" si="0"/>
        <v>0</v>
      </c>
    </row>
    <row r="40" spans="1:6">
      <c r="A40" s="354"/>
      <c r="B40" s="178"/>
      <c r="C40" s="179"/>
      <c r="D40" s="355"/>
      <c r="E40" s="356"/>
      <c r="F40" s="264">
        <f t="shared" si="0"/>
        <v>0</v>
      </c>
    </row>
    <row r="41" spans="1:6" ht="20">
      <c r="A41" s="341"/>
      <c r="B41" s="172" t="s">
        <v>2256</v>
      </c>
      <c r="C41" s="181"/>
      <c r="D41" s="355"/>
      <c r="E41" s="356"/>
      <c r="F41" s="264">
        <f t="shared" si="0"/>
        <v>0</v>
      </c>
    </row>
    <row r="42" spans="1:6">
      <c r="A42" s="354"/>
      <c r="B42" s="352"/>
      <c r="C42" s="179"/>
      <c r="D42" s="355"/>
      <c r="E42" s="356"/>
      <c r="F42" s="264">
        <f t="shared" si="0"/>
        <v>0</v>
      </c>
    </row>
    <row r="43" spans="1:6">
      <c r="A43" s="341" t="s">
        <v>630</v>
      </c>
      <c r="B43" s="267" t="s">
        <v>620</v>
      </c>
      <c r="C43" s="181" t="s">
        <v>337</v>
      </c>
      <c r="D43" s="240">
        <v>4</v>
      </c>
      <c r="E43" s="35"/>
      <c r="F43" s="264">
        <f t="shared" si="0"/>
        <v>0</v>
      </c>
    </row>
    <row r="44" spans="1:6" ht="13" thickBot="1">
      <c r="A44" s="341"/>
      <c r="B44" s="267"/>
      <c r="C44" s="181"/>
      <c r="D44" s="240"/>
      <c r="E44" s="35"/>
      <c r="F44" s="264"/>
    </row>
    <row r="45" spans="1:6" s="221" customFormat="1" ht="13.5" thickBot="1">
      <c r="A45" s="2019" t="s">
        <v>325</v>
      </c>
      <c r="B45" s="2020"/>
      <c r="C45" s="2020"/>
      <c r="D45" s="2020"/>
      <c r="E45" s="2020"/>
      <c r="F45" s="268">
        <f>SUM(F9:F44)</f>
        <v>0</v>
      </c>
    </row>
    <row r="46" spans="1:6">
      <c r="A46" s="357"/>
      <c r="B46" s="212"/>
      <c r="C46" s="213"/>
      <c r="D46" s="254"/>
      <c r="E46" s="358"/>
      <c r="F46" s="359"/>
    </row>
    <row r="47" spans="1:6">
      <c r="A47" s="357"/>
      <c r="B47" s="212"/>
      <c r="C47" s="213"/>
      <c r="D47" s="254"/>
      <c r="E47" s="358"/>
      <c r="F47" s="359"/>
    </row>
    <row r="48" spans="1:6">
      <c r="A48" s="2013" t="s">
        <v>324</v>
      </c>
      <c r="B48" s="2014"/>
      <c r="C48" s="2014"/>
      <c r="D48" s="2014"/>
      <c r="E48" s="2014"/>
      <c r="F48" s="2015"/>
    </row>
    <row r="49" spans="1:6">
      <c r="A49" s="2013" t="s">
        <v>323</v>
      </c>
      <c r="B49" s="2014"/>
      <c r="C49" s="2014"/>
      <c r="D49" s="2014"/>
      <c r="E49" s="2014"/>
      <c r="F49" s="2015"/>
    </row>
    <row r="50" spans="1:6">
      <c r="A50" s="345" t="s">
        <v>599</v>
      </c>
      <c r="B50" s="212"/>
      <c r="C50" s="213"/>
      <c r="D50" s="254"/>
      <c r="E50" s="7"/>
      <c r="F50" s="214"/>
    </row>
    <row r="51" spans="1:6">
      <c r="A51" s="345"/>
      <c r="B51" s="212"/>
      <c r="C51" s="213"/>
      <c r="D51" s="254"/>
      <c r="E51" s="7"/>
      <c r="F51" s="214"/>
    </row>
    <row r="52" spans="1:6">
      <c r="A52" s="345" t="s">
        <v>598</v>
      </c>
      <c r="B52" s="212"/>
      <c r="C52" s="213"/>
      <c r="D52" s="254"/>
      <c r="E52" s="7"/>
      <c r="F52" s="214"/>
    </row>
    <row r="53" spans="1:6" ht="13.5" thickBot="1">
      <c r="A53" s="346"/>
      <c r="C53" s="347"/>
      <c r="D53" s="269"/>
      <c r="E53" s="7"/>
      <c r="F53" s="214"/>
    </row>
    <row r="54" spans="1:6" ht="13" thickBot="1">
      <c r="A54" s="339" t="s">
        <v>320</v>
      </c>
      <c r="B54" s="251" t="s">
        <v>161</v>
      </c>
      <c r="C54" s="251" t="s">
        <v>319</v>
      </c>
      <c r="D54" s="223" t="s">
        <v>318</v>
      </c>
      <c r="E54" s="252" t="s">
        <v>552</v>
      </c>
      <c r="F54" s="340" t="s">
        <v>551</v>
      </c>
    </row>
    <row r="55" spans="1:6">
      <c r="A55" s="341"/>
      <c r="B55" s="322"/>
      <c r="C55" s="349"/>
      <c r="D55" s="350"/>
      <c r="E55" s="231"/>
      <c r="F55" s="264"/>
    </row>
    <row r="56" spans="1:6" ht="20">
      <c r="A56" s="341"/>
      <c r="B56" s="172" t="s">
        <v>2257</v>
      </c>
      <c r="C56" s="181"/>
      <c r="D56" s="240"/>
      <c r="E56" s="231"/>
      <c r="F56" s="264"/>
    </row>
    <row r="57" spans="1:6">
      <c r="A57" s="341"/>
      <c r="B57" s="267"/>
      <c r="C57" s="181"/>
      <c r="D57" s="240"/>
      <c r="E57" s="231"/>
      <c r="F57" s="264"/>
    </row>
    <row r="58" spans="1:6">
      <c r="A58" s="341" t="s">
        <v>629</v>
      </c>
      <c r="B58" s="267" t="s">
        <v>620</v>
      </c>
      <c r="C58" s="181" t="s">
        <v>337</v>
      </c>
      <c r="D58" s="240">
        <v>2</v>
      </c>
      <c r="E58" s="35"/>
      <c r="F58" s="264">
        <f t="shared" ref="F58:F77" si="1">D58*E58</f>
        <v>0</v>
      </c>
    </row>
    <row r="59" spans="1:6">
      <c r="A59" s="354"/>
      <c r="B59" s="179"/>
      <c r="C59" s="179"/>
      <c r="D59" s="355"/>
      <c r="E59" s="356"/>
      <c r="F59" s="264">
        <f t="shared" si="1"/>
        <v>0</v>
      </c>
    </row>
    <row r="60" spans="1:6" ht="20">
      <c r="A60" s="341"/>
      <c r="B60" s="172" t="s">
        <v>2258</v>
      </c>
      <c r="C60" s="181"/>
      <c r="D60" s="240"/>
      <c r="E60" s="231"/>
      <c r="F60" s="264">
        <f t="shared" si="1"/>
        <v>0</v>
      </c>
    </row>
    <row r="61" spans="1:6">
      <c r="A61" s="341"/>
      <c r="B61" s="267"/>
      <c r="C61" s="181"/>
      <c r="D61" s="240"/>
      <c r="E61" s="231"/>
      <c r="F61" s="264">
        <f t="shared" si="1"/>
        <v>0</v>
      </c>
    </row>
    <row r="62" spans="1:6">
      <c r="A62" s="341" t="s">
        <v>628</v>
      </c>
      <c r="B62" s="267" t="s">
        <v>620</v>
      </c>
      <c r="C62" s="181" t="s">
        <v>337</v>
      </c>
      <c r="D62" s="240">
        <v>10</v>
      </c>
      <c r="E62" s="35"/>
      <c r="F62" s="264">
        <f>D62*E62</f>
        <v>0</v>
      </c>
    </row>
    <row r="63" spans="1:6">
      <c r="A63" s="341"/>
      <c r="B63" s="176"/>
      <c r="C63" s="181"/>
      <c r="D63" s="240"/>
      <c r="E63" s="231"/>
      <c r="F63" s="264">
        <f t="shared" si="1"/>
        <v>0</v>
      </c>
    </row>
    <row r="64" spans="1:6" ht="20">
      <c r="A64" s="341"/>
      <c r="B64" s="172" t="s">
        <v>2259</v>
      </c>
      <c r="C64" s="181"/>
      <c r="D64" s="240"/>
      <c r="E64" s="231"/>
      <c r="F64" s="264">
        <f t="shared" si="1"/>
        <v>0</v>
      </c>
    </row>
    <row r="65" spans="1:6">
      <c r="A65" s="341"/>
      <c r="B65" s="267"/>
      <c r="C65" s="181"/>
      <c r="D65" s="240"/>
      <c r="E65" s="231"/>
      <c r="F65" s="264">
        <f t="shared" si="1"/>
        <v>0</v>
      </c>
    </row>
    <row r="66" spans="1:6">
      <c r="A66" s="341" t="s">
        <v>627</v>
      </c>
      <c r="B66" s="267" t="s">
        <v>620</v>
      </c>
      <c r="C66" s="181" t="s">
        <v>337</v>
      </c>
      <c r="D66" s="240">
        <v>1</v>
      </c>
      <c r="E66" s="35"/>
      <c r="F66" s="264">
        <f t="shared" si="1"/>
        <v>0</v>
      </c>
    </row>
    <row r="67" spans="1:6">
      <c r="A67" s="354"/>
      <c r="B67" s="352"/>
      <c r="C67" s="179"/>
      <c r="D67" s="355"/>
      <c r="E67" s="356"/>
      <c r="F67" s="264">
        <f t="shared" si="1"/>
        <v>0</v>
      </c>
    </row>
    <row r="68" spans="1:6">
      <c r="A68" s="354"/>
      <c r="B68" s="279" t="s">
        <v>626</v>
      </c>
      <c r="C68" s="179"/>
      <c r="D68" s="355"/>
      <c r="E68" s="356"/>
      <c r="F68" s="264">
        <f t="shared" si="1"/>
        <v>0</v>
      </c>
    </row>
    <row r="69" spans="1:6">
      <c r="A69" s="354"/>
      <c r="B69" s="267"/>
      <c r="C69" s="179"/>
      <c r="D69" s="355"/>
      <c r="E69" s="356"/>
      <c r="F69" s="264">
        <f t="shared" si="1"/>
        <v>0</v>
      </c>
    </row>
    <row r="70" spans="1:6" ht="30.5">
      <c r="A70" s="354"/>
      <c r="B70" s="352" t="s">
        <v>625</v>
      </c>
      <c r="C70" s="179"/>
      <c r="D70" s="355"/>
      <c r="E70" s="356"/>
      <c r="F70" s="264">
        <f t="shared" si="1"/>
        <v>0</v>
      </c>
    </row>
    <row r="71" spans="1:6">
      <c r="A71" s="354"/>
      <c r="B71" s="352"/>
      <c r="C71" s="179"/>
      <c r="D71" s="355"/>
      <c r="E71" s="356"/>
      <c r="F71" s="264">
        <f t="shared" si="1"/>
        <v>0</v>
      </c>
    </row>
    <row r="72" spans="1:6">
      <c r="A72" s="341" t="s">
        <v>624</v>
      </c>
      <c r="B72" s="267" t="s">
        <v>620</v>
      </c>
      <c r="C72" s="181" t="s">
        <v>337</v>
      </c>
      <c r="D72" s="240">
        <v>8</v>
      </c>
      <c r="E72" s="231"/>
      <c r="F72" s="264">
        <f t="shared" si="1"/>
        <v>0</v>
      </c>
    </row>
    <row r="73" spans="1:6">
      <c r="A73" s="341"/>
      <c r="B73" s="267"/>
      <c r="C73" s="181"/>
      <c r="D73" s="240"/>
      <c r="E73" s="231"/>
      <c r="F73" s="264">
        <f t="shared" si="1"/>
        <v>0</v>
      </c>
    </row>
    <row r="74" spans="1:6">
      <c r="A74" s="341"/>
      <c r="B74" s="322" t="s">
        <v>623</v>
      </c>
      <c r="C74" s="181"/>
      <c r="D74" s="240"/>
      <c r="E74" s="231"/>
      <c r="F74" s="264">
        <f t="shared" si="1"/>
        <v>0</v>
      </c>
    </row>
    <row r="75" spans="1:6">
      <c r="A75" s="341"/>
      <c r="B75" s="267"/>
      <c r="C75" s="181"/>
      <c r="D75" s="240"/>
      <c r="E75" s="231"/>
      <c r="F75" s="264">
        <f t="shared" si="1"/>
        <v>0</v>
      </c>
    </row>
    <row r="76" spans="1:6" ht="40.5">
      <c r="A76" s="341"/>
      <c r="B76" s="352" t="s">
        <v>622</v>
      </c>
      <c r="C76" s="181"/>
      <c r="D76" s="240"/>
      <c r="E76" s="231"/>
      <c r="F76" s="264">
        <f t="shared" si="1"/>
        <v>0</v>
      </c>
    </row>
    <row r="77" spans="1:6">
      <c r="A77" s="341"/>
      <c r="B77" s="267"/>
      <c r="C77" s="181"/>
      <c r="D77" s="240"/>
      <c r="E77" s="231"/>
      <c r="F77" s="264">
        <f t="shared" si="1"/>
        <v>0</v>
      </c>
    </row>
    <row r="78" spans="1:6">
      <c r="A78" s="341" t="s">
        <v>621</v>
      </c>
      <c r="B78" s="267" t="s">
        <v>620</v>
      </c>
      <c r="C78" s="181" t="s">
        <v>337</v>
      </c>
      <c r="D78" s="240">
        <v>1</v>
      </c>
      <c r="E78" s="44"/>
      <c r="F78" s="264">
        <f>D78*E78</f>
        <v>0</v>
      </c>
    </row>
    <row r="79" spans="1:6">
      <c r="A79" s="341"/>
      <c r="B79" s="267"/>
      <c r="C79" s="181"/>
      <c r="D79" s="240"/>
      <c r="E79" s="231"/>
      <c r="F79" s="264"/>
    </row>
    <row r="80" spans="1:6">
      <c r="A80" s="341"/>
      <c r="B80" s="267"/>
      <c r="C80" s="181"/>
      <c r="D80" s="240"/>
      <c r="E80" s="231"/>
      <c r="F80" s="264"/>
    </row>
    <row r="81" spans="1:6">
      <c r="A81" s="341"/>
      <c r="B81" s="267"/>
      <c r="C81" s="181"/>
      <c r="D81" s="240"/>
      <c r="E81" s="231"/>
      <c r="F81" s="264"/>
    </row>
    <row r="82" spans="1:6">
      <c r="A82" s="354"/>
      <c r="B82" s="352"/>
      <c r="C82" s="179"/>
      <c r="D82" s="355"/>
      <c r="E82" s="356"/>
      <c r="F82" s="264"/>
    </row>
    <row r="83" spans="1:6">
      <c r="A83" s="354"/>
      <c r="B83" s="355"/>
      <c r="C83" s="355"/>
      <c r="D83" s="355"/>
      <c r="E83" s="360"/>
      <c r="F83" s="264"/>
    </row>
    <row r="84" spans="1:6">
      <c r="A84" s="354"/>
      <c r="B84" s="355"/>
      <c r="C84" s="355"/>
      <c r="D84" s="355"/>
      <c r="E84" s="360"/>
      <c r="F84" s="264"/>
    </row>
    <row r="85" spans="1:6">
      <c r="A85" s="354"/>
      <c r="B85" s="361"/>
      <c r="C85" s="355"/>
      <c r="D85" s="355"/>
      <c r="E85" s="360"/>
      <c r="F85" s="264"/>
    </row>
    <row r="86" spans="1:6">
      <c r="A86" s="354"/>
      <c r="B86" s="355"/>
      <c r="C86" s="355"/>
      <c r="D86" s="355"/>
      <c r="E86" s="360"/>
      <c r="F86" s="264"/>
    </row>
    <row r="87" spans="1:6">
      <c r="A87" s="354"/>
      <c r="B87" s="362"/>
      <c r="C87" s="355"/>
      <c r="D87" s="355"/>
      <c r="E87" s="360"/>
      <c r="F87" s="264"/>
    </row>
    <row r="88" spans="1:6">
      <c r="A88" s="354"/>
      <c r="B88" s="355"/>
      <c r="C88" s="355"/>
      <c r="D88" s="355"/>
      <c r="E88" s="360"/>
      <c r="F88" s="264"/>
    </row>
    <row r="89" spans="1:6" ht="13" thickBot="1">
      <c r="A89" s="341"/>
      <c r="B89" s="363"/>
      <c r="C89" s="240"/>
      <c r="D89" s="240"/>
      <c r="E89" s="231"/>
      <c r="F89" s="264"/>
    </row>
    <row r="90" spans="1:6" s="221" customFormat="1" ht="13.5" thickBot="1">
      <c r="A90" s="2019" t="s">
        <v>325</v>
      </c>
      <c r="B90" s="2020"/>
      <c r="C90" s="2020"/>
      <c r="D90" s="2020"/>
      <c r="E90" s="2020"/>
      <c r="F90" s="268">
        <f>SUM(F55:F89)</f>
        <v>0</v>
      </c>
    </row>
    <row r="91" spans="1:6">
      <c r="A91" s="357"/>
      <c r="B91" s="212"/>
      <c r="C91" s="213"/>
      <c r="D91" s="254"/>
      <c r="E91" s="358"/>
      <c r="F91" s="359"/>
    </row>
    <row r="92" spans="1:6">
      <c r="A92" s="357"/>
      <c r="B92" s="212"/>
      <c r="C92" s="213"/>
      <c r="D92" s="254"/>
      <c r="E92" s="358"/>
      <c r="F92" s="359"/>
    </row>
    <row r="93" spans="1:6">
      <c r="A93" s="2013" t="s">
        <v>324</v>
      </c>
      <c r="B93" s="2014"/>
      <c r="C93" s="2014"/>
      <c r="D93" s="2014"/>
      <c r="E93" s="2014"/>
      <c r="F93" s="2015"/>
    </row>
    <row r="94" spans="1:6">
      <c r="A94" s="2013" t="s">
        <v>323</v>
      </c>
      <c r="B94" s="2014"/>
      <c r="C94" s="2014"/>
      <c r="D94" s="2014"/>
      <c r="E94" s="2014"/>
      <c r="F94" s="2015"/>
    </row>
    <row r="95" spans="1:6">
      <c r="A95" s="345" t="s">
        <v>599</v>
      </c>
      <c r="B95" s="212"/>
      <c r="C95" s="213"/>
      <c r="D95" s="254"/>
      <c r="E95" s="7"/>
      <c r="F95" s="214"/>
    </row>
    <row r="96" spans="1:6">
      <c r="A96" s="364"/>
      <c r="B96" s="212"/>
      <c r="C96" s="213"/>
      <c r="D96" s="254"/>
      <c r="E96" s="7"/>
      <c r="F96" s="214"/>
    </row>
    <row r="97" spans="1:6">
      <c r="A97" s="345" t="s">
        <v>598</v>
      </c>
      <c r="B97" s="212"/>
      <c r="C97" s="213"/>
      <c r="D97" s="254"/>
      <c r="E97" s="7"/>
      <c r="F97" s="214"/>
    </row>
    <row r="98" spans="1:6" ht="13.5" thickBot="1">
      <c r="A98" s="346"/>
      <c r="C98" s="347"/>
      <c r="D98" s="269"/>
      <c r="E98" s="7"/>
      <c r="F98" s="214"/>
    </row>
    <row r="99" spans="1:6" ht="13" thickBot="1">
      <c r="A99" s="339" t="s">
        <v>320</v>
      </c>
      <c r="B99" s="251" t="s">
        <v>161</v>
      </c>
      <c r="C99" s="251" t="s">
        <v>319</v>
      </c>
      <c r="D99" s="223" t="s">
        <v>318</v>
      </c>
      <c r="E99" s="252" t="s">
        <v>552</v>
      </c>
      <c r="F99" s="340" t="s">
        <v>551</v>
      </c>
    </row>
    <row r="100" spans="1:6">
      <c r="A100" s="354"/>
      <c r="B100" s="179"/>
      <c r="C100" s="179"/>
      <c r="D100" s="355"/>
      <c r="E100" s="356"/>
      <c r="F100" s="365"/>
    </row>
    <row r="101" spans="1:6">
      <c r="A101" s="354"/>
      <c r="B101" s="355" t="s">
        <v>619</v>
      </c>
      <c r="C101" s="355"/>
      <c r="D101" s="355"/>
      <c r="E101" s="360"/>
      <c r="F101" s="264"/>
    </row>
    <row r="102" spans="1:6">
      <c r="A102" s="354"/>
      <c r="B102" s="355"/>
      <c r="C102" s="355"/>
      <c r="D102" s="355"/>
      <c r="E102" s="360"/>
      <c r="F102" s="264"/>
    </row>
    <row r="103" spans="1:6">
      <c r="A103" s="354"/>
      <c r="B103" s="361" t="s">
        <v>618</v>
      </c>
      <c r="C103" s="355"/>
      <c r="D103" s="355"/>
      <c r="E103" s="360"/>
      <c r="F103" s="264"/>
    </row>
    <row r="104" spans="1:6">
      <c r="A104" s="354"/>
      <c r="B104" s="355"/>
      <c r="C104" s="355"/>
      <c r="D104" s="355"/>
      <c r="E104" s="360"/>
      <c r="F104" s="264"/>
    </row>
    <row r="105" spans="1:6" ht="30">
      <c r="A105" s="354"/>
      <c r="B105" s="362" t="s">
        <v>617</v>
      </c>
      <c r="C105" s="355"/>
      <c r="D105" s="355"/>
      <c r="E105" s="360"/>
      <c r="F105" s="264"/>
    </row>
    <row r="106" spans="1:6">
      <c r="A106" s="354"/>
      <c r="B106" s="355"/>
      <c r="C106" s="355"/>
      <c r="D106" s="355"/>
      <c r="E106" s="360"/>
      <c r="F106" s="264"/>
    </row>
    <row r="107" spans="1:6">
      <c r="A107" s="341" t="s">
        <v>616</v>
      </c>
      <c r="B107" s="363" t="s">
        <v>615</v>
      </c>
      <c r="C107" s="240" t="s">
        <v>337</v>
      </c>
      <c r="D107" s="240">
        <v>1</v>
      </c>
      <c r="E107" s="231"/>
      <c r="F107" s="264">
        <f t="shared" ref="F107:F135" si="2">D107*E107</f>
        <v>0</v>
      </c>
    </row>
    <row r="108" spans="1:6">
      <c r="A108" s="354"/>
      <c r="B108" s="179"/>
      <c r="C108" s="179"/>
      <c r="D108" s="240"/>
      <c r="E108" s="356"/>
      <c r="F108" s="264">
        <f t="shared" si="2"/>
        <v>0</v>
      </c>
    </row>
    <row r="109" spans="1:6" ht="21">
      <c r="A109" s="366"/>
      <c r="B109" s="279" t="s">
        <v>614</v>
      </c>
      <c r="C109" s="181"/>
      <c r="D109" s="240"/>
      <c r="E109" s="231"/>
      <c r="F109" s="264">
        <f t="shared" si="2"/>
        <v>0</v>
      </c>
    </row>
    <row r="110" spans="1:6">
      <c r="A110" s="341"/>
      <c r="B110" s="176"/>
      <c r="C110" s="181"/>
      <c r="D110" s="240"/>
      <c r="E110" s="231"/>
      <c r="F110" s="264">
        <f t="shared" si="2"/>
        <v>0</v>
      </c>
    </row>
    <row r="111" spans="1:6">
      <c r="A111" s="341"/>
      <c r="B111" s="322" t="s">
        <v>613</v>
      </c>
      <c r="C111" s="181"/>
      <c r="D111" s="240"/>
      <c r="E111" s="231"/>
      <c r="F111" s="264">
        <f t="shared" si="2"/>
        <v>0</v>
      </c>
    </row>
    <row r="112" spans="1:6">
      <c r="A112" s="341"/>
      <c r="B112" s="322"/>
      <c r="C112" s="181"/>
      <c r="D112" s="240"/>
      <c r="E112" s="231"/>
      <c r="F112" s="264">
        <f t="shared" si="2"/>
        <v>0</v>
      </c>
    </row>
    <row r="113" spans="1:6">
      <c r="A113" s="341" t="s">
        <v>2620</v>
      </c>
      <c r="B113" s="267" t="s">
        <v>2623</v>
      </c>
      <c r="C113" s="181" t="s">
        <v>438</v>
      </c>
      <c r="D113" s="240">
        <v>481</v>
      </c>
      <c r="E113" s="231"/>
      <c r="F113" s="264">
        <f t="shared" si="2"/>
        <v>0</v>
      </c>
    </row>
    <row r="114" spans="1:6">
      <c r="A114" s="341"/>
      <c r="B114" s="267"/>
      <c r="C114" s="181"/>
      <c r="D114" s="240"/>
      <c r="E114" s="231"/>
      <c r="F114" s="264"/>
    </row>
    <row r="115" spans="1:6">
      <c r="A115" s="341" t="s">
        <v>2621</v>
      </c>
      <c r="B115" s="267" t="s">
        <v>2624</v>
      </c>
      <c r="C115" s="181" t="s">
        <v>438</v>
      </c>
      <c r="D115" s="240">
        <v>240</v>
      </c>
      <c r="E115" s="231"/>
      <c r="F115" s="264">
        <f t="shared" ref="F115" si="3">D115*E115</f>
        <v>0</v>
      </c>
    </row>
    <row r="116" spans="1:6">
      <c r="A116" s="341"/>
      <c r="B116" s="267"/>
      <c r="C116" s="181"/>
      <c r="D116" s="240"/>
      <c r="E116" s="231"/>
      <c r="F116" s="264"/>
    </row>
    <row r="117" spans="1:6">
      <c r="A117" s="341" t="s">
        <v>2622</v>
      </c>
      <c r="B117" s="267" t="s">
        <v>2625</v>
      </c>
      <c r="C117" s="181" t="s">
        <v>438</v>
      </c>
      <c r="D117" s="240">
        <v>80</v>
      </c>
      <c r="E117" s="231"/>
      <c r="F117" s="264">
        <f t="shared" ref="F117" si="4">D117*E117</f>
        <v>0</v>
      </c>
    </row>
    <row r="118" spans="1:6">
      <c r="A118" s="341"/>
      <c r="B118" s="267"/>
      <c r="C118" s="181"/>
      <c r="D118" s="240"/>
      <c r="E118" s="231"/>
      <c r="F118" s="264">
        <f t="shared" si="2"/>
        <v>0</v>
      </c>
    </row>
    <row r="119" spans="1:6">
      <c r="A119" s="341"/>
      <c r="B119" s="352" t="s">
        <v>612</v>
      </c>
      <c r="C119" s="181"/>
      <c r="D119" s="240"/>
      <c r="E119" s="231"/>
      <c r="F119" s="264">
        <f t="shared" si="2"/>
        <v>0</v>
      </c>
    </row>
    <row r="120" spans="1:6">
      <c r="A120" s="341"/>
      <c r="B120" s="267"/>
      <c r="C120" s="349"/>
      <c r="D120" s="240"/>
      <c r="E120" s="231"/>
      <c r="F120" s="264">
        <f t="shared" si="2"/>
        <v>0</v>
      </c>
    </row>
    <row r="121" spans="1:6">
      <c r="A121" s="341" t="s">
        <v>611</v>
      </c>
      <c r="B121" s="267" t="s">
        <v>600</v>
      </c>
      <c r="C121" s="181" t="s">
        <v>513</v>
      </c>
      <c r="D121" s="240">
        <v>760</v>
      </c>
      <c r="E121" s="231"/>
      <c r="F121" s="264">
        <f t="shared" si="2"/>
        <v>0</v>
      </c>
    </row>
    <row r="122" spans="1:6">
      <c r="A122" s="341"/>
      <c r="B122" s="267"/>
      <c r="C122" s="181"/>
      <c r="D122" s="240"/>
      <c r="E122" s="231"/>
      <c r="F122" s="264">
        <f t="shared" si="2"/>
        <v>0</v>
      </c>
    </row>
    <row r="123" spans="1:6" ht="20.5">
      <c r="A123" s="341"/>
      <c r="B123" s="352" t="s">
        <v>610</v>
      </c>
      <c r="C123" s="181"/>
      <c r="D123" s="240"/>
      <c r="E123" s="231"/>
      <c r="F123" s="264">
        <f t="shared" si="2"/>
        <v>0</v>
      </c>
    </row>
    <row r="124" spans="1:6">
      <c r="A124" s="341"/>
      <c r="B124" s="267"/>
      <c r="C124" s="349"/>
      <c r="D124" s="240"/>
      <c r="E124" s="231"/>
      <c r="F124" s="264">
        <f t="shared" si="2"/>
        <v>0</v>
      </c>
    </row>
    <row r="125" spans="1:6">
      <c r="A125" s="341" t="s">
        <v>609</v>
      </c>
      <c r="B125" s="267" t="s">
        <v>600</v>
      </c>
      <c r="C125" s="181" t="s">
        <v>513</v>
      </c>
      <c r="D125" s="240">
        <v>318</v>
      </c>
      <c r="E125" s="231"/>
      <c r="F125" s="264">
        <f t="shared" si="2"/>
        <v>0</v>
      </c>
    </row>
    <row r="126" spans="1:6">
      <c r="A126" s="354"/>
      <c r="B126" s="179"/>
      <c r="C126" s="179"/>
      <c r="D126" s="240"/>
      <c r="E126" s="356"/>
      <c r="F126" s="264">
        <f t="shared" si="2"/>
        <v>0</v>
      </c>
    </row>
    <row r="127" spans="1:6">
      <c r="A127" s="341"/>
      <c r="B127" s="352" t="s">
        <v>608</v>
      </c>
      <c r="C127" s="181"/>
      <c r="D127" s="240"/>
      <c r="E127" s="231"/>
      <c r="F127" s="264">
        <f t="shared" si="2"/>
        <v>0</v>
      </c>
    </row>
    <row r="128" spans="1:6">
      <c r="A128" s="341"/>
      <c r="B128" s="267"/>
      <c r="C128" s="181"/>
      <c r="D128" s="240"/>
      <c r="E128" s="231"/>
      <c r="F128" s="264">
        <f t="shared" si="2"/>
        <v>0</v>
      </c>
    </row>
    <row r="129" spans="1:6">
      <c r="A129" s="341" t="s">
        <v>607</v>
      </c>
      <c r="B129" s="267" t="s">
        <v>600</v>
      </c>
      <c r="C129" s="181" t="s">
        <v>513</v>
      </c>
      <c r="D129" s="240">
        <v>220</v>
      </c>
      <c r="E129" s="231"/>
      <c r="F129" s="264">
        <f t="shared" si="2"/>
        <v>0</v>
      </c>
    </row>
    <row r="130" spans="1:6">
      <c r="A130" s="341"/>
      <c r="B130" s="172"/>
      <c r="C130" s="181"/>
      <c r="D130" s="240"/>
      <c r="E130" s="231"/>
      <c r="F130" s="264">
        <f t="shared" si="2"/>
        <v>0</v>
      </c>
    </row>
    <row r="131" spans="1:6">
      <c r="A131" s="341"/>
      <c r="B131" s="322" t="s">
        <v>606</v>
      </c>
      <c r="C131" s="181"/>
      <c r="D131" s="240"/>
      <c r="E131" s="231"/>
      <c r="F131" s="264">
        <f t="shared" si="2"/>
        <v>0</v>
      </c>
    </row>
    <row r="132" spans="1:6">
      <c r="A132" s="341"/>
      <c r="B132" s="267"/>
      <c r="C132" s="181"/>
      <c r="D132" s="240"/>
      <c r="E132" s="231"/>
      <c r="F132" s="264">
        <f t="shared" si="2"/>
        <v>0</v>
      </c>
    </row>
    <row r="133" spans="1:6" ht="20.5">
      <c r="A133" s="341"/>
      <c r="B133" s="352" t="s">
        <v>605</v>
      </c>
      <c r="C133" s="181"/>
      <c r="D133" s="240"/>
      <c r="E133" s="231"/>
      <c r="F133" s="264">
        <f t="shared" si="2"/>
        <v>0</v>
      </c>
    </row>
    <row r="134" spans="1:6">
      <c r="A134" s="341"/>
      <c r="B134" s="267"/>
      <c r="C134" s="181"/>
      <c r="D134" s="240"/>
      <c r="E134" s="231"/>
      <c r="F134" s="264">
        <f t="shared" si="2"/>
        <v>0</v>
      </c>
    </row>
    <row r="135" spans="1:6">
      <c r="A135" s="341" t="s">
        <v>604</v>
      </c>
      <c r="B135" s="267" t="s">
        <v>600</v>
      </c>
      <c r="C135" s="181" t="s">
        <v>337</v>
      </c>
      <c r="D135" s="240">
        <v>40</v>
      </c>
      <c r="E135" s="231"/>
      <c r="F135" s="264">
        <f t="shared" si="2"/>
        <v>0</v>
      </c>
    </row>
    <row r="136" spans="1:6">
      <c r="A136" s="341"/>
      <c r="B136" s="172"/>
      <c r="C136" s="181"/>
      <c r="D136" s="240"/>
      <c r="E136" s="231"/>
      <c r="F136" s="264"/>
    </row>
    <row r="137" spans="1:6">
      <c r="A137" s="341"/>
      <c r="B137" s="267"/>
      <c r="C137" s="181"/>
      <c r="D137" s="240"/>
      <c r="E137" s="231"/>
      <c r="F137" s="264"/>
    </row>
    <row r="138" spans="1:6">
      <c r="A138" s="341"/>
      <c r="B138" s="267"/>
      <c r="C138" s="181"/>
      <c r="D138" s="240"/>
      <c r="E138" s="35"/>
      <c r="F138" s="264"/>
    </row>
    <row r="139" spans="1:6">
      <c r="A139" s="354"/>
      <c r="B139" s="352"/>
      <c r="C139" s="179"/>
      <c r="D139" s="355"/>
      <c r="E139" s="356"/>
      <c r="F139" s="264"/>
    </row>
    <row r="140" spans="1:6" ht="13" thickBot="1">
      <c r="A140" s="341"/>
      <c r="B140" s="267"/>
      <c r="C140" s="181"/>
      <c r="D140" s="240"/>
      <c r="E140" s="231"/>
      <c r="F140" s="264"/>
    </row>
    <row r="141" spans="1:6" s="221" customFormat="1" ht="13.5" thickBot="1">
      <c r="A141" s="2019" t="s">
        <v>325</v>
      </c>
      <c r="B141" s="2020"/>
      <c r="C141" s="2020"/>
      <c r="D141" s="2020"/>
      <c r="E141" s="2020"/>
      <c r="F141" s="268">
        <f>SUM(F100:F140)</f>
        <v>0</v>
      </c>
    </row>
    <row r="142" spans="1:6">
      <c r="A142" s="357"/>
      <c r="B142" s="212"/>
      <c r="C142" s="213"/>
      <c r="D142" s="254"/>
      <c r="E142" s="358"/>
      <c r="F142" s="359"/>
    </row>
    <row r="143" spans="1:6">
      <c r="A143" s="357"/>
      <c r="B143" s="212"/>
      <c r="C143" s="213"/>
      <c r="D143" s="254"/>
      <c r="E143" s="358"/>
      <c r="F143" s="359"/>
    </row>
    <row r="144" spans="1:6">
      <c r="A144" s="2013" t="s">
        <v>324</v>
      </c>
      <c r="B144" s="2014"/>
      <c r="C144" s="2014"/>
      <c r="D144" s="2014"/>
      <c r="E144" s="2014"/>
      <c r="F144" s="2015"/>
    </row>
    <row r="145" spans="1:6">
      <c r="A145" s="2013" t="s">
        <v>323</v>
      </c>
      <c r="B145" s="2014"/>
      <c r="C145" s="2014"/>
      <c r="D145" s="2014"/>
      <c r="E145" s="2014"/>
      <c r="F145" s="2015"/>
    </row>
    <row r="146" spans="1:6">
      <c r="A146" s="345" t="s">
        <v>599</v>
      </c>
      <c r="B146" s="212"/>
      <c r="C146" s="213"/>
      <c r="D146" s="254"/>
      <c r="E146" s="7"/>
      <c r="F146" s="214"/>
    </row>
    <row r="147" spans="1:6">
      <c r="A147" s="364"/>
      <c r="B147" s="212"/>
      <c r="C147" s="213"/>
      <c r="D147" s="254"/>
      <c r="E147" s="7"/>
      <c r="F147" s="214"/>
    </row>
    <row r="148" spans="1:6">
      <c r="A148" s="367" t="s">
        <v>598</v>
      </c>
      <c r="B148" s="212"/>
      <c r="C148" s="213"/>
      <c r="D148" s="254"/>
      <c r="E148" s="7"/>
      <c r="F148" s="214"/>
    </row>
    <row r="149" spans="1:6" ht="13.5" thickBot="1">
      <c r="A149" s="346"/>
      <c r="C149" s="347"/>
      <c r="D149" s="269"/>
      <c r="E149" s="7"/>
      <c r="F149" s="214"/>
    </row>
    <row r="150" spans="1:6" ht="13" thickBot="1">
      <c r="A150" s="339" t="s">
        <v>320</v>
      </c>
      <c r="B150" s="251" t="s">
        <v>161</v>
      </c>
      <c r="C150" s="251" t="s">
        <v>319</v>
      </c>
      <c r="D150" s="223" t="s">
        <v>318</v>
      </c>
      <c r="E150" s="252" t="s">
        <v>552</v>
      </c>
      <c r="F150" s="340" t="s">
        <v>551</v>
      </c>
    </row>
    <row r="151" spans="1:6">
      <c r="A151" s="354"/>
      <c r="B151" s="179"/>
      <c r="C151" s="179"/>
      <c r="D151" s="355"/>
      <c r="E151" s="356"/>
      <c r="F151" s="365"/>
    </row>
    <row r="152" spans="1:6">
      <c r="A152" s="341"/>
      <c r="B152" s="322" t="s">
        <v>603</v>
      </c>
      <c r="C152" s="181"/>
      <c r="D152" s="240"/>
      <c r="E152" s="231"/>
      <c r="F152" s="264"/>
    </row>
    <row r="153" spans="1:6">
      <c r="A153" s="341"/>
      <c r="B153" s="267"/>
      <c r="C153" s="181"/>
      <c r="D153" s="240"/>
      <c r="E153" s="231"/>
      <c r="F153" s="264"/>
    </row>
    <row r="154" spans="1:6" ht="20.5">
      <c r="A154" s="341"/>
      <c r="B154" s="352" t="s">
        <v>602</v>
      </c>
      <c r="C154" s="181"/>
      <c r="D154" s="240"/>
      <c r="E154" s="231"/>
      <c r="F154" s="264"/>
    </row>
    <row r="155" spans="1:6">
      <c r="A155" s="341"/>
      <c r="B155" s="267"/>
      <c r="C155" s="181"/>
      <c r="D155" s="240"/>
      <c r="E155" s="231"/>
      <c r="F155" s="264"/>
    </row>
    <row r="156" spans="1:6">
      <c r="A156" s="341" t="s">
        <v>601</v>
      </c>
      <c r="B156" s="267" t="s">
        <v>600</v>
      </c>
      <c r="C156" s="181" t="s">
        <v>337</v>
      </c>
      <c r="D156" s="240">
        <v>61</v>
      </c>
      <c r="E156" s="231"/>
      <c r="F156" s="264">
        <f>D156*E156</f>
        <v>0</v>
      </c>
    </row>
    <row r="157" spans="1:6">
      <c r="A157" s="341"/>
      <c r="B157" s="352"/>
      <c r="C157" s="181"/>
      <c r="D157" s="240"/>
      <c r="E157" s="231"/>
      <c r="F157" s="264"/>
    </row>
    <row r="158" spans="1:6">
      <c r="A158" s="341"/>
      <c r="B158" s="267"/>
      <c r="C158" s="181"/>
      <c r="D158" s="240"/>
      <c r="E158" s="231"/>
      <c r="F158" s="264"/>
    </row>
    <row r="159" spans="1:6">
      <c r="A159" s="341"/>
      <c r="B159" s="267"/>
      <c r="C159" s="181"/>
      <c r="D159" s="240"/>
      <c r="E159" s="35"/>
      <c r="F159" s="264"/>
    </row>
    <row r="160" spans="1:6">
      <c r="A160" s="354"/>
      <c r="B160" s="179"/>
      <c r="C160" s="179"/>
      <c r="D160" s="355"/>
      <c r="E160" s="356"/>
      <c r="F160" s="264"/>
    </row>
    <row r="161" spans="1:6">
      <c r="A161" s="341"/>
      <c r="B161" s="352"/>
      <c r="C161" s="181"/>
      <c r="D161" s="240"/>
      <c r="E161" s="231"/>
      <c r="F161" s="264"/>
    </row>
    <row r="162" spans="1:6">
      <c r="A162" s="341"/>
      <c r="B162" s="267"/>
      <c r="C162" s="181"/>
      <c r="D162" s="240"/>
      <c r="E162" s="231"/>
      <c r="F162" s="264"/>
    </row>
    <row r="163" spans="1:6">
      <c r="A163" s="341"/>
      <c r="B163" s="267"/>
      <c r="C163" s="181"/>
      <c r="D163" s="240"/>
      <c r="E163" s="35"/>
      <c r="F163" s="264"/>
    </row>
    <row r="164" spans="1:6">
      <c r="A164" s="354"/>
      <c r="B164" s="179"/>
      <c r="C164" s="179"/>
      <c r="D164" s="355"/>
      <c r="E164" s="356"/>
      <c r="F164" s="264"/>
    </row>
    <row r="165" spans="1:6">
      <c r="A165" s="341"/>
      <c r="B165" s="352"/>
      <c r="C165" s="181"/>
      <c r="D165" s="240"/>
      <c r="E165" s="231"/>
      <c r="F165" s="264"/>
    </row>
    <row r="166" spans="1:6">
      <c r="A166" s="341"/>
      <c r="B166" s="267"/>
      <c r="C166" s="181"/>
      <c r="D166" s="240"/>
      <c r="E166" s="231"/>
      <c r="F166" s="264"/>
    </row>
    <row r="167" spans="1:6">
      <c r="A167" s="341"/>
      <c r="B167" s="267"/>
      <c r="C167" s="181"/>
      <c r="D167" s="240"/>
      <c r="E167" s="35"/>
      <c r="F167" s="264"/>
    </row>
    <row r="168" spans="1:6">
      <c r="A168" s="354"/>
      <c r="B168" s="267"/>
      <c r="C168" s="179"/>
      <c r="D168" s="355"/>
      <c r="E168" s="356"/>
      <c r="F168" s="264"/>
    </row>
    <row r="169" spans="1:6">
      <c r="A169" s="341"/>
      <c r="B169" s="352"/>
      <c r="C169" s="181"/>
      <c r="D169" s="240"/>
      <c r="E169" s="231"/>
      <c r="F169" s="264"/>
    </row>
    <row r="170" spans="1:6">
      <c r="A170" s="341"/>
      <c r="B170" s="267"/>
      <c r="C170" s="181"/>
      <c r="D170" s="240"/>
      <c r="E170" s="231"/>
      <c r="F170" s="264"/>
    </row>
    <row r="171" spans="1:6">
      <c r="A171" s="341"/>
      <c r="B171" s="267"/>
      <c r="C171" s="181"/>
      <c r="D171" s="240"/>
      <c r="E171" s="231"/>
      <c r="F171" s="264"/>
    </row>
    <row r="172" spans="1:6">
      <c r="A172" s="341"/>
      <c r="B172" s="267"/>
      <c r="C172" s="181"/>
      <c r="D172" s="240"/>
      <c r="E172" s="231"/>
      <c r="F172" s="264"/>
    </row>
    <row r="173" spans="1:6">
      <c r="A173" s="341"/>
      <c r="B173" s="267"/>
      <c r="C173" s="181"/>
      <c r="D173" s="240"/>
      <c r="E173" s="231"/>
      <c r="F173" s="264"/>
    </row>
    <row r="174" spans="1:6">
      <c r="A174" s="341"/>
      <c r="B174" s="267"/>
      <c r="C174" s="181"/>
      <c r="D174" s="240"/>
      <c r="E174" s="231"/>
      <c r="F174" s="264"/>
    </row>
    <row r="175" spans="1:6">
      <c r="A175" s="341"/>
      <c r="B175" s="267"/>
      <c r="C175" s="181"/>
      <c r="D175" s="240"/>
      <c r="E175" s="231"/>
      <c r="F175" s="264"/>
    </row>
    <row r="176" spans="1:6">
      <c r="A176" s="341"/>
      <c r="B176" s="267"/>
      <c r="C176" s="181"/>
      <c r="D176" s="240"/>
      <c r="E176" s="231"/>
      <c r="F176" s="264"/>
    </row>
    <row r="177" spans="1:6">
      <c r="A177" s="341"/>
      <c r="B177" s="267"/>
      <c r="C177" s="181"/>
      <c r="D177" s="240"/>
      <c r="E177" s="231"/>
      <c r="F177" s="264"/>
    </row>
    <row r="178" spans="1:6">
      <c r="A178" s="341"/>
      <c r="B178" s="267"/>
      <c r="C178" s="181"/>
      <c r="D178" s="240"/>
      <c r="E178" s="231"/>
      <c r="F178" s="264"/>
    </row>
    <row r="179" spans="1:6">
      <c r="A179" s="341"/>
      <c r="B179" s="267"/>
      <c r="C179" s="181"/>
      <c r="D179" s="240"/>
      <c r="E179" s="231"/>
      <c r="F179" s="264"/>
    </row>
    <row r="180" spans="1:6">
      <c r="A180" s="341"/>
      <c r="B180" s="267"/>
      <c r="C180" s="181"/>
      <c r="D180" s="240"/>
      <c r="E180" s="231"/>
      <c r="F180" s="264"/>
    </row>
    <row r="181" spans="1:6">
      <c r="A181" s="341"/>
      <c r="B181" s="267"/>
      <c r="C181" s="181"/>
      <c r="D181" s="240"/>
      <c r="E181" s="231"/>
      <c r="F181" s="264"/>
    </row>
    <row r="182" spans="1:6">
      <c r="A182" s="341"/>
      <c r="B182" s="267"/>
      <c r="C182" s="181"/>
      <c r="D182" s="240"/>
      <c r="E182" s="231"/>
      <c r="F182" s="264"/>
    </row>
    <row r="183" spans="1:6">
      <c r="A183" s="341"/>
      <c r="B183" s="267"/>
      <c r="C183" s="181"/>
      <c r="D183" s="240"/>
      <c r="E183" s="231"/>
      <c r="F183" s="264"/>
    </row>
    <row r="184" spans="1:6">
      <c r="A184" s="341"/>
      <c r="B184" s="267"/>
      <c r="C184" s="181"/>
      <c r="D184" s="240"/>
      <c r="E184" s="231"/>
      <c r="F184" s="264"/>
    </row>
    <row r="185" spans="1:6">
      <c r="A185" s="341"/>
      <c r="B185" s="267"/>
      <c r="C185" s="181"/>
      <c r="D185" s="240"/>
      <c r="E185" s="231"/>
      <c r="F185" s="264"/>
    </row>
    <row r="186" spans="1:6">
      <c r="A186" s="341"/>
      <c r="B186" s="267"/>
      <c r="C186" s="181"/>
      <c r="D186" s="240"/>
      <c r="E186" s="231"/>
      <c r="F186" s="264"/>
    </row>
    <row r="187" spans="1:6">
      <c r="A187" s="341"/>
      <c r="B187" s="267"/>
      <c r="C187" s="181"/>
      <c r="D187" s="240"/>
      <c r="E187" s="231"/>
      <c r="F187" s="264"/>
    </row>
    <row r="188" spans="1:6">
      <c r="A188" s="341"/>
      <c r="B188" s="267"/>
      <c r="C188" s="181"/>
      <c r="D188" s="240"/>
      <c r="E188" s="231"/>
      <c r="F188" s="264"/>
    </row>
    <row r="189" spans="1:6">
      <c r="A189" s="354"/>
      <c r="B189" s="179"/>
      <c r="C189" s="179"/>
      <c r="D189" s="355"/>
      <c r="E189" s="356"/>
      <c r="F189" s="264"/>
    </row>
    <row r="190" spans="1:6">
      <c r="A190" s="341"/>
      <c r="B190" s="352"/>
      <c r="C190" s="181"/>
      <c r="D190" s="240"/>
      <c r="E190" s="231"/>
      <c r="F190" s="264"/>
    </row>
    <row r="191" spans="1:6">
      <c r="A191" s="341"/>
      <c r="B191" s="267"/>
      <c r="C191" s="181"/>
      <c r="D191" s="240"/>
      <c r="E191" s="231"/>
      <c r="F191" s="264"/>
    </row>
    <row r="192" spans="1:6">
      <c r="A192" s="341"/>
      <c r="B192" s="267"/>
      <c r="C192" s="181"/>
      <c r="D192" s="240"/>
      <c r="E192" s="35"/>
      <c r="F192" s="264"/>
    </row>
    <row r="193" spans="1:6">
      <c r="A193" s="354"/>
      <c r="B193" s="352"/>
      <c r="C193" s="179"/>
      <c r="D193" s="355"/>
      <c r="E193" s="356"/>
      <c r="F193" s="264"/>
    </row>
    <row r="194" spans="1:6">
      <c r="A194" s="341"/>
      <c r="B194" s="267"/>
      <c r="C194" s="181"/>
      <c r="D194" s="240"/>
      <c r="E194" s="231"/>
      <c r="F194" s="264"/>
    </row>
    <row r="195" spans="1:6" ht="13" thickBot="1">
      <c r="A195" s="341"/>
      <c r="B195" s="267"/>
      <c r="C195" s="181"/>
      <c r="D195" s="240"/>
      <c r="E195" s="231"/>
      <c r="F195" s="264"/>
    </row>
    <row r="196" spans="1:6" s="221" customFormat="1" ht="13.5" thickBot="1">
      <c r="A196" s="2019" t="s">
        <v>325</v>
      </c>
      <c r="B196" s="2020"/>
      <c r="C196" s="2020"/>
      <c r="D196" s="2020"/>
      <c r="E196" s="2020"/>
      <c r="F196" s="268">
        <f>SUM(F151:F195)</f>
        <v>0</v>
      </c>
    </row>
    <row r="197" spans="1:6">
      <c r="A197" s="357"/>
      <c r="B197" s="212"/>
      <c r="C197" s="213"/>
      <c r="D197" s="254"/>
      <c r="E197" s="358"/>
      <c r="F197" s="359"/>
    </row>
    <row r="198" spans="1:6">
      <c r="A198" s="357"/>
      <c r="B198" s="212"/>
      <c r="C198" s="213"/>
      <c r="D198" s="254"/>
      <c r="E198" s="358"/>
      <c r="F198" s="359"/>
    </row>
    <row r="199" spans="1:6">
      <c r="A199" s="2013" t="s">
        <v>324</v>
      </c>
      <c r="B199" s="2028"/>
      <c r="C199" s="2028"/>
      <c r="D199" s="2028"/>
      <c r="E199" s="2028"/>
      <c r="F199" s="2029"/>
    </row>
    <row r="200" spans="1:6">
      <c r="A200" s="2013" t="s">
        <v>323</v>
      </c>
      <c r="B200" s="2028"/>
      <c r="C200" s="2028"/>
      <c r="D200" s="2028"/>
      <c r="E200" s="2028"/>
      <c r="F200" s="2029"/>
    </row>
    <row r="201" spans="1:6">
      <c r="A201" s="345" t="s">
        <v>599</v>
      </c>
      <c r="B201" s="212"/>
      <c r="C201" s="213"/>
      <c r="D201" s="254"/>
      <c r="E201" s="219"/>
      <c r="F201" s="220"/>
    </row>
    <row r="202" spans="1:6">
      <c r="A202" s="364"/>
      <c r="B202" s="212"/>
      <c r="C202" s="213"/>
      <c r="D202" s="254"/>
      <c r="E202" s="219"/>
      <c r="F202" s="220"/>
    </row>
    <row r="203" spans="1:6">
      <c r="A203" s="367" t="s">
        <v>598</v>
      </c>
      <c r="B203" s="212"/>
      <c r="C203" s="213"/>
      <c r="D203" s="254"/>
      <c r="E203" s="219"/>
      <c r="F203" s="220"/>
    </row>
    <row r="204" spans="1:6" ht="13" thickBot="1">
      <c r="A204" s="338"/>
      <c r="B204" s="212"/>
      <c r="C204" s="213"/>
      <c r="D204" s="254"/>
      <c r="E204" s="219"/>
      <c r="F204" s="220"/>
    </row>
    <row r="205" spans="1:6" ht="13" thickBot="1">
      <c r="A205" s="339" t="s">
        <v>320</v>
      </c>
      <c r="B205" s="251" t="s">
        <v>161</v>
      </c>
      <c r="C205" s="251" t="s">
        <v>319</v>
      </c>
      <c r="D205" s="223" t="s">
        <v>318</v>
      </c>
      <c r="E205" s="252" t="s">
        <v>317</v>
      </c>
      <c r="F205" s="340" t="s">
        <v>316</v>
      </c>
    </row>
    <row r="206" spans="1:6">
      <c r="A206" s="341"/>
      <c r="B206" s="263"/>
      <c r="C206" s="181"/>
      <c r="D206" s="240"/>
      <c r="E206" s="231"/>
      <c r="F206" s="264"/>
    </row>
    <row r="207" spans="1:6">
      <c r="A207" s="341"/>
      <c r="B207" s="232" t="s">
        <v>315</v>
      </c>
      <c r="C207" s="181"/>
      <c r="D207" s="240"/>
      <c r="E207" s="231"/>
      <c r="F207" s="264"/>
    </row>
    <row r="208" spans="1:6">
      <c r="A208" s="341"/>
      <c r="B208" s="265"/>
      <c r="C208" s="181"/>
      <c r="D208" s="240"/>
      <c r="E208" s="231"/>
      <c r="F208" s="264"/>
    </row>
    <row r="209" spans="1:6">
      <c r="A209" s="341"/>
      <c r="B209" s="266" t="s">
        <v>314</v>
      </c>
      <c r="C209" s="181"/>
      <c r="D209" s="240"/>
      <c r="E209" s="231"/>
      <c r="F209" s="342">
        <f>F45</f>
        <v>0</v>
      </c>
    </row>
    <row r="210" spans="1:6">
      <c r="A210" s="341"/>
      <c r="B210" s="267"/>
      <c r="C210" s="181"/>
      <c r="D210" s="240"/>
      <c r="E210" s="231"/>
      <c r="F210" s="342"/>
    </row>
    <row r="211" spans="1:6">
      <c r="A211" s="341"/>
      <c r="B211" s="266" t="s">
        <v>313</v>
      </c>
      <c r="C211" s="181"/>
      <c r="D211" s="240"/>
      <c r="E211" s="231"/>
      <c r="F211" s="342">
        <f>F90</f>
        <v>0</v>
      </c>
    </row>
    <row r="212" spans="1:6">
      <c r="A212" s="341"/>
      <c r="B212" s="267"/>
      <c r="C212" s="181"/>
      <c r="D212" s="240"/>
      <c r="E212" s="231"/>
      <c r="F212" s="342"/>
    </row>
    <row r="213" spans="1:6">
      <c r="A213" s="341"/>
      <c r="B213" s="266" t="s">
        <v>312</v>
      </c>
      <c r="C213" s="181"/>
      <c r="D213" s="240"/>
      <c r="E213" s="231"/>
      <c r="F213" s="342">
        <f>F141</f>
        <v>0</v>
      </c>
    </row>
    <row r="214" spans="1:6">
      <c r="A214" s="341"/>
      <c r="B214" s="267"/>
      <c r="C214" s="181"/>
      <c r="D214" s="240"/>
      <c r="E214" s="231"/>
      <c r="F214" s="342"/>
    </row>
    <row r="215" spans="1:6">
      <c r="A215" s="341"/>
      <c r="B215" s="266" t="s">
        <v>597</v>
      </c>
      <c r="C215" s="181"/>
      <c r="D215" s="240"/>
      <c r="E215" s="231"/>
      <c r="F215" s="342">
        <f>F196</f>
        <v>0</v>
      </c>
    </row>
    <row r="216" spans="1:6">
      <c r="A216" s="341"/>
      <c r="B216" s="267"/>
      <c r="C216" s="181"/>
      <c r="D216" s="240"/>
      <c r="E216" s="231"/>
      <c r="F216" s="264"/>
    </row>
    <row r="217" spans="1:6">
      <c r="A217" s="341"/>
      <c r="B217" s="233"/>
      <c r="C217" s="181"/>
      <c r="D217" s="240"/>
      <c r="E217" s="231"/>
      <c r="F217" s="264"/>
    </row>
    <row r="218" spans="1:6">
      <c r="A218" s="341"/>
      <c r="B218" s="233"/>
      <c r="C218" s="181"/>
      <c r="D218" s="240"/>
      <c r="E218" s="231"/>
      <c r="F218" s="264"/>
    </row>
    <row r="219" spans="1:6">
      <c r="A219" s="341"/>
      <c r="B219" s="233"/>
      <c r="C219" s="181"/>
      <c r="D219" s="240"/>
      <c r="E219" s="231"/>
      <c r="F219" s="264"/>
    </row>
    <row r="220" spans="1:6">
      <c r="A220" s="341"/>
      <c r="B220" s="267"/>
      <c r="C220" s="181"/>
      <c r="D220" s="240"/>
      <c r="E220" s="231"/>
      <c r="F220" s="264"/>
    </row>
    <row r="221" spans="1:6">
      <c r="A221" s="341"/>
      <c r="B221" s="233"/>
      <c r="C221" s="181"/>
      <c r="D221" s="240"/>
      <c r="E221" s="231"/>
      <c r="F221" s="264"/>
    </row>
    <row r="222" spans="1:6">
      <c r="A222" s="341"/>
      <c r="B222" s="263"/>
      <c r="C222" s="181"/>
      <c r="D222" s="240"/>
      <c r="E222" s="231"/>
      <c r="F222" s="264"/>
    </row>
    <row r="223" spans="1:6">
      <c r="A223" s="341"/>
      <c r="B223" s="233"/>
      <c r="C223" s="181"/>
      <c r="D223" s="240"/>
      <c r="E223" s="231"/>
      <c r="F223" s="264"/>
    </row>
    <row r="224" spans="1:6">
      <c r="A224" s="341"/>
      <c r="B224" s="263"/>
      <c r="C224" s="181"/>
      <c r="D224" s="240"/>
      <c r="E224" s="231"/>
      <c r="F224" s="264"/>
    </row>
    <row r="225" spans="1:6">
      <c r="A225" s="341"/>
      <c r="B225" s="233"/>
      <c r="C225" s="181"/>
      <c r="D225" s="240"/>
      <c r="E225" s="231"/>
      <c r="F225" s="264"/>
    </row>
    <row r="226" spans="1:6">
      <c r="A226" s="341"/>
      <c r="B226" s="267"/>
      <c r="C226" s="181"/>
      <c r="D226" s="240"/>
      <c r="E226" s="231"/>
      <c r="F226" s="264"/>
    </row>
    <row r="227" spans="1:6">
      <c r="A227" s="341"/>
      <c r="B227" s="267"/>
      <c r="C227" s="181"/>
      <c r="D227" s="240"/>
      <c r="E227" s="231"/>
      <c r="F227" s="264"/>
    </row>
    <row r="228" spans="1:6">
      <c r="A228" s="341"/>
      <c r="B228" s="263"/>
      <c r="C228" s="181"/>
      <c r="D228" s="240"/>
      <c r="E228" s="231"/>
      <c r="F228" s="264"/>
    </row>
    <row r="229" spans="1:6">
      <c r="A229" s="341"/>
      <c r="B229" s="263"/>
      <c r="C229" s="181"/>
      <c r="D229" s="240"/>
      <c r="E229" s="231"/>
      <c r="F229" s="264"/>
    </row>
    <row r="230" spans="1:6">
      <c r="A230" s="341"/>
      <c r="B230" s="267"/>
      <c r="C230" s="181"/>
      <c r="D230" s="240"/>
      <c r="E230" s="231"/>
      <c r="F230" s="264"/>
    </row>
    <row r="231" spans="1:6">
      <c r="A231" s="341"/>
      <c r="B231" s="176"/>
      <c r="C231" s="181"/>
      <c r="D231" s="240"/>
      <c r="E231" s="231"/>
      <c r="F231" s="264"/>
    </row>
    <row r="232" spans="1:6">
      <c r="A232" s="341"/>
      <c r="B232" s="267"/>
      <c r="C232" s="181"/>
      <c r="D232" s="240"/>
      <c r="E232" s="231"/>
      <c r="F232" s="264"/>
    </row>
    <row r="233" spans="1:6">
      <c r="A233" s="341"/>
      <c r="B233" s="267"/>
      <c r="C233" s="181"/>
      <c r="D233" s="240"/>
      <c r="E233" s="231"/>
      <c r="F233" s="264"/>
    </row>
    <row r="234" spans="1:6">
      <c r="A234" s="341"/>
      <c r="B234" s="267"/>
      <c r="C234" s="181"/>
      <c r="D234" s="240"/>
      <c r="E234" s="231"/>
      <c r="F234" s="264"/>
    </row>
    <row r="235" spans="1:6">
      <c r="A235" s="341"/>
      <c r="B235" s="267"/>
      <c r="C235" s="181"/>
      <c r="D235" s="240"/>
      <c r="E235" s="231"/>
      <c r="F235" s="264"/>
    </row>
    <row r="236" spans="1:6">
      <c r="A236" s="341"/>
      <c r="B236" s="267"/>
      <c r="C236" s="181"/>
      <c r="D236" s="240"/>
      <c r="E236" s="231"/>
      <c r="F236" s="264"/>
    </row>
    <row r="237" spans="1:6">
      <c r="A237" s="341"/>
      <c r="B237" s="267"/>
      <c r="C237" s="181"/>
      <c r="D237" s="240"/>
      <c r="E237" s="231"/>
      <c r="F237" s="264"/>
    </row>
    <row r="238" spans="1:6">
      <c r="A238" s="341"/>
      <c r="B238" s="267"/>
      <c r="C238" s="181"/>
      <c r="D238" s="240"/>
      <c r="E238" s="231"/>
      <c r="F238" s="264"/>
    </row>
    <row r="239" spans="1:6">
      <c r="A239" s="341"/>
      <c r="B239" s="267"/>
      <c r="C239" s="181"/>
      <c r="D239" s="240"/>
      <c r="E239" s="231"/>
      <c r="F239" s="264"/>
    </row>
    <row r="240" spans="1:6">
      <c r="A240" s="341"/>
      <c r="B240" s="267"/>
      <c r="C240" s="181"/>
      <c r="D240" s="240"/>
      <c r="E240" s="231"/>
      <c r="F240" s="264"/>
    </row>
    <row r="241" spans="1:6">
      <c r="A241" s="341"/>
      <c r="B241" s="267"/>
      <c r="C241" s="181"/>
      <c r="D241" s="240"/>
      <c r="E241" s="231"/>
      <c r="F241" s="264"/>
    </row>
    <row r="242" spans="1:6">
      <c r="A242" s="341"/>
      <c r="B242" s="267"/>
      <c r="C242" s="181"/>
      <c r="D242" s="240"/>
      <c r="E242" s="231"/>
      <c r="F242" s="264"/>
    </row>
    <row r="243" spans="1:6">
      <c r="A243" s="341"/>
      <c r="B243" s="267"/>
      <c r="C243" s="181"/>
      <c r="D243" s="240"/>
      <c r="E243" s="231"/>
      <c r="F243" s="264"/>
    </row>
    <row r="244" spans="1:6">
      <c r="A244" s="341"/>
      <c r="B244" s="267"/>
      <c r="C244" s="181"/>
      <c r="D244" s="240"/>
      <c r="E244" s="231"/>
      <c r="F244" s="264"/>
    </row>
    <row r="245" spans="1:6">
      <c r="A245" s="341"/>
      <c r="B245" s="267"/>
      <c r="C245" s="181"/>
      <c r="D245" s="240"/>
      <c r="E245" s="231"/>
      <c r="F245" s="264"/>
    </row>
    <row r="246" spans="1:6">
      <c r="A246" s="341"/>
      <c r="B246" s="263"/>
      <c r="C246" s="181"/>
      <c r="D246" s="240"/>
      <c r="E246" s="231"/>
      <c r="F246" s="264"/>
    </row>
    <row r="247" spans="1:6">
      <c r="A247" s="341"/>
      <c r="B247" s="267"/>
      <c r="C247" s="181"/>
      <c r="D247" s="240"/>
      <c r="E247" s="231"/>
      <c r="F247" s="264"/>
    </row>
    <row r="248" spans="1:6">
      <c r="A248" s="341"/>
      <c r="B248" s="267"/>
      <c r="C248" s="181"/>
      <c r="D248" s="240"/>
      <c r="E248" s="231"/>
      <c r="F248" s="264"/>
    </row>
    <row r="249" spans="1:6">
      <c r="A249" s="341"/>
      <c r="B249" s="267"/>
      <c r="C249" s="181"/>
      <c r="D249" s="240"/>
      <c r="E249" s="231"/>
      <c r="F249" s="264"/>
    </row>
    <row r="250" spans="1:6">
      <c r="A250" s="341"/>
      <c r="B250" s="267"/>
      <c r="C250" s="181"/>
      <c r="D250" s="240"/>
      <c r="E250" s="231"/>
      <c r="F250" s="264"/>
    </row>
    <row r="251" spans="1:6" ht="13" thickBot="1">
      <c r="A251" s="341"/>
      <c r="B251" s="267"/>
      <c r="C251" s="181"/>
      <c r="D251" s="240"/>
      <c r="E251" s="231"/>
      <c r="F251" s="264"/>
    </row>
    <row r="252" spans="1:6" s="221" customFormat="1" ht="13.5" thickBot="1">
      <c r="A252" s="2016" t="s">
        <v>311</v>
      </c>
      <c r="B252" s="2017"/>
      <c r="C252" s="2017"/>
      <c r="D252" s="2017"/>
      <c r="E252" s="2018"/>
      <c r="F252" s="268">
        <f>SUM(F208:F216)</f>
        <v>0</v>
      </c>
    </row>
    <row r="253" spans="1:6">
      <c r="E253" s="7"/>
      <c r="F253" s="7"/>
    </row>
    <row r="254" spans="1:6">
      <c r="E254" s="7"/>
      <c r="F254" s="7"/>
    </row>
    <row r="255" spans="1:6">
      <c r="E255" s="7"/>
      <c r="F255" s="7"/>
    </row>
    <row r="256" spans="1:6">
      <c r="E256" s="7"/>
      <c r="F256" s="7"/>
    </row>
    <row r="257" spans="5:6">
      <c r="E257" s="7"/>
      <c r="F257" s="7"/>
    </row>
    <row r="258" spans="5:6">
      <c r="E258" s="7"/>
      <c r="F258" s="7"/>
    </row>
    <row r="259" spans="5:6">
      <c r="E259" s="7"/>
      <c r="F259" s="7"/>
    </row>
    <row r="260" spans="5:6">
      <c r="E260" s="7"/>
      <c r="F260" s="7"/>
    </row>
    <row r="261" spans="5:6">
      <c r="E261" s="7"/>
      <c r="F261" s="7"/>
    </row>
    <row r="262" spans="5:6">
      <c r="E262" s="7"/>
      <c r="F262" s="7"/>
    </row>
    <row r="263" spans="5:6">
      <c r="E263" s="7"/>
      <c r="F263" s="7"/>
    </row>
    <row r="264" spans="5:6">
      <c r="E264" s="7"/>
      <c r="F264" s="7"/>
    </row>
    <row r="265" spans="5:6">
      <c r="E265" s="7"/>
      <c r="F265" s="7"/>
    </row>
    <row r="266" spans="5:6">
      <c r="E266" s="7"/>
      <c r="F266" s="7"/>
    </row>
    <row r="267" spans="5:6">
      <c r="E267" s="7"/>
      <c r="F267" s="7"/>
    </row>
    <row r="268" spans="5:6">
      <c r="E268" s="7"/>
      <c r="F268" s="7"/>
    </row>
    <row r="269" spans="5:6">
      <c r="E269" s="7"/>
      <c r="F269" s="7"/>
    </row>
    <row r="270" spans="5:6">
      <c r="E270" s="7"/>
      <c r="F270" s="7"/>
    </row>
    <row r="271" spans="5:6">
      <c r="E271" s="7"/>
      <c r="F271" s="7"/>
    </row>
    <row r="272" spans="5:6">
      <c r="E272" s="7"/>
      <c r="F272" s="7"/>
    </row>
    <row r="273" spans="5:6">
      <c r="E273" s="7"/>
      <c r="F273" s="7"/>
    </row>
    <row r="274" spans="5:6">
      <c r="E274" s="7"/>
      <c r="F274" s="7"/>
    </row>
    <row r="275" spans="5:6">
      <c r="E275" s="7"/>
      <c r="F275" s="7"/>
    </row>
    <row r="276" spans="5:6">
      <c r="E276" s="7"/>
      <c r="F276" s="7"/>
    </row>
    <row r="277" spans="5:6">
      <c r="E277" s="7"/>
      <c r="F277" s="7"/>
    </row>
    <row r="278" spans="5:6">
      <c r="E278" s="7"/>
      <c r="F278" s="7"/>
    </row>
    <row r="279" spans="5:6">
      <c r="E279" s="7"/>
      <c r="F279" s="7"/>
    </row>
    <row r="280" spans="5:6">
      <c r="E280" s="7"/>
      <c r="F280" s="7"/>
    </row>
    <row r="281" spans="5:6">
      <c r="E281" s="7"/>
      <c r="F281" s="7"/>
    </row>
    <row r="282" spans="5:6">
      <c r="E282" s="7"/>
      <c r="F282" s="7"/>
    </row>
    <row r="283" spans="5:6">
      <c r="E283" s="7"/>
      <c r="F283" s="7"/>
    </row>
    <row r="284" spans="5:6">
      <c r="E284" s="7"/>
      <c r="F284" s="7"/>
    </row>
    <row r="285" spans="5:6">
      <c r="E285" s="7"/>
      <c r="F285" s="7"/>
    </row>
    <row r="286" spans="5:6">
      <c r="E286" s="7"/>
      <c r="F286" s="7"/>
    </row>
    <row r="287" spans="5:6">
      <c r="E287" s="7"/>
      <c r="F287" s="7"/>
    </row>
    <row r="288" spans="5:6">
      <c r="E288" s="7"/>
      <c r="F288" s="7"/>
    </row>
    <row r="289" spans="5:6">
      <c r="E289" s="7"/>
      <c r="F289" s="7"/>
    </row>
    <row r="290" spans="5:6">
      <c r="E290" s="7"/>
      <c r="F290" s="7"/>
    </row>
    <row r="291" spans="5:6">
      <c r="E291" s="7"/>
      <c r="F291" s="7"/>
    </row>
    <row r="292" spans="5:6">
      <c r="E292" s="7"/>
      <c r="F292" s="7"/>
    </row>
    <row r="293" spans="5:6">
      <c r="E293" s="7"/>
      <c r="F293" s="7"/>
    </row>
    <row r="294" spans="5:6">
      <c r="E294" s="7"/>
      <c r="F294" s="7"/>
    </row>
    <row r="295" spans="5:6">
      <c r="E295" s="7"/>
      <c r="F295" s="7"/>
    </row>
    <row r="296" spans="5:6">
      <c r="E296" s="7"/>
      <c r="F296" s="7"/>
    </row>
    <row r="297" spans="5:6">
      <c r="E297" s="7"/>
      <c r="F297" s="7"/>
    </row>
    <row r="298" spans="5:6">
      <c r="E298" s="7"/>
      <c r="F298" s="7"/>
    </row>
    <row r="299" spans="5:6">
      <c r="E299" s="7"/>
      <c r="F299" s="7"/>
    </row>
    <row r="300" spans="5:6">
      <c r="E300" s="7"/>
      <c r="F300" s="7"/>
    </row>
    <row r="301" spans="5:6">
      <c r="E301" s="7"/>
      <c r="F301" s="7"/>
    </row>
    <row r="302" spans="5:6">
      <c r="E302" s="7"/>
      <c r="F302" s="7"/>
    </row>
    <row r="303" spans="5:6">
      <c r="E303" s="7"/>
      <c r="F303" s="7"/>
    </row>
    <row r="304" spans="5:6">
      <c r="E304" s="7"/>
      <c r="F304" s="7"/>
    </row>
    <row r="305" spans="5:6">
      <c r="E305" s="7"/>
      <c r="F305" s="7"/>
    </row>
    <row r="306" spans="5:6">
      <c r="E306" s="7"/>
      <c r="F306" s="7"/>
    </row>
    <row r="307" spans="5:6">
      <c r="E307" s="7"/>
      <c r="F307" s="7"/>
    </row>
    <row r="308" spans="5:6">
      <c r="E308" s="7"/>
      <c r="F308" s="7"/>
    </row>
    <row r="309" spans="5:6">
      <c r="E309" s="7"/>
      <c r="F309" s="7"/>
    </row>
    <row r="310" spans="5:6">
      <c r="E310" s="7"/>
      <c r="F310" s="7"/>
    </row>
    <row r="311" spans="5:6">
      <c r="E311" s="7"/>
      <c r="F311" s="7"/>
    </row>
    <row r="312" spans="5:6">
      <c r="E312" s="7"/>
      <c r="F312" s="7"/>
    </row>
    <row r="313" spans="5:6">
      <c r="E313" s="7"/>
      <c r="F313" s="7"/>
    </row>
    <row r="314" spans="5:6">
      <c r="E314" s="7"/>
      <c r="F314" s="7"/>
    </row>
    <row r="315" spans="5:6">
      <c r="E315" s="7"/>
      <c r="F315" s="7"/>
    </row>
    <row r="316" spans="5:6">
      <c r="E316" s="7"/>
      <c r="F316" s="7"/>
    </row>
    <row r="317" spans="5:6">
      <c r="E317" s="7"/>
      <c r="F317" s="7"/>
    </row>
    <row r="318" spans="5:6">
      <c r="E318" s="7"/>
      <c r="F318" s="7"/>
    </row>
    <row r="319" spans="5:6">
      <c r="E319" s="7"/>
      <c r="F319" s="7"/>
    </row>
    <row r="320" spans="5:6">
      <c r="E320" s="7"/>
      <c r="F320" s="7"/>
    </row>
    <row r="321" spans="5:6">
      <c r="E321" s="7"/>
      <c r="F321" s="7"/>
    </row>
    <row r="322" spans="5:6">
      <c r="E322" s="7"/>
      <c r="F322" s="7"/>
    </row>
    <row r="323" spans="5:6">
      <c r="E323" s="7"/>
      <c r="F323" s="7"/>
    </row>
    <row r="324" spans="5:6">
      <c r="E324" s="7"/>
      <c r="F324" s="7"/>
    </row>
    <row r="325" spans="5:6">
      <c r="E325" s="7"/>
      <c r="F325" s="7"/>
    </row>
    <row r="326" spans="5:6">
      <c r="E326" s="7"/>
      <c r="F326" s="7"/>
    </row>
    <row r="327" spans="5:6">
      <c r="E327" s="7"/>
      <c r="F327" s="7"/>
    </row>
    <row r="328" spans="5:6">
      <c r="E328" s="7"/>
      <c r="F328" s="7"/>
    </row>
    <row r="329" spans="5:6">
      <c r="E329" s="7"/>
      <c r="F329" s="7"/>
    </row>
    <row r="330" spans="5:6">
      <c r="E330" s="7"/>
      <c r="F330" s="7"/>
    </row>
    <row r="331" spans="5:6">
      <c r="E331" s="7"/>
      <c r="F331" s="7"/>
    </row>
    <row r="332" spans="5:6">
      <c r="E332" s="7"/>
      <c r="F332" s="7"/>
    </row>
    <row r="333" spans="5:6">
      <c r="E333" s="7"/>
      <c r="F333" s="7"/>
    </row>
    <row r="334" spans="5:6">
      <c r="E334" s="7"/>
      <c r="F334" s="7"/>
    </row>
    <row r="335" spans="5:6">
      <c r="E335" s="7"/>
      <c r="F335" s="7"/>
    </row>
    <row r="336" spans="5:6">
      <c r="E336" s="7"/>
      <c r="F336" s="7"/>
    </row>
    <row r="337" spans="5:6">
      <c r="E337" s="7"/>
      <c r="F337" s="7"/>
    </row>
    <row r="338" spans="5:6">
      <c r="E338" s="7"/>
      <c r="F338" s="7"/>
    </row>
    <row r="339" spans="5:6">
      <c r="E339" s="7"/>
      <c r="F339" s="7"/>
    </row>
    <row r="340" spans="5:6">
      <c r="E340" s="7"/>
      <c r="F340" s="7"/>
    </row>
    <row r="341" spans="5:6">
      <c r="E341" s="7"/>
      <c r="F341" s="7"/>
    </row>
    <row r="342" spans="5:6">
      <c r="E342" s="7"/>
      <c r="F342" s="7"/>
    </row>
    <row r="343" spans="5:6">
      <c r="E343" s="7"/>
      <c r="F343" s="7"/>
    </row>
    <row r="344" spans="5:6">
      <c r="E344" s="7"/>
      <c r="F344" s="7"/>
    </row>
    <row r="345" spans="5:6">
      <c r="E345" s="7"/>
      <c r="F345" s="7"/>
    </row>
    <row r="346" spans="5:6">
      <c r="E346" s="7"/>
      <c r="F346" s="7"/>
    </row>
    <row r="347" spans="5:6">
      <c r="E347" s="7"/>
      <c r="F347" s="7"/>
    </row>
    <row r="348" spans="5:6">
      <c r="E348" s="7"/>
      <c r="F348" s="7"/>
    </row>
    <row r="349" spans="5:6">
      <c r="E349" s="7"/>
      <c r="F349" s="7"/>
    </row>
    <row r="350" spans="5:6">
      <c r="E350" s="7"/>
      <c r="F350" s="7"/>
    </row>
    <row r="351" spans="5:6">
      <c r="E351" s="7"/>
      <c r="F351" s="7"/>
    </row>
    <row r="352" spans="5:6">
      <c r="E352" s="7"/>
      <c r="F352" s="7"/>
    </row>
    <row r="353" spans="5:6">
      <c r="E353" s="7"/>
      <c r="F353" s="7"/>
    </row>
    <row r="354" spans="5:6">
      <c r="E354" s="7"/>
      <c r="F354" s="7"/>
    </row>
    <row r="355" spans="5:6">
      <c r="E355" s="7"/>
      <c r="F355" s="7"/>
    </row>
    <row r="356" spans="5:6">
      <c r="E356" s="7"/>
      <c r="F356" s="7"/>
    </row>
    <row r="357" spans="5:6">
      <c r="E357" s="7"/>
      <c r="F357" s="7"/>
    </row>
    <row r="358" spans="5:6">
      <c r="E358" s="7"/>
      <c r="F358" s="7"/>
    </row>
    <row r="359" spans="5:6">
      <c r="E359" s="7"/>
      <c r="F359" s="7"/>
    </row>
    <row r="360" spans="5:6">
      <c r="E360" s="7"/>
      <c r="F360" s="7"/>
    </row>
    <row r="361" spans="5:6">
      <c r="E361" s="7"/>
      <c r="F361" s="7"/>
    </row>
    <row r="362" spans="5:6">
      <c r="E362" s="7"/>
      <c r="F362" s="7"/>
    </row>
    <row r="363" spans="5:6">
      <c r="E363" s="7"/>
      <c r="F363" s="7"/>
    </row>
    <row r="364" spans="5:6">
      <c r="E364" s="7"/>
      <c r="F364" s="7"/>
    </row>
    <row r="365" spans="5:6">
      <c r="E365" s="7"/>
      <c r="F365" s="7"/>
    </row>
    <row r="366" spans="5:6">
      <c r="E366" s="7"/>
      <c r="F366" s="7"/>
    </row>
    <row r="367" spans="5:6">
      <c r="E367" s="7"/>
      <c r="F367" s="7"/>
    </row>
    <row r="368" spans="5:6">
      <c r="E368" s="7"/>
      <c r="F368" s="7"/>
    </row>
    <row r="369" spans="5:6">
      <c r="E369" s="7"/>
      <c r="F369" s="7"/>
    </row>
    <row r="370" spans="5:6">
      <c r="E370" s="7"/>
      <c r="F370" s="7"/>
    </row>
    <row r="371" spans="5:6">
      <c r="E371" s="7"/>
      <c r="F371" s="7"/>
    </row>
    <row r="372" spans="5:6">
      <c r="E372" s="7"/>
      <c r="F372" s="7"/>
    </row>
    <row r="373" spans="5:6">
      <c r="E373" s="7"/>
      <c r="F373" s="7"/>
    </row>
    <row r="374" spans="5:6">
      <c r="E374" s="7"/>
      <c r="F374" s="7"/>
    </row>
    <row r="375" spans="5:6">
      <c r="E375" s="7"/>
      <c r="F375" s="7"/>
    </row>
    <row r="376" spans="5:6">
      <c r="E376" s="7"/>
      <c r="F376" s="7"/>
    </row>
    <row r="377" spans="5:6">
      <c r="E377" s="7"/>
      <c r="F377" s="7"/>
    </row>
    <row r="378" spans="5:6">
      <c r="E378" s="7"/>
      <c r="F378" s="7"/>
    </row>
    <row r="379" spans="5:6">
      <c r="E379" s="7"/>
      <c r="F379" s="7"/>
    </row>
    <row r="380" spans="5:6">
      <c r="E380" s="7"/>
      <c r="F380" s="7"/>
    </row>
    <row r="381" spans="5:6">
      <c r="E381" s="7"/>
      <c r="F381" s="7"/>
    </row>
    <row r="382" spans="5:6">
      <c r="E382" s="7"/>
      <c r="F382" s="7"/>
    </row>
    <row r="383" spans="5:6">
      <c r="E383" s="7"/>
      <c r="F383" s="7"/>
    </row>
    <row r="384" spans="5:6">
      <c r="E384" s="7"/>
      <c r="F384" s="7"/>
    </row>
    <row r="385" spans="5:6">
      <c r="E385" s="7"/>
      <c r="F385" s="7"/>
    </row>
    <row r="386" spans="5:6">
      <c r="E386" s="7"/>
      <c r="F386" s="7"/>
    </row>
    <row r="387" spans="5:6">
      <c r="E387" s="7"/>
      <c r="F387" s="7"/>
    </row>
  </sheetData>
  <mergeCells count="15">
    <mergeCell ref="A2:F2"/>
    <mergeCell ref="A3:F3"/>
    <mergeCell ref="A48:F48"/>
    <mergeCell ref="A49:F49"/>
    <mergeCell ref="A93:F93"/>
    <mergeCell ref="A94:F94"/>
    <mergeCell ref="A45:E45"/>
    <mergeCell ref="A90:E90"/>
    <mergeCell ref="A141:E141"/>
    <mergeCell ref="A196:E196"/>
    <mergeCell ref="A252:E252"/>
    <mergeCell ref="A144:F144"/>
    <mergeCell ref="A145:F145"/>
    <mergeCell ref="A199:F199"/>
    <mergeCell ref="A200:F200"/>
  </mergeCells>
  <pageMargins left="0.75" right="0.75" top="1" bottom="1" header="0.5" footer="0.5"/>
  <pageSetup paperSize="9" scale="93" orientation="portrait" r:id="rId1"/>
  <headerFooter alignWithMargins="0">
    <oddFooter>Page &amp;P of &amp;N</oddFooter>
  </headerFooter>
  <rowBreaks count="4" manualBreakCount="4">
    <brk id="45" max="16383" man="1"/>
    <brk id="90" max="5" man="1"/>
    <brk id="141" max="16383" man="1"/>
    <brk id="1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6"/>
  <sheetViews>
    <sheetView view="pageBreakPreview" topLeftCell="A109" zoomScaleNormal="100" zoomScaleSheetLayoutView="100" workbookViewId="0">
      <selection activeCell="E27" sqref="E27"/>
    </sheetView>
  </sheetViews>
  <sheetFormatPr defaultColWidth="10.36328125" defaultRowHeight="10"/>
  <cols>
    <col min="1" max="1" width="9.36328125" style="475" customWidth="1"/>
    <col min="2" max="2" width="40.6328125" style="476" customWidth="1"/>
    <col min="3" max="3" width="6.6328125" style="475" customWidth="1"/>
    <col min="4" max="4" width="8.6328125" style="477" customWidth="1"/>
    <col min="5" max="6" width="12.6328125" style="478" customWidth="1"/>
    <col min="7" max="7" width="10.08984375" style="45" customWidth="1"/>
    <col min="8" max="9" width="10.36328125" style="45"/>
    <col min="10" max="10" width="10.36328125" style="374"/>
    <col min="11" max="16384" width="10.36328125" style="45"/>
  </cols>
  <sheetData>
    <row r="1" spans="1:10">
      <c r="A1" s="368"/>
      <c r="B1" s="369"/>
      <c r="C1" s="370"/>
      <c r="D1" s="371"/>
      <c r="E1" s="372"/>
      <c r="F1" s="373"/>
    </row>
    <row r="2" spans="1:10" ht="12" customHeight="1">
      <c r="A2" s="2030" t="str">
        <f>'4.2 Nyamurushege Raw Water Main'!A2:F2</f>
        <v>MINISTRY OF WATER AND ENVIRONMENT</v>
      </c>
      <c r="B2" s="2031"/>
      <c r="C2" s="2031"/>
      <c r="D2" s="2031"/>
      <c r="E2" s="2031"/>
      <c r="F2" s="2032"/>
      <c r="J2" s="45"/>
    </row>
    <row r="3" spans="1:10" ht="14.25" customHeight="1">
      <c r="A3" s="2033" t="str">
        <f>'4.2 Nyamurushege Raw Water Main'!A3:F3</f>
        <v>NYAMUGASANI WATER SUPPLY &amp; SANITATION SYSTEM</v>
      </c>
      <c r="B3" s="2034"/>
      <c r="C3" s="2034"/>
      <c r="D3" s="2034"/>
      <c r="E3" s="2034"/>
      <c r="F3" s="2035"/>
      <c r="G3" s="49"/>
      <c r="H3" s="49"/>
      <c r="I3" s="49"/>
      <c r="J3" s="45"/>
    </row>
    <row r="4" spans="1:10" s="55" customFormat="1" ht="16.5" customHeight="1">
      <c r="A4" s="2036" t="s">
        <v>734</v>
      </c>
      <c r="B4" s="2037"/>
      <c r="C4" s="2037"/>
      <c r="D4" s="2037"/>
      <c r="E4" s="2037"/>
      <c r="F4" s="2038"/>
      <c r="G4" s="375"/>
      <c r="H4" s="49"/>
      <c r="I4" s="49"/>
    </row>
    <row r="5" spans="1:10" s="55" customFormat="1">
      <c r="A5" s="376"/>
      <c r="B5" s="56"/>
      <c r="C5" s="56"/>
      <c r="D5" s="377"/>
      <c r="E5" s="306"/>
      <c r="F5" s="235"/>
      <c r="G5" s="49"/>
      <c r="H5" s="49"/>
      <c r="I5" s="49"/>
    </row>
    <row r="6" spans="1:10" s="55" customFormat="1" ht="10.5">
      <c r="A6" s="378" t="s">
        <v>732</v>
      </c>
      <c r="B6" s="56"/>
      <c r="C6" s="56"/>
      <c r="D6" s="377"/>
      <c r="E6" s="306"/>
      <c r="F6" s="235"/>
      <c r="G6" s="49"/>
      <c r="H6" s="49"/>
      <c r="I6" s="49"/>
    </row>
    <row r="7" spans="1:10" s="55" customFormat="1" ht="10.5" thickBot="1">
      <c r="A7" s="376"/>
      <c r="B7" s="56"/>
      <c r="C7" s="56"/>
      <c r="D7" s="377"/>
      <c r="E7" s="306"/>
      <c r="F7" s="235"/>
      <c r="G7" s="49"/>
      <c r="H7" s="49"/>
      <c r="I7" s="49"/>
    </row>
    <row r="8" spans="1:10" s="335" customFormat="1" ht="16.25" customHeight="1" thickBot="1">
      <c r="A8" s="379" t="s">
        <v>320</v>
      </c>
      <c r="B8" s="380" t="s">
        <v>161</v>
      </c>
      <c r="C8" s="380" t="s">
        <v>319</v>
      </c>
      <c r="D8" s="380" t="s">
        <v>318</v>
      </c>
      <c r="E8" s="224" t="s">
        <v>552</v>
      </c>
      <c r="F8" s="319" t="s">
        <v>551</v>
      </c>
    </row>
    <row r="9" spans="1:10" s="49" customFormat="1">
      <c r="A9" s="381"/>
      <c r="B9" s="382"/>
      <c r="C9" s="383"/>
      <c r="D9" s="383"/>
      <c r="E9" s="384"/>
      <c r="F9" s="385"/>
    </row>
    <row r="10" spans="1:10" s="49" customFormat="1" ht="10.5">
      <c r="A10" s="386"/>
      <c r="B10" s="387" t="s">
        <v>731</v>
      </c>
      <c r="C10" s="388"/>
      <c r="D10" s="388"/>
      <c r="E10" s="51"/>
      <c r="F10" s="50"/>
    </row>
    <row r="11" spans="1:10" s="49" customFormat="1" ht="8.25" customHeight="1" thickBot="1">
      <c r="A11" s="386"/>
      <c r="B11" s="387"/>
      <c r="C11" s="388"/>
      <c r="D11" s="388"/>
      <c r="E11" s="51"/>
      <c r="F11" s="50"/>
    </row>
    <row r="12" spans="1:10" s="85" customFormat="1" ht="16.25" customHeight="1">
      <c r="A12" s="321"/>
      <c r="B12" s="54" t="s">
        <v>596</v>
      </c>
      <c r="C12" s="43"/>
      <c r="D12" s="42"/>
      <c r="E12" s="41"/>
      <c r="F12" s="40"/>
    </row>
    <row r="13" spans="1:10" s="85" customFormat="1" ht="40.25" customHeight="1">
      <c r="A13" s="321"/>
      <c r="B13" s="53" t="s">
        <v>2616</v>
      </c>
      <c r="C13" s="22"/>
      <c r="D13" s="21"/>
      <c r="E13" s="20"/>
      <c r="F13" s="19"/>
    </row>
    <row r="14" spans="1:10" s="85" customFormat="1" ht="11.4" customHeight="1">
      <c r="A14" s="321"/>
      <c r="B14" s="53"/>
      <c r="C14" s="22"/>
      <c r="D14" s="21"/>
      <c r="E14" s="20"/>
      <c r="F14" s="19"/>
    </row>
    <row r="15" spans="1:10" s="49" customFormat="1" ht="10.5">
      <c r="A15" s="386"/>
      <c r="B15" s="387" t="s">
        <v>730</v>
      </c>
      <c r="C15" s="388"/>
      <c r="D15" s="388"/>
      <c r="E15" s="51"/>
      <c r="F15" s="50"/>
    </row>
    <row r="16" spans="1:10" s="49" customFormat="1" ht="7.5" customHeight="1">
      <c r="A16" s="389"/>
      <c r="B16" s="390"/>
      <c r="C16" s="388"/>
      <c r="D16" s="388"/>
      <c r="E16" s="51"/>
      <c r="F16" s="50"/>
    </row>
    <row r="17" spans="1:8" s="49" customFormat="1" ht="30">
      <c r="A17" s="391"/>
      <c r="B17" s="392" t="s">
        <v>729</v>
      </c>
      <c r="C17" s="388"/>
      <c r="D17" s="388"/>
      <c r="E17" s="51"/>
      <c r="F17" s="50"/>
    </row>
    <row r="18" spans="1:8" s="49" customFormat="1" ht="8.25" customHeight="1">
      <c r="A18" s="391"/>
      <c r="B18" s="392"/>
      <c r="C18" s="388"/>
      <c r="D18" s="388"/>
      <c r="E18" s="51"/>
      <c r="F18" s="50"/>
    </row>
    <row r="19" spans="1:8" s="335" customFormat="1" ht="14.25" customHeight="1">
      <c r="A19" s="393" t="s">
        <v>728</v>
      </c>
      <c r="B19" s="394" t="s">
        <v>727</v>
      </c>
      <c r="C19" s="395" t="s">
        <v>679</v>
      </c>
      <c r="D19" s="396">
        <v>285.75</v>
      </c>
      <c r="E19" s="9"/>
      <c r="F19" s="58">
        <f>E19*D19</f>
        <v>0</v>
      </c>
    </row>
    <row r="20" spans="1:8" s="335" customFormat="1">
      <c r="A20" s="393"/>
      <c r="B20" s="394"/>
      <c r="C20" s="395"/>
      <c r="D20" s="397"/>
      <c r="E20" s="9"/>
      <c r="F20" s="58">
        <f>E20*D20</f>
        <v>0</v>
      </c>
    </row>
    <row r="21" spans="1:8" s="49" customFormat="1" ht="12">
      <c r="A21" s="398" t="s">
        <v>725</v>
      </c>
      <c r="B21" s="390" t="s">
        <v>724</v>
      </c>
      <c r="C21" s="388" t="s">
        <v>691</v>
      </c>
      <c r="D21" s="396">
        <v>285.75</v>
      </c>
      <c r="E21" s="9"/>
      <c r="F21" s="58">
        <f t="shared" ref="F21:F69" si="0">E21*D21</f>
        <v>0</v>
      </c>
    </row>
    <row r="22" spans="1:8" s="49" customFormat="1" ht="9.75" customHeight="1">
      <c r="A22" s="398"/>
      <c r="B22" s="390"/>
      <c r="C22" s="388"/>
      <c r="D22" s="396"/>
      <c r="E22" s="9"/>
      <c r="F22" s="58">
        <f t="shared" si="0"/>
        <v>0</v>
      </c>
    </row>
    <row r="23" spans="1:8" s="49" customFormat="1" ht="16.25" customHeight="1">
      <c r="A23" s="389" t="s">
        <v>723</v>
      </c>
      <c r="B23" s="390" t="s">
        <v>722</v>
      </c>
      <c r="C23" s="388" t="s">
        <v>691</v>
      </c>
      <c r="D23" s="396">
        <v>286</v>
      </c>
      <c r="E23" s="51"/>
      <c r="F23" s="58">
        <f t="shared" si="0"/>
        <v>0</v>
      </c>
    </row>
    <row r="24" spans="1:8" s="49" customFormat="1" ht="10.25" customHeight="1">
      <c r="A24" s="389"/>
      <c r="B24" s="399"/>
      <c r="C24" s="388"/>
      <c r="D24" s="400"/>
      <c r="E24" s="57"/>
      <c r="F24" s="58">
        <f t="shared" si="0"/>
        <v>0</v>
      </c>
    </row>
    <row r="25" spans="1:8" s="49" customFormat="1" ht="12">
      <c r="A25" s="389" t="s">
        <v>721</v>
      </c>
      <c r="B25" s="390" t="s">
        <v>720</v>
      </c>
      <c r="C25" s="388" t="s">
        <v>691</v>
      </c>
      <c r="D25" s="396">
        <v>571.5</v>
      </c>
      <c r="E25" s="51"/>
      <c r="F25" s="58">
        <f t="shared" si="0"/>
        <v>0</v>
      </c>
    </row>
    <row r="26" spans="1:8" s="49" customFormat="1">
      <c r="A26" s="389"/>
      <c r="B26" s="390"/>
      <c r="C26" s="388"/>
      <c r="D26" s="396"/>
      <c r="E26" s="51"/>
      <c r="F26" s="58">
        <f t="shared" si="0"/>
        <v>0</v>
      </c>
    </row>
    <row r="27" spans="1:8" s="49" customFormat="1" ht="20">
      <c r="A27" s="389" t="s">
        <v>717</v>
      </c>
      <c r="B27" s="390" t="s">
        <v>719</v>
      </c>
      <c r="C27" s="388" t="s">
        <v>691</v>
      </c>
      <c r="D27" s="396">
        <v>715</v>
      </c>
      <c r="E27" s="51"/>
      <c r="F27" s="58">
        <f t="shared" si="0"/>
        <v>0</v>
      </c>
      <c r="G27" s="396"/>
    </row>
    <row r="28" spans="1:8" s="49" customFormat="1" ht="9.9" customHeight="1">
      <c r="A28" s="398"/>
      <c r="B28" s="392"/>
      <c r="C28" s="388"/>
      <c r="D28" s="397"/>
      <c r="E28" s="9"/>
      <c r="F28" s="58">
        <f t="shared" si="0"/>
        <v>0</v>
      </c>
    </row>
    <row r="29" spans="1:8" s="49" customFormat="1" ht="21.65" customHeight="1">
      <c r="A29" s="389" t="s">
        <v>717</v>
      </c>
      <c r="B29" s="390" t="s">
        <v>718</v>
      </c>
      <c r="C29" s="388" t="s">
        <v>691</v>
      </c>
      <c r="D29" s="396">
        <v>429</v>
      </c>
      <c r="E29" s="51"/>
      <c r="F29" s="58">
        <f t="shared" si="0"/>
        <v>0</v>
      </c>
      <c r="H29" s="1978"/>
    </row>
    <row r="30" spans="1:8" s="49" customFormat="1" ht="10.25" customHeight="1">
      <c r="A30" s="389"/>
      <c r="B30" s="390"/>
      <c r="C30" s="388"/>
      <c r="D30" s="396"/>
      <c r="E30" s="51"/>
      <c r="F30" s="58">
        <f t="shared" si="0"/>
        <v>0</v>
      </c>
    </row>
    <row r="31" spans="1:8" s="49" customFormat="1" ht="20">
      <c r="A31" s="389" t="s">
        <v>717</v>
      </c>
      <c r="B31" s="390" t="s">
        <v>716</v>
      </c>
      <c r="C31" s="388" t="s">
        <v>691</v>
      </c>
      <c r="D31" s="396">
        <v>289</v>
      </c>
      <c r="E31" s="51"/>
      <c r="F31" s="58">
        <f t="shared" si="0"/>
        <v>0</v>
      </c>
    </row>
    <row r="32" spans="1:8" s="49" customFormat="1">
      <c r="A32" s="398"/>
      <c r="B32" s="392"/>
      <c r="C32" s="388"/>
      <c r="D32" s="388"/>
      <c r="E32" s="51"/>
      <c r="F32" s="58">
        <f t="shared" si="0"/>
        <v>0</v>
      </c>
    </row>
    <row r="33" spans="1:7" s="49" customFormat="1" ht="9" customHeight="1">
      <c r="A33" s="398"/>
      <c r="B33" s="392"/>
      <c r="C33" s="388"/>
      <c r="D33" s="397"/>
      <c r="E33" s="9"/>
      <c r="F33" s="58">
        <f t="shared" si="0"/>
        <v>0</v>
      </c>
    </row>
    <row r="34" spans="1:7" s="49" customFormat="1" ht="14.25" customHeight="1">
      <c r="A34" s="398"/>
      <c r="B34" s="402" t="s">
        <v>715</v>
      </c>
      <c r="C34" s="395"/>
      <c r="D34" s="397"/>
      <c r="E34" s="9"/>
      <c r="F34" s="58">
        <f t="shared" si="0"/>
        <v>0</v>
      </c>
    </row>
    <row r="35" spans="1:7" s="49" customFormat="1" ht="9.75" customHeight="1">
      <c r="A35" s="389"/>
      <c r="B35" s="403"/>
      <c r="C35" s="388"/>
      <c r="D35" s="388"/>
      <c r="E35" s="51"/>
      <c r="F35" s="58">
        <f t="shared" si="0"/>
        <v>0</v>
      </c>
    </row>
    <row r="36" spans="1:7" s="49" customFormat="1" ht="12">
      <c r="A36" s="398" t="s">
        <v>714</v>
      </c>
      <c r="B36" s="390" t="s">
        <v>713</v>
      </c>
      <c r="C36" s="388" t="s">
        <v>679</v>
      </c>
      <c r="D36" s="396">
        <v>285.75</v>
      </c>
      <c r="E36" s="9"/>
      <c r="F36" s="58">
        <f t="shared" si="0"/>
        <v>0</v>
      </c>
    </row>
    <row r="37" spans="1:7" s="49" customFormat="1">
      <c r="A37" s="389"/>
      <c r="B37" s="390"/>
      <c r="C37" s="388"/>
      <c r="D37" s="396"/>
      <c r="E37" s="51"/>
      <c r="F37" s="58">
        <f t="shared" si="0"/>
        <v>0</v>
      </c>
    </row>
    <row r="38" spans="1:7" s="335" customFormat="1" ht="10.5">
      <c r="A38" s="389"/>
      <c r="B38" s="399" t="s">
        <v>712</v>
      </c>
      <c r="C38" s="388"/>
      <c r="D38" s="400"/>
      <c r="E38" s="57"/>
      <c r="F38" s="58">
        <f t="shared" si="0"/>
        <v>0</v>
      </c>
    </row>
    <row r="39" spans="1:7" s="335" customFormat="1" ht="7.5" customHeight="1">
      <c r="A39" s="389"/>
      <c r="B39" s="390"/>
      <c r="C39" s="388"/>
      <c r="D39" s="388"/>
      <c r="E39" s="51"/>
      <c r="F39" s="58">
        <f t="shared" si="0"/>
        <v>0</v>
      </c>
      <c r="G39" s="404"/>
    </row>
    <row r="40" spans="1:7" s="49" customFormat="1" ht="39.65" customHeight="1">
      <c r="A40" s="398" t="s">
        <v>710</v>
      </c>
      <c r="B40" s="392" t="s">
        <v>709</v>
      </c>
      <c r="C40" s="388" t="s">
        <v>691</v>
      </c>
      <c r="D40" s="397">
        <v>285.75</v>
      </c>
      <c r="E40" s="9"/>
      <c r="F40" s="58">
        <f t="shared" si="0"/>
        <v>0</v>
      </c>
    </row>
    <row r="41" spans="1:7" s="49" customFormat="1" ht="13.25" customHeight="1">
      <c r="A41" s="398"/>
      <c r="B41" s="392"/>
      <c r="C41" s="388"/>
      <c r="D41" s="388"/>
      <c r="E41" s="51"/>
      <c r="F41" s="58">
        <f t="shared" si="0"/>
        <v>0</v>
      </c>
    </row>
    <row r="42" spans="1:7" s="49" customFormat="1" ht="20">
      <c r="A42" s="398" t="s">
        <v>708</v>
      </c>
      <c r="B42" s="392" t="s">
        <v>707</v>
      </c>
      <c r="C42" s="388" t="s">
        <v>691</v>
      </c>
      <c r="D42" s="397">
        <v>57.150000000000006</v>
      </c>
      <c r="E42" s="9"/>
      <c r="F42" s="58">
        <f t="shared" si="0"/>
        <v>0</v>
      </c>
    </row>
    <row r="43" spans="1:7" s="49" customFormat="1" ht="9.75" customHeight="1">
      <c r="A43" s="398"/>
      <c r="B43" s="392"/>
      <c r="C43" s="395"/>
      <c r="D43" s="397"/>
      <c r="E43" s="9"/>
      <c r="F43" s="58">
        <f t="shared" si="0"/>
        <v>0</v>
      </c>
    </row>
    <row r="44" spans="1:7" s="49" customFormat="1" ht="10.5">
      <c r="A44" s="389"/>
      <c r="B44" s="403" t="s">
        <v>706</v>
      </c>
      <c r="C44" s="388"/>
      <c r="D44" s="388"/>
      <c r="E44" s="51"/>
      <c r="F44" s="58">
        <f t="shared" si="0"/>
        <v>0</v>
      </c>
    </row>
    <row r="45" spans="1:7" s="49" customFormat="1" ht="9.75" customHeight="1">
      <c r="A45" s="389"/>
      <c r="B45" s="392"/>
      <c r="C45" s="388"/>
      <c r="D45" s="388"/>
      <c r="E45" s="51"/>
      <c r="F45" s="58">
        <f t="shared" si="0"/>
        <v>0</v>
      </c>
    </row>
    <row r="46" spans="1:7" s="49" customFormat="1" ht="10.5">
      <c r="A46" s="389"/>
      <c r="B46" s="403" t="s">
        <v>705</v>
      </c>
      <c r="C46" s="388"/>
      <c r="D46" s="388"/>
      <c r="E46" s="51"/>
      <c r="F46" s="58">
        <f t="shared" si="0"/>
        <v>0</v>
      </c>
    </row>
    <row r="47" spans="1:7" s="49" customFormat="1" ht="7.5" customHeight="1">
      <c r="A47" s="389"/>
      <c r="B47" s="390"/>
      <c r="C47" s="388"/>
      <c r="D47" s="388"/>
      <c r="E47" s="51"/>
      <c r="F47" s="58">
        <f t="shared" si="0"/>
        <v>0</v>
      </c>
    </row>
    <row r="48" spans="1:7" s="49" customFormat="1" ht="20">
      <c r="A48" s="389" t="s">
        <v>704</v>
      </c>
      <c r="B48" s="390" t="s">
        <v>703</v>
      </c>
      <c r="C48" s="388" t="s">
        <v>691</v>
      </c>
      <c r="D48" s="396">
        <v>21.431249999999999</v>
      </c>
      <c r="E48" s="9"/>
      <c r="F48" s="58">
        <f t="shared" si="0"/>
        <v>0</v>
      </c>
    </row>
    <row r="49" spans="1:7" s="49" customFormat="1" ht="7.5" customHeight="1">
      <c r="A49" s="389"/>
      <c r="B49" s="390"/>
      <c r="C49" s="388"/>
      <c r="D49" s="388"/>
      <c r="E49" s="51"/>
      <c r="F49" s="58">
        <f t="shared" si="0"/>
        <v>0</v>
      </c>
    </row>
    <row r="50" spans="1:7" s="49" customFormat="1" ht="10.5">
      <c r="A50" s="389"/>
      <c r="B50" s="399" t="s">
        <v>702</v>
      </c>
      <c r="C50" s="388"/>
      <c r="D50" s="388"/>
      <c r="E50" s="51"/>
      <c r="F50" s="58">
        <f t="shared" si="0"/>
        <v>0</v>
      </c>
    </row>
    <row r="51" spans="1:7" s="49" customFormat="1" ht="7.5" customHeight="1">
      <c r="A51" s="389"/>
      <c r="B51" s="390"/>
      <c r="C51" s="388"/>
      <c r="D51" s="388"/>
      <c r="E51" s="51"/>
      <c r="F51" s="58">
        <f t="shared" si="0"/>
        <v>0</v>
      </c>
    </row>
    <row r="52" spans="1:7" s="49" customFormat="1" ht="12">
      <c r="A52" s="389" t="s">
        <v>701</v>
      </c>
      <c r="B52" s="390" t="s">
        <v>700</v>
      </c>
      <c r="C52" s="388" t="s">
        <v>691</v>
      </c>
      <c r="D52" s="396">
        <v>71.4375</v>
      </c>
      <c r="E52" s="9"/>
      <c r="F52" s="58">
        <f t="shared" si="0"/>
        <v>0</v>
      </c>
      <c r="G52" s="405"/>
    </row>
    <row r="53" spans="1:7" s="49" customFormat="1">
      <c r="A53" s="389"/>
      <c r="B53" s="390"/>
      <c r="C53" s="388"/>
      <c r="D53" s="388"/>
      <c r="E53" s="51"/>
      <c r="F53" s="58">
        <f t="shared" si="0"/>
        <v>0</v>
      </c>
      <c r="G53" s="405"/>
    </row>
    <row r="54" spans="1:7" s="49" customFormat="1" ht="12">
      <c r="A54" s="389" t="s">
        <v>699</v>
      </c>
      <c r="B54" s="390" t="s">
        <v>698</v>
      </c>
      <c r="C54" s="388" t="s">
        <v>691</v>
      </c>
      <c r="D54" s="396">
        <v>38.15</v>
      </c>
      <c r="E54" s="9"/>
      <c r="F54" s="58">
        <f t="shared" si="0"/>
        <v>0</v>
      </c>
      <c r="G54" s="405"/>
    </row>
    <row r="55" spans="1:7" s="49" customFormat="1">
      <c r="A55" s="389"/>
      <c r="B55" s="390"/>
      <c r="C55" s="388"/>
      <c r="D55" s="388"/>
      <c r="E55" s="51"/>
      <c r="F55" s="58">
        <f t="shared" si="0"/>
        <v>0</v>
      </c>
      <c r="G55" s="405"/>
    </row>
    <row r="56" spans="1:7" s="49" customFormat="1" ht="12">
      <c r="A56" s="389" t="s">
        <v>697</v>
      </c>
      <c r="B56" s="390" t="s">
        <v>696</v>
      </c>
      <c r="C56" s="388" t="s">
        <v>691</v>
      </c>
      <c r="D56" s="396">
        <v>60.8</v>
      </c>
      <c r="E56" s="9"/>
      <c r="F56" s="58">
        <f t="shared" si="0"/>
        <v>0</v>
      </c>
      <c r="G56" s="405"/>
    </row>
    <row r="57" spans="1:7" s="49" customFormat="1" ht="7.5" customHeight="1">
      <c r="A57" s="389"/>
      <c r="B57" s="390"/>
      <c r="C57" s="388"/>
      <c r="D57" s="396"/>
      <c r="E57" s="9"/>
      <c r="F57" s="58">
        <f t="shared" si="0"/>
        <v>0</v>
      </c>
    </row>
    <row r="58" spans="1:7" s="49" customFormat="1" ht="17.25" customHeight="1">
      <c r="A58" s="389" t="s">
        <v>695</v>
      </c>
      <c r="B58" s="390" t="s">
        <v>694</v>
      </c>
      <c r="C58" s="388" t="s">
        <v>691</v>
      </c>
      <c r="D58" s="396">
        <v>71</v>
      </c>
      <c r="E58" s="9"/>
      <c r="F58" s="58">
        <f t="shared" si="0"/>
        <v>0</v>
      </c>
    </row>
    <row r="59" spans="1:7" s="49" customFormat="1" ht="7.5" customHeight="1">
      <c r="A59" s="389"/>
      <c r="B59" s="390"/>
      <c r="C59" s="388"/>
      <c r="D59" s="396"/>
      <c r="E59" s="9"/>
      <c r="F59" s="58">
        <f t="shared" si="0"/>
        <v>0</v>
      </c>
    </row>
    <row r="60" spans="1:7" s="49" customFormat="1" ht="13.5" customHeight="1">
      <c r="A60" s="389" t="s">
        <v>693</v>
      </c>
      <c r="B60" s="390" t="s">
        <v>692</v>
      </c>
      <c r="C60" s="388" t="s">
        <v>691</v>
      </c>
      <c r="D60" s="396">
        <v>26</v>
      </c>
      <c r="E60" s="9"/>
      <c r="F60" s="58">
        <f t="shared" si="0"/>
        <v>0</v>
      </c>
    </row>
    <row r="61" spans="1:7" s="49" customFormat="1" ht="7.5" customHeight="1">
      <c r="A61" s="389"/>
      <c r="B61" s="390"/>
      <c r="C61" s="388"/>
      <c r="D61" s="388"/>
      <c r="E61" s="51"/>
      <c r="F61" s="58">
        <f t="shared" si="0"/>
        <v>0</v>
      </c>
    </row>
    <row r="62" spans="1:7" s="49" customFormat="1" ht="10.5">
      <c r="A62" s="389"/>
      <c r="B62" s="406" t="s">
        <v>690</v>
      </c>
      <c r="C62" s="388"/>
      <c r="D62" s="396"/>
      <c r="E62" s="51"/>
      <c r="F62" s="58">
        <f t="shared" si="0"/>
        <v>0</v>
      </c>
    </row>
    <row r="63" spans="1:7" s="49" customFormat="1" ht="7.5" customHeight="1">
      <c r="A63" s="389"/>
      <c r="B63" s="390"/>
      <c r="C63" s="388"/>
      <c r="D63" s="388"/>
      <c r="E63" s="51"/>
      <c r="F63" s="58">
        <f t="shared" si="0"/>
        <v>0</v>
      </c>
    </row>
    <row r="64" spans="1:7" s="49" customFormat="1" ht="10.5">
      <c r="A64" s="407"/>
      <c r="B64" s="387" t="s">
        <v>689</v>
      </c>
      <c r="C64" s="388"/>
      <c r="D64" s="388"/>
      <c r="E64" s="51"/>
      <c r="F64" s="58">
        <f t="shared" si="0"/>
        <v>0</v>
      </c>
    </row>
    <row r="65" spans="1:6" s="49" customFormat="1" ht="9" customHeight="1">
      <c r="A65" s="389"/>
      <c r="B65" s="390"/>
      <c r="C65" s="388"/>
      <c r="D65" s="388"/>
      <c r="E65" s="51"/>
      <c r="F65" s="58">
        <f t="shared" si="0"/>
        <v>0</v>
      </c>
    </row>
    <row r="66" spans="1:6" s="49" customFormat="1" ht="20">
      <c r="A66" s="389"/>
      <c r="B66" s="390" t="s">
        <v>688</v>
      </c>
      <c r="C66" s="388"/>
      <c r="D66" s="388"/>
      <c r="E66" s="51"/>
      <c r="F66" s="58">
        <f t="shared" si="0"/>
        <v>0</v>
      </c>
    </row>
    <row r="67" spans="1:6" s="49" customFormat="1">
      <c r="A67" s="389"/>
      <c r="B67" s="390"/>
      <c r="C67" s="388"/>
      <c r="D67" s="388"/>
      <c r="E67" s="51"/>
      <c r="F67" s="58">
        <f t="shared" si="0"/>
        <v>0</v>
      </c>
    </row>
    <row r="68" spans="1:6" s="49" customFormat="1" ht="13.25" customHeight="1">
      <c r="A68" s="389"/>
      <c r="B68" s="399" t="s">
        <v>687</v>
      </c>
      <c r="C68" s="388"/>
      <c r="D68" s="388"/>
      <c r="E68" s="51"/>
      <c r="F68" s="58">
        <f t="shared" si="0"/>
        <v>0</v>
      </c>
    </row>
    <row r="69" spans="1:6" s="49" customFormat="1" ht="10.5">
      <c r="A69" s="389"/>
      <c r="B69" s="399"/>
      <c r="C69" s="388"/>
      <c r="D69" s="388"/>
      <c r="E69" s="51"/>
      <c r="F69" s="58">
        <f t="shared" si="0"/>
        <v>0</v>
      </c>
    </row>
    <row r="70" spans="1:6" s="49" customFormat="1" ht="12">
      <c r="A70" s="389" t="s">
        <v>686</v>
      </c>
      <c r="B70" s="392" t="s">
        <v>685</v>
      </c>
      <c r="C70" s="388" t="s">
        <v>679</v>
      </c>
      <c r="D70" s="396">
        <v>16.349999999999998</v>
      </c>
      <c r="E70" s="9"/>
      <c r="F70" s="58">
        <f>E70*D70</f>
        <v>0</v>
      </c>
    </row>
    <row r="71" spans="1:6" s="49" customFormat="1" ht="10.5" thickBot="1">
      <c r="A71" s="408"/>
      <c r="B71" s="409"/>
      <c r="C71" s="410"/>
      <c r="D71" s="410"/>
      <c r="E71" s="411"/>
      <c r="F71" s="412"/>
    </row>
    <row r="72" spans="1:6" s="49" customFormat="1" ht="11" thickBot="1">
      <c r="A72" s="2019" t="s">
        <v>325</v>
      </c>
      <c r="B72" s="2020"/>
      <c r="C72" s="2020"/>
      <c r="D72" s="2020"/>
      <c r="E72" s="2020"/>
      <c r="F72" s="413">
        <f>SUM(F17:F71)</f>
        <v>0</v>
      </c>
    </row>
    <row r="73" spans="1:6" s="49" customFormat="1" ht="11.25" customHeight="1">
      <c r="A73" s="381"/>
      <c r="B73" s="414"/>
      <c r="C73" s="383"/>
      <c r="D73" s="383"/>
      <c r="E73" s="384"/>
      <c r="F73" s="385"/>
    </row>
    <row r="74" spans="1:6" s="49" customFormat="1" ht="10.5">
      <c r="A74" s="389"/>
      <c r="B74" s="399" t="s">
        <v>684</v>
      </c>
      <c r="C74" s="388"/>
      <c r="D74" s="388"/>
      <c r="E74" s="51"/>
      <c r="F74" s="50"/>
    </row>
    <row r="75" spans="1:6" s="49" customFormat="1">
      <c r="A75" s="389"/>
      <c r="B75" s="390"/>
      <c r="C75" s="388"/>
      <c r="D75" s="388"/>
      <c r="E75" s="51"/>
      <c r="F75" s="50"/>
    </row>
    <row r="76" spans="1:6" s="49" customFormat="1" ht="20">
      <c r="A76" s="389" t="s">
        <v>683</v>
      </c>
      <c r="B76" s="392" t="s">
        <v>682</v>
      </c>
      <c r="C76" s="388" t="s">
        <v>679</v>
      </c>
      <c r="D76" s="396">
        <v>921.3599999999999</v>
      </c>
      <c r="E76" s="9"/>
      <c r="F76" s="58">
        <f t="shared" ref="F76:F121" si="1">E76*D76</f>
        <v>0</v>
      </c>
    </row>
    <row r="77" spans="1:6" s="49" customFormat="1">
      <c r="A77" s="389"/>
      <c r="B77" s="392"/>
      <c r="C77" s="388"/>
      <c r="D77" s="396"/>
      <c r="E77" s="9"/>
      <c r="F77" s="58">
        <f t="shared" si="1"/>
        <v>0</v>
      </c>
    </row>
    <row r="78" spans="1:6" s="49" customFormat="1" ht="12">
      <c r="A78" s="389" t="s">
        <v>681</v>
      </c>
      <c r="B78" s="390" t="s">
        <v>680</v>
      </c>
      <c r="C78" s="388" t="s">
        <v>679</v>
      </c>
      <c r="D78" s="388">
        <v>513</v>
      </c>
      <c r="E78" s="51"/>
      <c r="F78" s="58">
        <f t="shared" si="1"/>
        <v>0</v>
      </c>
    </row>
    <row r="79" spans="1:6" s="49" customFormat="1">
      <c r="A79" s="389"/>
      <c r="B79" s="390"/>
      <c r="C79" s="388"/>
      <c r="D79" s="388"/>
      <c r="E79" s="51"/>
      <c r="F79" s="58">
        <f t="shared" si="1"/>
        <v>0</v>
      </c>
    </row>
    <row r="80" spans="1:6" s="49" customFormat="1" ht="10.5">
      <c r="A80" s="407"/>
      <c r="B80" s="387" t="s">
        <v>550</v>
      </c>
      <c r="C80" s="388"/>
      <c r="D80" s="388"/>
      <c r="E80" s="51"/>
      <c r="F80" s="58">
        <f t="shared" si="1"/>
        <v>0</v>
      </c>
    </row>
    <row r="81" spans="1:10" s="49" customFormat="1">
      <c r="A81" s="389"/>
      <c r="B81" s="390"/>
      <c r="C81" s="388"/>
      <c r="D81" s="388"/>
      <c r="E81" s="51"/>
      <c r="F81" s="58">
        <f t="shared" si="1"/>
        <v>0</v>
      </c>
    </row>
    <row r="82" spans="1:10" s="49" customFormat="1" ht="30">
      <c r="A82" s="389"/>
      <c r="B82" s="392" t="s">
        <v>678</v>
      </c>
      <c r="C82" s="388"/>
      <c r="D82" s="388"/>
      <c r="E82" s="51"/>
      <c r="F82" s="58">
        <f t="shared" si="1"/>
        <v>0</v>
      </c>
      <c r="H82" s="415"/>
      <c r="I82" s="415"/>
      <c r="J82" s="415"/>
    </row>
    <row r="83" spans="1:10" s="49" customFormat="1" ht="10.5">
      <c r="A83" s="389"/>
      <c r="B83" s="392"/>
      <c r="C83" s="388"/>
      <c r="D83" s="388"/>
      <c r="E83" s="51"/>
      <c r="F83" s="58">
        <f t="shared" si="1"/>
        <v>0</v>
      </c>
      <c r="H83" s="415"/>
      <c r="I83" s="415"/>
      <c r="J83" s="415"/>
    </row>
    <row r="84" spans="1:10" s="49" customFormat="1" ht="10.5">
      <c r="A84" s="416" t="s">
        <v>677</v>
      </c>
      <c r="B84" s="417" t="s">
        <v>676</v>
      </c>
      <c r="C84" s="418" t="s">
        <v>448</v>
      </c>
      <c r="D84" s="396">
        <v>144</v>
      </c>
      <c r="E84" s="48"/>
      <c r="F84" s="58">
        <f t="shared" si="1"/>
        <v>0</v>
      </c>
      <c r="H84" s="415"/>
      <c r="I84" s="415"/>
      <c r="J84" s="415"/>
    </row>
    <row r="85" spans="1:10" s="49" customFormat="1" ht="15.5">
      <c r="A85" s="389"/>
      <c r="B85" s="390"/>
      <c r="C85" s="388"/>
      <c r="D85" s="419"/>
      <c r="E85" s="51"/>
      <c r="F85" s="58">
        <f t="shared" si="1"/>
        <v>0</v>
      </c>
      <c r="H85" s="415"/>
      <c r="I85" s="415"/>
      <c r="J85" s="415"/>
    </row>
    <row r="86" spans="1:10" s="49" customFormat="1" ht="10.5">
      <c r="A86" s="416" t="s">
        <v>675</v>
      </c>
      <c r="B86" s="417" t="s">
        <v>674</v>
      </c>
      <c r="C86" s="418" t="s">
        <v>448</v>
      </c>
      <c r="D86" s="396">
        <v>2178</v>
      </c>
      <c r="E86" s="48"/>
      <c r="F86" s="58">
        <f t="shared" si="1"/>
        <v>0</v>
      </c>
      <c r="H86" s="415"/>
      <c r="I86" s="415"/>
      <c r="J86" s="415"/>
    </row>
    <row r="87" spans="1:10" s="49" customFormat="1" ht="15.5">
      <c r="A87" s="416"/>
      <c r="B87" s="417"/>
      <c r="C87" s="418"/>
      <c r="D87" s="420"/>
      <c r="E87" s="48"/>
      <c r="F87" s="58">
        <f t="shared" si="1"/>
        <v>0</v>
      </c>
      <c r="H87" s="415"/>
      <c r="I87" s="415"/>
      <c r="J87" s="415"/>
    </row>
    <row r="88" spans="1:10" s="49" customFormat="1">
      <c r="A88" s="416" t="s">
        <v>673</v>
      </c>
      <c r="B88" s="417" t="s">
        <v>672</v>
      </c>
      <c r="C88" s="418" t="s">
        <v>448</v>
      </c>
      <c r="D88" s="396">
        <v>16272</v>
      </c>
      <c r="E88" s="48"/>
      <c r="F88" s="58">
        <f t="shared" si="1"/>
        <v>0</v>
      </c>
    </row>
    <row r="89" spans="1:10" s="49" customFormat="1" ht="15.5">
      <c r="A89" s="416"/>
      <c r="B89" s="417"/>
      <c r="C89" s="418"/>
      <c r="D89" s="420"/>
      <c r="E89" s="48"/>
      <c r="F89" s="58">
        <f t="shared" si="1"/>
        <v>0</v>
      </c>
    </row>
    <row r="90" spans="1:10" s="49" customFormat="1">
      <c r="A90" s="416" t="s">
        <v>671</v>
      </c>
      <c r="B90" s="417" t="s">
        <v>670</v>
      </c>
      <c r="C90" s="418" t="s">
        <v>448</v>
      </c>
      <c r="D90" s="396">
        <v>2030</v>
      </c>
      <c r="E90" s="48"/>
      <c r="F90" s="58">
        <f t="shared" si="1"/>
        <v>0</v>
      </c>
    </row>
    <row r="91" spans="1:10" s="49" customFormat="1">
      <c r="A91" s="416"/>
      <c r="B91" s="417"/>
      <c r="C91" s="418"/>
      <c r="D91" s="421"/>
      <c r="E91" s="48"/>
      <c r="F91" s="58">
        <f t="shared" si="1"/>
        <v>0</v>
      </c>
    </row>
    <row r="92" spans="1:10" s="49" customFormat="1">
      <c r="A92" s="389"/>
      <c r="B92" s="422" t="s">
        <v>669</v>
      </c>
      <c r="C92" s="388"/>
      <c r="D92" s="423"/>
      <c r="E92" s="51"/>
      <c r="F92" s="58">
        <f t="shared" si="1"/>
        <v>0</v>
      </c>
    </row>
    <row r="93" spans="1:10" s="49" customFormat="1" ht="10.5">
      <c r="A93" s="407"/>
      <c r="B93" s="402"/>
      <c r="C93" s="388"/>
      <c r="D93" s="388"/>
      <c r="E93" s="51"/>
      <c r="F93" s="58">
        <f t="shared" si="1"/>
        <v>0</v>
      </c>
    </row>
    <row r="94" spans="1:10" s="49" customFormat="1" ht="40">
      <c r="A94" s="389"/>
      <c r="B94" s="392" t="s">
        <v>668</v>
      </c>
      <c r="C94" s="388"/>
      <c r="D94" s="388"/>
      <c r="E94" s="51"/>
      <c r="F94" s="58">
        <f t="shared" si="1"/>
        <v>0</v>
      </c>
    </row>
    <row r="95" spans="1:10" s="49" customFormat="1">
      <c r="A95" s="389"/>
      <c r="B95" s="390"/>
      <c r="C95" s="388"/>
      <c r="D95" s="388"/>
      <c r="E95" s="51"/>
      <c r="F95" s="58">
        <f t="shared" si="1"/>
        <v>0</v>
      </c>
    </row>
    <row r="96" spans="1:10" s="49" customFormat="1" ht="20">
      <c r="A96" s="389" t="s">
        <v>667</v>
      </c>
      <c r="B96" s="392" t="s">
        <v>666</v>
      </c>
      <c r="C96" s="424" t="s">
        <v>513</v>
      </c>
      <c r="D96" s="388">
        <v>14.2</v>
      </c>
      <c r="E96" s="51"/>
      <c r="F96" s="58">
        <f t="shared" si="1"/>
        <v>0</v>
      </c>
    </row>
    <row r="97" spans="1:6" s="49" customFormat="1">
      <c r="A97" s="389"/>
      <c r="B97" s="390"/>
      <c r="C97" s="388"/>
      <c r="D97" s="388"/>
      <c r="E97" s="51"/>
      <c r="F97" s="58">
        <f t="shared" si="1"/>
        <v>0</v>
      </c>
    </row>
    <row r="98" spans="1:6" s="335" customFormat="1" ht="10.5">
      <c r="A98" s="407"/>
      <c r="B98" s="402" t="s">
        <v>665</v>
      </c>
      <c r="C98" s="424"/>
      <c r="D98" s="388"/>
      <c r="E98" s="51"/>
      <c r="F98" s="58">
        <f t="shared" si="1"/>
        <v>0</v>
      </c>
    </row>
    <row r="99" spans="1:6" s="335" customFormat="1">
      <c r="A99" s="389"/>
      <c r="B99" s="390"/>
      <c r="C99" s="388"/>
      <c r="D99" s="388"/>
      <c r="E99" s="51"/>
      <c r="F99" s="58">
        <f t="shared" si="1"/>
        <v>0</v>
      </c>
    </row>
    <row r="100" spans="1:6" s="335" customFormat="1" ht="20">
      <c r="A100" s="389"/>
      <c r="B100" s="425" t="s">
        <v>664</v>
      </c>
      <c r="C100" s="424" t="s">
        <v>508</v>
      </c>
      <c r="D100" s="388">
        <v>1</v>
      </c>
      <c r="E100" s="51"/>
      <c r="F100" s="58">
        <f t="shared" si="1"/>
        <v>0</v>
      </c>
    </row>
    <row r="101" spans="1:6" s="335" customFormat="1">
      <c r="A101" s="389"/>
      <c r="B101" s="425"/>
      <c r="C101" s="424"/>
      <c r="D101" s="388"/>
      <c r="E101" s="51"/>
      <c r="F101" s="58">
        <f t="shared" si="1"/>
        <v>0</v>
      </c>
    </row>
    <row r="102" spans="1:6" s="49" customFormat="1" ht="10.5">
      <c r="A102" s="426"/>
      <c r="B102" s="427" t="s">
        <v>519</v>
      </c>
      <c r="C102" s="428"/>
      <c r="D102" s="429"/>
      <c r="E102" s="57"/>
      <c r="F102" s="58">
        <f t="shared" si="1"/>
        <v>0</v>
      </c>
    </row>
    <row r="103" spans="1:6" s="49" customFormat="1">
      <c r="A103" s="430"/>
      <c r="B103" s="431"/>
      <c r="C103" s="432"/>
      <c r="D103" s="429"/>
      <c r="E103" s="57"/>
      <c r="F103" s="58">
        <f t="shared" si="1"/>
        <v>0</v>
      </c>
    </row>
    <row r="104" spans="1:6" s="49" customFormat="1" ht="20">
      <c r="A104" s="430"/>
      <c r="B104" s="431" t="s">
        <v>663</v>
      </c>
      <c r="C104" s="432"/>
      <c r="D104" s="429"/>
      <c r="E104" s="57"/>
      <c r="F104" s="58">
        <f t="shared" si="1"/>
        <v>0</v>
      </c>
    </row>
    <row r="105" spans="1:6" s="49" customFormat="1">
      <c r="A105" s="430"/>
      <c r="B105" s="431"/>
      <c r="C105" s="432"/>
      <c r="D105" s="429"/>
      <c r="E105" s="57"/>
      <c r="F105" s="58">
        <f t="shared" si="1"/>
        <v>0</v>
      </c>
    </row>
    <row r="106" spans="1:6" s="49" customFormat="1">
      <c r="A106" s="389" t="s">
        <v>662</v>
      </c>
      <c r="B106" s="392" t="s">
        <v>661</v>
      </c>
      <c r="C106" s="388" t="s">
        <v>362</v>
      </c>
      <c r="D106" s="396">
        <v>3</v>
      </c>
      <c r="E106" s="48"/>
      <c r="F106" s="58">
        <f t="shared" si="1"/>
        <v>0</v>
      </c>
    </row>
    <row r="107" spans="1:6" s="49" customFormat="1">
      <c r="A107" s="389"/>
      <c r="B107" s="392"/>
      <c r="C107" s="388"/>
      <c r="D107" s="396"/>
      <c r="E107" s="48"/>
      <c r="F107" s="58">
        <f t="shared" si="1"/>
        <v>0</v>
      </c>
    </row>
    <row r="108" spans="1:6" s="49" customFormat="1" ht="10.5">
      <c r="A108" s="389"/>
      <c r="B108" s="427" t="s">
        <v>660</v>
      </c>
      <c r="C108" s="388"/>
      <c r="D108" s="396"/>
      <c r="E108" s="48"/>
      <c r="F108" s="58">
        <f t="shared" si="1"/>
        <v>0</v>
      </c>
    </row>
    <row r="109" spans="1:6" s="49" customFormat="1" ht="20">
      <c r="A109" s="389"/>
      <c r="B109" s="433" t="s">
        <v>659</v>
      </c>
      <c r="C109" s="388"/>
      <c r="D109" s="396"/>
      <c r="E109" s="48"/>
      <c r="F109" s="58">
        <f t="shared" si="1"/>
        <v>0</v>
      </c>
    </row>
    <row r="110" spans="1:6" s="49" customFormat="1">
      <c r="A110" s="389"/>
      <c r="B110" s="433"/>
      <c r="C110" s="388"/>
      <c r="D110" s="396"/>
      <c r="E110" s="48"/>
      <c r="F110" s="58">
        <f t="shared" si="1"/>
        <v>0</v>
      </c>
    </row>
    <row r="111" spans="1:6" s="49" customFormat="1">
      <c r="A111" s="389">
        <v>1</v>
      </c>
      <c r="B111" s="434" t="s">
        <v>658</v>
      </c>
      <c r="C111" s="388" t="s">
        <v>337</v>
      </c>
      <c r="D111" s="396">
        <v>1</v>
      </c>
      <c r="E111" s="48"/>
      <c r="F111" s="58">
        <f t="shared" si="1"/>
        <v>0</v>
      </c>
    </row>
    <row r="112" spans="1:6" s="49" customFormat="1">
      <c r="A112" s="389"/>
      <c r="B112" s="433"/>
      <c r="C112" s="388"/>
      <c r="D112" s="396"/>
      <c r="E112" s="48"/>
      <c r="F112" s="58">
        <f t="shared" si="1"/>
        <v>0</v>
      </c>
    </row>
    <row r="113" spans="1:6" s="49" customFormat="1" ht="12">
      <c r="A113" s="389">
        <v>2</v>
      </c>
      <c r="B113" s="434" t="s">
        <v>657</v>
      </c>
      <c r="C113" s="388" t="s">
        <v>337</v>
      </c>
      <c r="D113" s="396">
        <v>1</v>
      </c>
      <c r="E113" s="48"/>
      <c r="F113" s="58">
        <f t="shared" si="1"/>
        <v>0</v>
      </c>
    </row>
    <row r="114" spans="1:6" s="49" customFormat="1">
      <c r="A114" s="389"/>
      <c r="B114" s="434"/>
      <c r="C114" s="388"/>
      <c r="D114" s="396"/>
      <c r="E114" s="48"/>
      <c r="F114" s="58">
        <f t="shared" si="1"/>
        <v>0</v>
      </c>
    </row>
    <row r="115" spans="1:6" s="49" customFormat="1" ht="12">
      <c r="A115" s="389">
        <v>3</v>
      </c>
      <c r="B115" s="434" t="s">
        <v>656</v>
      </c>
      <c r="C115" s="388" t="s">
        <v>337</v>
      </c>
      <c r="D115" s="396">
        <v>1</v>
      </c>
      <c r="E115" s="48"/>
      <c r="F115" s="58">
        <f t="shared" si="1"/>
        <v>0</v>
      </c>
    </row>
    <row r="116" spans="1:6" s="49" customFormat="1">
      <c r="A116" s="389"/>
      <c r="B116" s="433"/>
      <c r="C116" s="388"/>
      <c r="D116" s="396"/>
      <c r="E116" s="48"/>
      <c r="F116" s="58">
        <f t="shared" si="1"/>
        <v>0</v>
      </c>
    </row>
    <row r="117" spans="1:6" s="49" customFormat="1">
      <c r="A117" s="389">
        <v>4</v>
      </c>
      <c r="B117" s="434" t="s">
        <v>655</v>
      </c>
      <c r="C117" s="388" t="s">
        <v>337</v>
      </c>
      <c r="D117" s="396">
        <v>1</v>
      </c>
      <c r="E117" s="48"/>
      <c r="F117" s="58">
        <f t="shared" si="1"/>
        <v>0</v>
      </c>
    </row>
    <row r="118" spans="1:6" s="435" customFormat="1">
      <c r="A118" s="389"/>
      <c r="B118" s="434"/>
      <c r="C118" s="388"/>
      <c r="D118" s="396"/>
      <c r="E118" s="48"/>
      <c r="F118" s="58">
        <f t="shared" si="1"/>
        <v>0</v>
      </c>
    </row>
    <row r="119" spans="1:6" s="49" customFormat="1" ht="30">
      <c r="A119" s="389">
        <v>5</v>
      </c>
      <c r="B119" s="434" t="s">
        <v>654</v>
      </c>
      <c r="C119" s="388" t="s">
        <v>337</v>
      </c>
      <c r="D119" s="396">
        <v>1</v>
      </c>
      <c r="E119" s="48"/>
      <c r="F119" s="58">
        <f t="shared" si="1"/>
        <v>0</v>
      </c>
    </row>
    <row r="120" spans="1:6" s="374" customFormat="1">
      <c r="A120" s="389"/>
      <c r="B120" s="434"/>
      <c r="C120" s="388"/>
      <c r="D120" s="396"/>
      <c r="E120" s="48"/>
      <c r="F120" s="58">
        <f t="shared" si="1"/>
        <v>0</v>
      </c>
    </row>
    <row r="121" spans="1:6" s="374" customFormat="1" ht="20">
      <c r="A121" s="389">
        <v>6</v>
      </c>
      <c r="B121" s="434" t="s">
        <v>653</v>
      </c>
      <c r="C121" s="388" t="s">
        <v>337</v>
      </c>
      <c r="D121" s="396">
        <v>1</v>
      </c>
      <c r="E121" s="48"/>
      <c r="F121" s="58">
        <f t="shared" si="1"/>
        <v>0</v>
      </c>
    </row>
    <row r="122" spans="1:6" s="374" customFormat="1" ht="10.5" thickBot="1">
      <c r="A122" s="436"/>
      <c r="B122" s="437"/>
      <c r="C122" s="438"/>
      <c r="D122" s="439"/>
      <c r="E122" s="440"/>
      <c r="F122" s="441"/>
    </row>
    <row r="123" spans="1:6" s="374" customFormat="1" ht="11" thickBot="1">
      <c r="A123" s="2019" t="s">
        <v>325</v>
      </c>
      <c r="B123" s="2020"/>
      <c r="C123" s="2020"/>
      <c r="D123" s="2020"/>
      <c r="E123" s="2020"/>
      <c r="F123" s="413">
        <f>SUM(F75:F122)</f>
        <v>0</v>
      </c>
    </row>
    <row r="124" spans="1:6" s="374" customFormat="1">
      <c r="A124" s="442"/>
      <c r="B124" s="443"/>
      <c r="C124" s="444"/>
      <c r="D124" s="445"/>
      <c r="E124" s="446"/>
      <c r="F124" s="447"/>
    </row>
    <row r="125" spans="1:6" s="374" customFormat="1">
      <c r="A125" s="448"/>
      <c r="B125" s="266"/>
      <c r="C125" s="449"/>
      <c r="D125" s="83"/>
      <c r="E125" s="82"/>
      <c r="F125" s="450"/>
    </row>
    <row r="126" spans="1:6" s="374" customFormat="1" ht="10.5">
      <c r="A126" s="448"/>
      <c r="B126" s="451" t="s">
        <v>315</v>
      </c>
      <c r="C126" s="449"/>
      <c r="D126" s="83"/>
      <c r="E126" s="82"/>
      <c r="F126" s="450"/>
    </row>
    <row r="127" spans="1:6" s="374" customFormat="1">
      <c r="A127" s="448"/>
      <c r="B127" s="266"/>
      <c r="C127" s="449"/>
      <c r="D127" s="83"/>
      <c r="E127" s="82"/>
      <c r="F127" s="450"/>
    </row>
    <row r="128" spans="1:6" s="374" customFormat="1" ht="10.5">
      <c r="A128" s="448">
        <v>1</v>
      </c>
      <c r="B128" s="266" t="s">
        <v>314</v>
      </c>
      <c r="C128" s="449"/>
      <c r="D128" s="83"/>
      <c r="E128" s="82"/>
      <c r="F128" s="452">
        <f>F72</f>
        <v>0</v>
      </c>
    </row>
    <row r="129" spans="1:10" s="374" customFormat="1" ht="13.5" customHeight="1">
      <c r="A129" s="448"/>
      <c r="B129" s="266"/>
      <c r="C129" s="449"/>
      <c r="D129" s="83"/>
      <c r="E129" s="82"/>
      <c r="F129" s="452"/>
    </row>
    <row r="130" spans="1:10" s="374" customFormat="1" ht="10.5">
      <c r="A130" s="448">
        <v>2</v>
      </c>
      <c r="B130" s="266" t="s">
        <v>313</v>
      </c>
      <c r="C130" s="449"/>
      <c r="D130" s="83"/>
      <c r="E130" s="82"/>
      <c r="F130" s="452">
        <f>F123</f>
        <v>0</v>
      </c>
    </row>
    <row r="131" spans="1:10" s="374" customFormat="1">
      <c r="A131" s="448"/>
      <c r="B131" s="266"/>
      <c r="C131" s="449"/>
      <c r="D131" s="83"/>
      <c r="E131" s="82"/>
      <c r="F131" s="450"/>
    </row>
    <row r="132" spans="1:10" s="374" customFormat="1">
      <c r="A132" s="448"/>
      <c r="B132" s="266"/>
      <c r="C132" s="449"/>
      <c r="D132" s="83"/>
      <c r="E132" s="82"/>
      <c r="F132" s="450"/>
    </row>
    <row r="133" spans="1:10" s="374" customFormat="1">
      <c r="A133" s="448"/>
      <c r="B133" s="266"/>
      <c r="C133" s="449"/>
      <c r="D133" s="83"/>
      <c r="E133" s="82"/>
      <c r="F133" s="450"/>
    </row>
    <row r="134" spans="1:10" s="374" customFormat="1">
      <c r="A134" s="448"/>
      <c r="B134" s="266"/>
      <c r="C134" s="449"/>
      <c r="D134" s="83"/>
      <c r="E134" s="82"/>
      <c r="F134" s="450"/>
    </row>
    <row r="135" spans="1:10" s="374" customFormat="1">
      <c r="A135" s="448"/>
      <c r="B135" s="266"/>
      <c r="C135" s="449"/>
      <c r="D135" s="83"/>
      <c r="E135" s="82"/>
      <c r="F135" s="450"/>
    </row>
    <row r="136" spans="1:10" s="374" customFormat="1">
      <c r="A136" s="448"/>
      <c r="B136" s="266"/>
      <c r="C136" s="449"/>
      <c r="D136" s="83"/>
      <c r="E136" s="82"/>
      <c r="F136" s="450"/>
    </row>
    <row r="137" spans="1:10" s="374" customFormat="1">
      <c r="A137" s="448"/>
      <c r="B137" s="266"/>
      <c r="C137" s="449"/>
      <c r="D137" s="83"/>
      <c r="E137" s="82"/>
      <c r="F137" s="450"/>
    </row>
    <row r="138" spans="1:10" s="374" customFormat="1">
      <c r="A138" s="448"/>
      <c r="B138" s="266"/>
      <c r="C138" s="449"/>
      <c r="D138" s="83"/>
      <c r="E138" s="82"/>
      <c r="F138" s="450"/>
    </row>
    <row r="139" spans="1:10" s="374" customFormat="1">
      <c r="A139" s="448"/>
      <c r="B139" s="266"/>
      <c r="C139" s="449"/>
      <c r="D139" s="83"/>
      <c r="E139" s="82"/>
      <c r="F139" s="450"/>
    </row>
    <row r="140" spans="1:10" s="374" customFormat="1">
      <c r="A140" s="448"/>
      <c r="B140" s="266"/>
      <c r="C140" s="449"/>
      <c r="D140" s="83"/>
      <c r="E140" s="82"/>
      <c r="F140" s="450"/>
    </row>
    <row r="141" spans="1:10" s="374" customFormat="1">
      <c r="A141" s="448"/>
      <c r="B141" s="266"/>
      <c r="C141" s="449"/>
      <c r="D141" s="83"/>
      <c r="E141" s="82"/>
      <c r="F141" s="450"/>
    </row>
    <row r="142" spans="1:10">
      <c r="A142" s="448"/>
      <c r="B142" s="266"/>
      <c r="C142" s="449"/>
      <c r="D142" s="83"/>
      <c r="E142" s="82"/>
      <c r="F142" s="450"/>
      <c r="J142" s="45"/>
    </row>
    <row r="143" spans="1:10">
      <c r="A143" s="448"/>
      <c r="B143" s="266"/>
      <c r="C143" s="449"/>
      <c r="D143" s="83"/>
      <c r="E143" s="82"/>
      <c r="F143" s="450"/>
      <c r="J143" s="45"/>
    </row>
    <row r="144" spans="1:10">
      <c r="A144" s="448"/>
      <c r="B144" s="266"/>
      <c r="C144" s="449"/>
      <c r="D144" s="83"/>
      <c r="E144" s="82"/>
      <c r="F144" s="450"/>
      <c r="J144" s="45"/>
    </row>
    <row r="145" spans="1:10">
      <c r="A145" s="448"/>
      <c r="B145" s="266"/>
      <c r="C145" s="449"/>
      <c r="D145" s="83"/>
      <c r="E145" s="82"/>
      <c r="F145" s="450"/>
      <c r="J145" s="45"/>
    </row>
    <row r="146" spans="1:10">
      <c r="A146" s="448"/>
      <c r="B146" s="266"/>
      <c r="C146" s="449"/>
      <c r="D146" s="83"/>
      <c r="E146" s="82"/>
      <c r="F146" s="450"/>
      <c r="J146" s="45"/>
    </row>
    <row r="147" spans="1:10">
      <c r="A147" s="448"/>
      <c r="B147" s="266"/>
      <c r="C147" s="449"/>
      <c r="D147" s="83"/>
      <c r="E147" s="82"/>
      <c r="F147" s="450"/>
      <c r="J147" s="45"/>
    </row>
    <row r="148" spans="1:10">
      <c r="A148" s="448"/>
      <c r="B148" s="266"/>
      <c r="C148" s="449"/>
      <c r="D148" s="83"/>
      <c r="E148" s="82"/>
      <c r="F148" s="450"/>
      <c r="J148" s="45"/>
    </row>
    <row r="149" spans="1:10">
      <c r="A149" s="448"/>
      <c r="B149" s="266"/>
      <c r="C149" s="449"/>
      <c r="D149" s="83"/>
      <c r="E149" s="82"/>
      <c r="F149" s="450"/>
      <c r="J149" s="45"/>
    </row>
    <row r="150" spans="1:10">
      <c r="A150" s="448"/>
      <c r="B150" s="266"/>
      <c r="C150" s="449"/>
      <c r="D150" s="83"/>
      <c r="E150" s="82"/>
      <c r="F150" s="450"/>
      <c r="J150" s="45"/>
    </row>
    <row r="151" spans="1:10">
      <c r="A151" s="448"/>
      <c r="B151" s="266"/>
      <c r="C151" s="449"/>
      <c r="D151" s="83"/>
      <c r="E151" s="82"/>
      <c r="F151" s="450"/>
      <c r="J151" s="45"/>
    </row>
    <row r="152" spans="1:10">
      <c r="A152" s="448"/>
      <c r="B152" s="266"/>
      <c r="C152" s="449"/>
      <c r="D152" s="83"/>
      <c r="E152" s="82"/>
      <c r="F152" s="450"/>
      <c r="J152" s="45"/>
    </row>
    <row r="153" spans="1:10">
      <c r="A153" s="448"/>
      <c r="B153" s="266"/>
      <c r="C153" s="449"/>
      <c r="D153" s="83"/>
      <c r="E153" s="82"/>
      <c r="F153" s="450"/>
      <c r="J153" s="45"/>
    </row>
    <row r="154" spans="1:10">
      <c r="A154" s="448"/>
      <c r="B154" s="266"/>
      <c r="C154" s="449"/>
      <c r="D154" s="83"/>
      <c r="E154" s="82"/>
      <c r="F154" s="450"/>
      <c r="J154" s="45"/>
    </row>
    <row r="155" spans="1:10">
      <c r="A155" s="448"/>
      <c r="B155" s="266"/>
      <c r="C155" s="449"/>
      <c r="D155" s="83"/>
      <c r="E155" s="82"/>
      <c r="F155" s="450"/>
      <c r="J155" s="45"/>
    </row>
    <row r="156" spans="1:10">
      <c r="A156" s="448"/>
      <c r="B156" s="266"/>
      <c r="C156" s="449"/>
      <c r="D156" s="83"/>
      <c r="E156" s="82"/>
      <c r="F156" s="450"/>
      <c r="J156" s="45"/>
    </row>
    <row r="157" spans="1:10">
      <c r="A157" s="448"/>
      <c r="B157" s="266"/>
      <c r="C157" s="449"/>
      <c r="D157" s="83"/>
      <c r="E157" s="82"/>
      <c r="F157" s="450"/>
      <c r="J157" s="45"/>
    </row>
    <row r="158" spans="1:10">
      <c r="A158" s="448"/>
      <c r="B158" s="266"/>
      <c r="C158" s="449"/>
      <c r="D158" s="83"/>
      <c r="E158" s="82"/>
      <c r="F158" s="450"/>
      <c r="J158" s="45"/>
    </row>
    <row r="159" spans="1:10" s="453" customFormat="1" ht="12.75" customHeight="1">
      <c r="A159" s="448"/>
      <c r="B159" s="266"/>
      <c r="C159" s="449"/>
      <c r="D159" s="83"/>
      <c r="E159" s="82"/>
      <c r="F159" s="450"/>
    </row>
    <row r="160" spans="1:10" s="453" customFormat="1" ht="12.75" customHeight="1">
      <c r="A160" s="448"/>
      <c r="B160" s="266"/>
      <c r="C160" s="449"/>
      <c r="D160" s="83"/>
      <c r="E160" s="82"/>
      <c r="F160" s="450"/>
    </row>
    <row r="161" spans="1:10" s="454" customFormat="1">
      <c r="A161" s="448"/>
      <c r="B161" s="266"/>
      <c r="C161" s="449"/>
      <c r="D161" s="83"/>
      <c r="E161" s="82"/>
      <c r="F161" s="450"/>
    </row>
    <row r="162" spans="1:10" ht="14.4" customHeight="1">
      <c r="A162" s="448"/>
      <c r="B162" s="266"/>
      <c r="C162" s="449"/>
      <c r="D162" s="83"/>
      <c r="E162" s="82"/>
      <c r="F162" s="450"/>
      <c r="J162" s="45"/>
    </row>
    <row r="163" spans="1:10" s="454" customFormat="1" ht="10.5" hidden="1">
      <c r="A163" s="455"/>
      <c r="B163" s="266"/>
      <c r="C163" s="418"/>
      <c r="D163" s="456"/>
      <c r="E163" s="48"/>
      <c r="F163" s="52"/>
    </row>
    <row r="164" spans="1:10" s="454" customFormat="1" ht="10.5" hidden="1">
      <c r="A164" s="455"/>
      <c r="B164" s="266"/>
      <c r="C164" s="418"/>
      <c r="D164" s="456"/>
      <c r="E164" s="48"/>
      <c r="F164" s="52"/>
    </row>
    <row r="165" spans="1:10" s="454" customFormat="1" ht="11" hidden="1" thickBot="1">
      <c r="A165" s="457"/>
      <c r="B165" s="458"/>
      <c r="C165" s="459"/>
      <c r="D165" s="460"/>
      <c r="E165" s="461"/>
      <c r="F165" s="462"/>
    </row>
    <row r="166" spans="1:10" s="454" customFormat="1" ht="11" hidden="1" thickBot="1">
      <c r="A166" s="2016" t="s">
        <v>311</v>
      </c>
      <c r="B166" s="2017"/>
      <c r="C166" s="2017"/>
      <c r="D166" s="2017"/>
      <c r="E166" s="2018"/>
      <c r="F166" s="463">
        <f>SUM(F126:F131)</f>
        <v>0</v>
      </c>
    </row>
    <row r="167" spans="1:10" s="454" customFormat="1" hidden="1">
      <c r="A167" s="464"/>
      <c r="B167" s="465"/>
      <c r="C167" s="466"/>
      <c r="D167" s="467"/>
      <c r="E167" s="47"/>
      <c r="F167" s="47"/>
    </row>
    <row r="168" spans="1:10" s="454" customFormat="1" hidden="1">
      <c r="A168" s="468"/>
      <c r="B168" s="469"/>
      <c r="C168" s="470"/>
      <c r="D168" s="471"/>
      <c r="E168" s="46"/>
      <c r="F168" s="46"/>
    </row>
    <row r="169" spans="1:10" s="454" customFormat="1" hidden="1">
      <c r="A169" s="468"/>
      <c r="B169" s="469"/>
      <c r="C169" s="470"/>
      <c r="D169" s="471"/>
      <c r="E169" s="46"/>
      <c r="F169" s="46"/>
    </row>
    <row r="170" spans="1:10" s="454" customFormat="1" hidden="1">
      <c r="A170" s="468"/>
      <c r="B170" s="469"/>
      <c r="C170" s="470"/>
      <c r="D170" s="471"/>
      <c r="E170" s="46"/>
      <c r="F170" s="46"/>
    </row>
    <row r="171" spans="1:10" s="454" customFormat="1" ht="11.25" hidden="1" customHeight="1" thickTop="1">
      <c r="A171" s="468"/>
      <c r="B171" s="469"/>
      <c r="C171" s="470"/>
      <c r="D171" s="471"/>
      <c r="E171" s="46"/>
      <c r="F171" s="46"/>
    </row>
    <row r="172" spans="1:10" s="454" customFormat="1" hidden="1">
      <c r="A172" s="468"/>
      <c r="B172" s="469"/>
      <c r="C172" s="470"/>
      <c r="D172" s="471"/>
      <c r="E172" s="46"/>
      <c r="F172" s="46"/>
    </row>
    <row r="173" spans="1:10" s="454" customFormat="1" ht="10.5" hidden="1">
      <c r="A173" s="472"/>
      <c r="B173" s="473"/>
      <c r="C173" s="470"/>
      <c r="D173" s="471"/>
      <c r="E173" s="46"/>
      <c r="F173" s="46"/>
    </row>
    <row r="174" spans="1:10" s="454" customFormat="1" ht="10.5" hidden="1">
      <c r="A174" s="472"/>
      <c r="B174" s="473"/>
      <c r="C174" s="470"/>
      <c r="D174" s="471"/>
      <c r="E174" s="46"/>
      <c r="F174" s="46"/>
    </row>
    <row r="175" spans="1:10" s="454" customFormat="1" ht="10.5" hidden="1">
      <c r="A175" s="472"/>
      <c r="B175" s="473"/>
      <c r="C175" s="470"/>
      <c r="D175" s="471"/>
      <c r="E175" s="46"/>
      <c r="F175" s="46"/>
    </row>
    <row r="176" spans="1:10" s="454" customFormat="1" ht="10.5" hidden="1">
      <c r="A176" s="472"/>
      <c r="B176" s="473"/>
      <c r="C176" s="470"/>
      <c r="D176" s="471"/>
      <c r="E176" s="46"/>
      <c r="F176" s="46"/>
    </row>
    <row r="177" spans="1:10" s="454" customFormat="1" ht="10.5" hidden="1">
      <c r="A177" s="472"/>
      <c r="B177" s="473"/>
      <c r="C177" s="470"/>
      <c r="D177" s="471"/>
      <c r="E177" s="46"/>
      <c r="F177" s="46"/>
    </row>
    <row r="178" spans="1:10" s="454" customFormat="1" ht="16.5" hidden="1" customHeight="1" thickTop="1">
      <c r="A178" s="472"/>
      <c r="B178" s="473"/>
      <c r="C178" s="470"/>
      <c r="D178" s="471"/>
      <c r="E178" s="46"/>
      <c r="F178" s="46"/>
    </row>
    <row r="179" spans="1:10" s="454" customFormat="1" ht="17.25" hidden="1" customHeight="1">
      <c r="A179" s="472"/>
      <c r="B179" s="473"/>
      <c r="C179" s="470"/>
      <c r="D179" s="471"/>
      <c r="E179" s="46"/>
      <c r="F179" s="46"/>
    </row>
    <row r="180" spans="1:10" s="454" customFormat="1" ht="10.5" hidden="1">
      <c r="A180" s="472"/>
      <c r="B180" s="473"/>
      <c r="C180" s="470"/>
      <c r="D180" s="471"/>
      <c r="E180" s="46"/>
      <c r="F180" s="46"/>
    </row>
    <row r="181" spans="1:10" ht="11.25" customHeight="1">
      <c r="A181" s="472"/>
      <c r="B181" s="473"/>
      <c r="C181" s="470"/>
      <c r="D181" s="471"/>
      <c r="E181" s="46"/>
      <c r="F181" s="46"/>
      <c r="J181" s="45"/>
    </row>
    <row r="182" spans="1:10" ht="11.25" customHeight="1">
      <c r="A182" s="472"/>
      <c r="B182" s="473"/>
      <c r="C182" s="470"/>
      <c r="D182" s="471"/>
      <c r="E182" s="46"/>
      <c r="F182" s="46"/>
      <c r="J182" s="45"/>
    </row>
    <row r="183" spans="1:10" ht="11.25" customHeight="1">
      <c r="A183" s="472"/>
      <c r="B183" s="473"/>
      <c r="C183" s="470"/>
      <c r="D183" s="471"/>
      <c r="E183" s="46"/>
      <c r="F183" s="46"/>
      <c r="J183" s="45"/>
    </row>
    <row r="184" spans="1:10" ht="11.25" customHeight="1">
      <c r="A184" s="472"/>
      <c r="B184" s="473"/>
      <c r="C184" s="470"/>
      <c r="D184" s="471"/>
      <c r="E184" s="46"/>
      <c r="F184" s="46"/>
      <c r="J184" s="45"/>
    </row>
    <row r="185" spans="1:10" ht="11.25" customHeight="1">
      <c r="A185" s="45"/>
      <c r="B185" s="45"/>
      <c r="C185" s="45"/>
      <c r="D185" s="45"/>
      <c r="E185" s="474"/>
      <c r="F185" s="474"/>
      <c r="J185" s="45"/>
    </row>
    <row r="186" spans="1:10" ht="11.25" customHeight="1">
      <c r="A186" s="45"/>
      <c r="B186" s="45"/>
      <c r="C186" s="45"/>
      <c r="D186" s="45"/>
      <c r="E186" s="474"/>
      <c r="F186" s="474"/>
      <c r="J186" s="45"/>
    </row>
    <row r="187" spans="1:10" ht="11.25" customHeight="1">
      <c r="A187" s="45"/>
      <c r="B187" s="45"/>
      <c r="C187" s="45"/>
      <c r="D187" s="45"/>
      <c r="E187" s="474"/>
      <c r="F187" s="474"/>
      <c r="J187" s="45"/>
    </row>
    <row r="188" spans="1:10" ht="11.25" customHeight="1">
      <c r="A188" s="45"/>
      <c r="B188" s="45"/>
      <c r="C188" s="45"/>
      <c r="D188" s="45"/>
      <c r="E188" s="474"/>
      <c r="F188" s="474"/>
      <c r="J188" s="45"/>
    </row>
    <row r="189" spans="1:10" ht="11.25" customHeight="1">
      <c r="A189" s="45"/>
      <c r="B189" s="45"/>
      <c r="C189" s="45"/>
      <c r="D189" s="45"/>
      <c r="E189" s="474"/>
      <c r="F189" s="474"/>
      <c r="J189" s="45"/>
    </row>
    <row r="190" spans="1:10" ht="11.25" customHeight="1">
      <c r="A190" s="45"/>
      <c r="B190" s="45"/>
      <c r="C190" s="45"/>
      <c r="D190" s="45"/>
      <c r="E190" s="474"/>
      <c r="F190" s="474"/>
      <c r="J190" s="45"/>
    </row>
    <row r="191" spans="1:10" ht="11.25" customHeight="1">
      <c r="A191" s="45"/>
      <c r="B191" s="45"/>
      <c r="C191" s="45"/>
      <c r="D191" s="45"/>
      <c r="E191" s="474"/>
      <c r="F191" s="474"/>
      <c r="J191" s="45"/>
    </row>
    <row r="192" spans="1:10" ht="2.25" customHeight="1">
      <c r="A192" s="45"/>
      <c r="B192" s="45"/>
      <c r="C192" s="45"/>
      <c r="D192" s="45"/>
      <c r="E192" s="474"/>
      <c r="F192" s="474"/>
      <c r="J192" s="45"/>
    </row>
    <row r="193" spans="5:6" s="45" customFormat="1" ht="11.25" customHeight="1">
      <c r="E193" s="474"/>
      <c r="F193" s="474"/>
    </row>
    <row r="194" spans="5:6" s="45" customFormat="1" ht="11.25" customHeight="1">
      <c r="E194" s="474"/>
      <c r="F194" s="474"/>
    </row>
    <row r="195" spans="5:6" s="45" customFormat="1" ht="11.25" customHeight="1">
      <c r="E195" s="474"/>
      <c r="F195" s="474"/>
    </row>
    <row r="196" spans="5:6" s="45" customFormat="1" ht="11.25" customHeight="1">
      <c r="E196" s="474"/>
      <c r="F196" s="474"/>
    </row>
    <row r="197" spans="5:6" s="45" customFormat="1" ht="11.25" customHeight="1">
      <c r="E197" s="474"/>
      <c r="F197" s="474"/>
    </row>
    <row r="198" spans="5:6" s="45" customFormat="1" ht="11.25" customHeight="1">
      <c r="E198" s="474"/>
      <c r="F198" s="474"/>
    </row>
    <row r="199" spans="5:6" s="45" customFormat="1" ht="11.25" customHeight="1">
      <c r="E199" s="474"/>
      <c r="F199" s="474"/>
    </row>
    <row r="200" spans="5:6" s="45" customFormat="1" ht="11.25" customHeight="1">
      <c r="E200" s="474"/>
      <c r="F200" s="474"/>
    </row>
    <row r="201" spans="5:6" s="45" customFormat="1" ht="11.25" customHeight="1">
      <c r="E201" s="474"/>
      <c r="F201" s="474"/>
    </row>
    <row r="202" spans="5:6" s="45" customFormat="1" ht="11.25" customHeight="1">
      <c r="E202" s="474"/>
      <c r="F202" s="474"/>
    </row>
    <row r="203" spans="5:6" s="45" customFormat="1" ht="6.75" customHeight="1">
      <c r="E203" s="474"/>
      <c r="F203" s="474"/>
    </row>
    <row r="204" spans="5:6" s="45" customFormat="1" ht="11.25" customHeight="1">
      <c r="E204" s="474"/>
      <c r="F204" s="474"/>
    </row>
    <row r="205" spans="5:6" s="45" customFormat="1" ht="11.25" customHeight="1">
      <c r="E205" s="474"/>
      <c r="F205" s="474"/>
    </row>
    <row r="206" spans="5:6" s="45" customFormat="1" ht="11.25" customHeight="1">
      <c r="E206" s="474"/>
      <c r="F206" s="474"/>
    </row>
    <row r="207" spans="5:6" s="45" customFormat="1" ht="11.25" customHeight="1">
      <c r="E207" s="474"/>
      <c r="F207" s="474"/>
    </row>
    <row r="208" spans="5:6" s="45" customFormat="1" ht="11.25" customHeight="1">
      <c r="E208" s="474"/>
      <c r="F208" s="474"/>
    </row>
    <row r="209" spans="5:6" s="45" customFormat="1" ht="11.25" customHeight="1">
      <c r="E209" s="474"/>
      <c r="F209" s="474"/>
    </row>
    <row r="210" spans="5:6" s="45" customFormat="1" ht="11.25" customHeight="1">
      <c r="E210" s="474"/>
      <c r="F210" s="474"/>
    </row>
    <row r="211" spans="5:6" s="45" customFormat="1" ht="11.25" customHeight="1">
      <c r="E211" s="474"/>
      <c r="F211" s="474"/>
    </row>
    <row r="212" spans="5:6" s="45" customFormat="1" ht="11.25" customHeight="1">
      <c r="E212" s="474"/>
      <c r="F212" s="474"/>
    </row>
    <row r="213" spans="5:6" s="45" customFormat="1" ht="11.25" customHeight="1">
      <c r="E213" s="474"/>
      <c r="F213" s="474"/>
    </row>
    <row r="214" spans="5:6" s="45" customFormat="1" ht="11.25" customHeight="1">
      <c r="E214" s="474"/>
      <c r="F214" s="474"/>
    </row>
    <row r="215" spans="5:6" s="45" customFormat="1" ht="8.25" customHeight="1">
      <c r="E215" s="474"/>
      <c r="F215" s="474"/>
    </row>
    <row r="216" spans="5:6" s="45" customFormat="1" ht="11.25" customHeight="1">
      <c r="E216" s="474"/>
      <c r="F216" s="474"/>
    </row>
    <row r="217" spans="5:6" s="45" customFormat="1" ht="11.25" customHeight="1">
      <c r="E217" s="474"/>
      <c r="F217" s="474"/>
    </row>
    <row r="218" spans="5:6" s="45" customFormat="1" ht="11.25" customHeight="1">
      <c r="E218" s="474"/>
      <c r="F218" s="474"/>
    </row>
    <row r="219" spans="5:6" s="45" customFormat="1" ht="11.25" customHeight="1">
      <c r="E219" s="474"/>
      <c r="F219" s="474"/>
    </row>
    <row r="220" spans="5:6" s="45" customFormat="1" ht="11.25" customHeight="1">
      <c r="E220" s="474"/>
      <c r="F220" s="474"/>
    </row>
    <row r="221" spans="5:6" s="45" customFormat="1" ht="11.25" customHeight="1">
      <c r="E221" s="474"/>
      <c r="F221" s="474"/>
    </row>
    <row r="222" spans="5:6" s="45" customFormat="1" ht="11.25" customHeight="1">
      <c r="E222" s="474"/>
      <c r="F222" s="474"/>
    </row>
    <row r="223" spans="5:6" s="45" customFormat="1">
      <c r="E223" s="474"/>
      <c r="F223" s="474"/>
    </row>
    <row r="224" spans="5:6" s="45" customFormat="1">
      <c r="E224" s="474"/>
      <c r="F224" s="474"/>
    </row>
    <row r="225" spans="5:6" s="45" customFormat="1">
      <c r="E225" s="474"/>
      <c r="F225" s="474"/>
    </row>
    <row r="226" spans="5:6" s="45" customFormat="1">
      <c r="E226" s="474"/>
      <c r="F226" s="474"/>
    </row>
    <row r="227" spans="5:6" s="45" customFormat="1">
      <c r="E227" s="474"/>
      <c r="F227" s="474"/>
    </row>
    <row r="228" spans="5:6" s="45" customFormat="1">
      <c r="E228" s="474"/>
      <c r="F228" s="474"/>
    </row>
    <row r="229" spans="5:6" s="45" customFormat="1">
      <c r="E229" s="474"/>
      <c r="F229" s="474"/>
    </row>
    <row r="230" spans="5:6" s="45" customFormat="1">
      <c r="E230" s="474"/>
      <c r="F230" s="474"/>
    </row>
    <row r="231" spans="5:6" s="45" customFormat="1">
      <c r="E231" s="474"/>
      <c r="F231" s="474"/>
    </row>
    <row r="232" spans="5:6" s="45" customFormat="1">
      <c r="E232" s="474"/>
      <c r="F232" s="474"/>
    </row>
    <row r="233" spans="5:6" s="45" customFormat="1">
      <c r="E233" s="474"/>
      <c r="F233" s="474"/>
    </row>
    <row r="234" spans="5:6" s="45" customFormat="1">
      <c r="E234" s="474"/>
      <c r="F234" s="474"/>
    </row>
    <row r="235" spans="5:6" s="45" customFormat="1">
      <c r="E235" s="474"/>
      <c r="F235" s="474"/>
    </row>
    <row r="236" spans="5:6" s="45" customFormat="1">
      <c r="E236" s="474"/>
      <c r="F236" s="474"/>
    </row>
    <row r="237" spans="5:6" s="45" customFormat="1">
      <c r="E237" s="474"/>
      <c r="F237" s="474"/>
    </row>
    <row r="238" spans="5:6" s="45" customFormat="1">
      <c r="E238" s="474"/>
      <c r="F238" s="474"/>
    </row>
    <row r="239" spans="5:6" s="45" customFormat="1">
      <c r="E239" s="474"/>
      <c r="F239" s="474"/>
    </row>
    <row r="240" spans="5:6" s="45" customFormat="1">
      <c r="E240" s="474"/>
      <c r="F240" s="474"/>
    </row>
    <row r="241" spans="5:6" s="45" customFormat="1">
      <c r="E241" s="474"/>
      <c r="F241" s="474"/>
    </row>
    <row r="242" spans="5:6" s="45" customFormat="1">
      <c r="E242" s="474"/>
      <c r="F242" s="474"/>
    </row>
    <row r="243" spans="5:6" s="45" customFormat="1">
      <c r="E243" s="474"/>
      <c r="F243" s="474"/>
    </row>
    <row r="244" spans="5:6" s="45" customFormat="1">
      <c r="E244" s="474"/>
      <c r="F244" s="474"/>
    </row>
    <row r="245" spans="5:6" s="45" customFormat="1">
      <c r="E245" s="474"/>
      <c r="F245" s="474"/>
    </row>
    <row r="246" spans="5:6" s="45" customFormat="1">
      <c r="E246" s="474"/>
      <c r="F246" s="474"/>
    </row>
    <row r="247" spans="5:6" s="45" customFormat="1">
      <c r="E247" s="474"/>
      <c r="F247" s="474"/>
    </row>
    <row r="248" spans="5:6" s="45" customFormat="1">
      <c r="E248" s="474"/>
      <c r="F248" s="474"/>
    </row>
    <row r="249" spans="5:6" s="45" customFormat="1">
      <c r="E249" s="474"/>
      <c r="F249" s="474"/>
    </row>
    <row r="250" spans="5:6" s="45" customFormat="1">
      <c r="E250" s="474"/>
      <c r="F250" s="474"/>
    </row>
    <row r="251" spans="5:6" s="45" customFormat="1">
      <c r="E251" s="474"/>
      <c r="F251" s="474"/>
    </row>
    <row r="252" spans="5:6" s="45" customFormat="1">
      <c r="E252" s="474"/>
      <c r="F252" s="474"/>
    </row>
    <row r="253" spans="5:6" s="45" customFormat="1">
      <c r="E253" s="474"/>
      <c r="F253" s="474"/>
    </row>
    <row r="254" spans="5:6" s="45" customFormat="1">
      <c r="E254" s="474"/>
      <c r="F254" s="474"/>
    </row>
    <row r="255" spans="5:6" s="45" customFormat="1">
      <c r="E255" s="474"/>
      <c r="F255" s="474"/>
    </row>
    <row r="256" spans="5:6" s="45" customFormat="1">
      <c r="E256" s="474"/>
      <c r="F256" s="474"/>
    </row>
    <row r="257" spans="5:6" s="45" customFormat="1">
      <c r="E257" s="474"/>
      <c r="F257" s="474"/>
    </row>
    <row r="258" spans="5:6" s="45" customFormat="1">
      <c r="E258" s="474"/>
      <c r="F258" s="474"/>
    </row>
    <row r="259" spans="5:6" s="45" customFormat="1">
      <c r="E259" s="474"/>
      <c r="F259" s="474"/>
    </row>
    <row r="260" spans="5:6" s="45" customFormat="1">
      <c r="E260" s="474"/>
      <c r="F260" s="474"/>
    </row>
    <row r="261" spans="5:6" s="45" customFormat="1">
      <c r="E261" s="474"/>
      <c r="F261" s="474"/>
    </row>
    <row r="262" spans="5:6" s="45" customFormat="1">
      <c r="E262" s="474"/>
      <c r="F262" s="474"/>
    </row>
    <row r="263" spans="5:6" s="45" customFormat="1">
      <c r="E263" s="474"/>
      <c r="F263" s="474"/>
    </row>
    <row r="264" spans="5:6" s="45" customFormat="1">
      <c r="E264" s="474"/>
      <c r="F264" s="474"/>
    </row>
    <row r="265" spans="5:6" s="45" customFormat="1">
      <c r="E265" s="474"/>
      <c r="F265" s="474"/>
    </row>
    <row r="266" spans="5:6" s="45" customFormat="1">
      <c r="E266" s="474"/>
      <c r="F266" s="474"/>
    </row>
    <row r="267" spans="5:6" s="45" customFormat="1">
      <c r="E267" s="474"/>
      <c r="F267" s="474"/>
    </row>
    <row r="268" spans="5:6" s="45" customFormat="1">
      <c r="E268" s="474"/>
      <c r="F268" s="474"/>
    </row>
    <row r="269" spans="5:6" s="45" customFormat="1">
      <c r="E269" s="474"/>
      <c r="F269" s="474"/>
    </row>
    <row r="270" spans="5:6" s="45" customFormat="1">
      <c r="E270" s="474"/>
      <c r="F270" s="474"/>
    </row>
    <row r="271" spans="5:6" s="45" customFormat="1">
      <c r="E271" s="474"/>
      <c r="F271" s="474"/>
    </row>
    <row r="272" spans="5:6" s="45" customFormat="1">
      <c r="E272" s="474"/>
      <c r="F272" s="474"/>
    </row>
    <row r="273" spans="5:6" s="45" customFormat="1">
      <c r="E273" s="474"/>
      <c r="F273" s="474"/>
    </row>
    <row r="274" spans="5:6" s="45" customFormat="1">
      <c r="E274" s="474"/>
      <c r="F274" s="474"/>
    </row>
    <row r="275" spans="5:6" s="45" customFormat="1">
      <c r="E275" s="474"/>
      <c r="F275" s="474"/>
    </row>
    <row r="276" spans="5:6" s="45" customFormat="1">
      <c r="E276" s="474"/>
      <c r="F276" s="474"/>
    </row>
    <row r="277" spans="5:6" s="45" customFormat="1">
      <c r="E277" s="474"/>
      <c r="F277" s="474"/>
    </row>
    <row r="278" spans="5:6" s="45" customFormat="1">
      <c r="E278" s="474"/>
      <c r="F278" s="474"/>
    </row>
    <row r="279" spans="5:6" s="45" customFormat="1">
      <c r="E279" s="474"/>
      <c r="F279" s="474"/>
    </row>
    <row r="280" spans="5:6" s="45" customFormat="1">
      <c r="E280" s="474"/>
      <c r="F280" s="474"/>
    </row>
    <row r="281" spans="5:6" s="45" customFormat="1">
      <c r="E281" s="474"/>
      <c r="F281" s="474"/>
    </row>
    <row r="282" spans="5:6" s="45" customFormat="1">
      <c r="E282" s="474"/>
      <c r="F282" s="474"/>
    </row>
    <row r="283" spans="5:6" s="45" customFormat="1">
      <c r="E283" s="474"/>
      <c r="F283" s="474"/>
    </row>
    <row r="284" spans="5:6" s="45" customFormat="1">
      <c r="E284" s="474"/>
      <c r="F284" s="474"/>
    </row>
    <row r="285" spans="5:6" s="45" customFormat="1">
      <c r="E285" s="474"/>
      <c r="F285" s="474"/>
    </row>
    <row r="286" spans="5:6" s="45" customFormat="1">
      <c r="E286" s="474"/>
      <c r="F286" s="474"/>
    </row>
    <row r="287" spans="5:6" s="45" customFormat="1">
      <c r="E287" s="474"/>
      <c r="F287" s="474"/>
    </row>
    <row r="288" spans="5:6" s="45" customFormat="1">
      <c r="E288" s="474"/>
      <c r="F288" s="474"/>
    </row>
    <row r="289" spans="5:6" s="45" customFormat="1">
      <c r="E289" s="474"/>
      <c r="F289" s="474"/>
    </row>
    <row r="290" spans="5:6" s="45" customFormat="1">
      <c r="E290" s="474"/>
      <c r="F290" s="474"/>
    </row>
    <row r="291" spans="5:6" s="45" customFormat="1">
      <c r="E291" s="474"/>
      <c r="F291" s="474"/>
    </row>
    <row r="292" spans="5:6" s="45" customFormat="1">
      <c r="E292" s="474"/>
      <c r="F292" s="474"/>
    </row>
    <row r="293" spans="5:6" s="45" customFormat="1">
      <c r="E293" s="474"/>
      <c r="F293" s="474"/>
    </row>
    <row r="294" spans="5:6" s="45" customFormat="1">
      <c r="E294" s="474"/>
      <c r="F294" s="474"/>
    </row>
    <row r="295" spans="5:6" s="45" customFormat="1">
      <c r="E295" s="474"/>
      <c r="F295" s="474"/>
    </row>
    <row r="296" spans="5:6" s="45" customFormat="1">
      <c r="E296" s="474"/>
      <c r="F296" s="474"/>
    </row>
    <row r="297" spans="5:6" s="45" customFormat="1">
      <c r="E297" s="474"/>
      <c r="F297" s="474"/>
    </row>
    <row r="298" spans="5:6" s="45" customFormat="1">
      <c r="E298" s="474"/>
      <c r="F298" s="474"/>
    </row>
    <row r="299" spans="5:6" s="45" customFormat="1">
      <c r="E299" s="474"/>
      <c r="F299" s="474"/>
    </row>
    <row r="300" spans="5:6" s="45" customFormat="1">
      <c r="E300" s="474"/>
      <c r="F300" s="474"/>
    </row>
    <row r="301" spans="5:6" s="45" customFormat="1">
      <c r="E301" s="474"/>
      <c r="F301" s="474"/>
    </row>
    <row r="302" spans="5:6" s="45" customFormat="1">
      <c r="E302" s="474"/>
      <c r="F302" s="474"/>
    </row>
    <row r="303" spans="5:6" s="45" customFormat="1">
      <c r="E303" s="474"/>
      <c r="F303" s="474"/>
    </row>
    <row r="304" spans="5:6" s="45" customFormat="1">
      <c r="E304" s="474"/>
      <c r="F304" s="474"/>
    </row>
    <row r="305" spans="5:6" s="45" customFormat="1">
      <c r="E305" s="474"/>
      <c r="F305" s="474"/>
    </row>
    <row r="306" spans="5:6" s="45" customFormat="1">
      <c r="E306" s="474"/>
      <c r="F306" s="474"/>
    </row>
    <row r="307" spans="5:6" s="45" customFormat="1">
      <c r="E307" s="474"/>
      <c r="F307" s="474"/>
    </row>
    <row r="308" spans="5:6" s="45" customFormat="1">
      <c r="E308" s="474"/>
      <c r="F308" s="474"/>
    </row>
    <row r="309" spans="5:6" s="45" customFormat="1">
      <c r="E309" s="474"/>
      <c r="F309" s="474"/>
    </row>
    <row r="310" spans="5:6" s="45" customFormat="1">
      <c r="E310" s="474"/>
      <c r="F310" s="474"/>
    </row>
    <row r="311" spans="5:6" s="45" customFormat="1">
      <c r="E311" s="474"/>
      <c r="F311" s="474"/>
    </row>
    <row r="312" spans="5:6" s="45" customFormat="1">
      <c r="E312" s="474"/>
      <c r="F312" s="474"/>
    </row>
    <row r="313" spans="5:6" s="45" customFormat="1">
      <c r="E313" s="474"/>
      <c r="F313" s="474"/>
    </row>
    <row r="314" spans="5:6" s="45" customFormat="1">
      <c r="E314" s="474"/>
      <c r="F314" s="474"/>
    </row>
    <row r="315" spans="5:6" s="45" customFormat="1">
      <c r="E315" s="474"/>
      <c r="F315" s="474"/>
    </row>
    <row r="316" spans="5:6" s="45" customFormat="1">
      <c r="E316" s="474"/>
      <c r="F316" s="474"/>
    </row>
    <row r="317" spans="5:6" s="45" customFormat="1">
      <c r="E317" s="474"/>
      <c r="F317" s="474"/>
    </row>
    <row r="318" spans="5:6" s="45" customFormat="1">
      <c r="E318" s="474"/>
      <c r="F318" s="474"/>
    </row>
    <row r="319" spans="5:6" s="45" customFormat="1">
      <c r="E319" s="474"/>
      <c r="F319" s="474"/>
    </row>
    <row r="320" spans="5:6" s="45" customFormat="1">
      <c r="E320" s="474"/>
      <c r="F320" s="474"/>
    </row>
    <row r="321" spans="5:6" s="45" customFormat="1">
      <c r="E321" s="474"/>
      <c r="F321" s="474"/>
    </row>
    <row r="322" spans="5:6" s="45" customFormat="1">
      <c r="E322" s="474"/>
      <c r="F322" s="474"/>
    </row>
    <row r="323" spans="5:6" s="45" customFormat="1">
      <c r="E323" s="474"/>
      <c r="F323" s="474"/>
    </row>
    <row r="324" spans="5:6" s="45" customFormat="1">
      <c r="E324" s="474"/>
      <c r="F324" s="474"/>
    </row>
    <row r="325" spans="5:6" s="45" customFormat="1">
      <c r="E325" s="474"/>
      <c r="F325" s="474"/>
    </row>
    <row r="326" spans="5:6" s="45" customFormat="1">
      <c r="E326" s="474"/>
      <c r="F326" s="474"/>
    </row>
    <row r="327" spans="5:6" s="45" customFormat="1">
      <c r="E327" s="474"/>
      <c r="F327" s="474"/>
    </row>
    <row r="328" spans="5:6" s="45" customFormat="1">
      <c r="E328" s="474"/>
      <c r="F328" s="474"/>
    </row>
    <row r="329" spans="5:6" s="45" customFormat="1">
      <c r="E329" s="474"/>
      <c r="F329" s="474"/>
    </row>
    <row r="330" spans="5:6" s="45" customFormat="1">
      <c r="E330" s="474"/>
      <c r="F330" s="474"/>
    </row>
    <row r="331" spans="5:6" s="45" customFormat="1">
      <c r="E331" s="474"/>
      <c r="F331" s="474"/>
    </row>
    <row r="332" spans="5:6" s="45" customFormat="1">
      <c r="E332" s="474"/>
      <c r="F332" s="474"/>
    </row>
    <row r="333" spans="5:6" s="45" customFormat="1">
      <c r="E333" s="474"/>
      <c r="F333" s="474"/>
    </row>
    <row r="334" spans="5:6" s="45" customFormat="1">
      <c r="E334" s="474"/>
      <c r="F334" s="474"/>
    </row>
    <row r="335" spans="5:6" s="45" customFormat="1">
      <c r="E335" s="474"/>
      <c r="F335" s="474"/>
    </row>
    <row r="336" spans="5:6" s="45" customFormat="1">
      <c r="E336" s="474"/>
      <c r="F336" s="474"/>
    </row>
    <row r="337" spans="5:6" s="45" customFormat="1">
      <c r="E337" s="474"/>
      <c r="F337" s="474"/>
    </row>
    <row r="338" spans="5:6" s="45" customFormat="1">
      <c r="E338" s="474"/>
      <c r="F338" s="474"/>
    </row>
    <row r="339" spans="5:6" s="45" customFormat="1">
      <c r="E339" s="474"/>
      <c r="F339" s="474"/>
    </row>
    <row r="340" spans="5:6" s="45" customFormat="1">
      <c r="E340" s="474"/>
      <c r="F340" s="474"/>
    </row>
    <row r="341" spans="5:6" s="45" customFormat="1">
      <c r="E341" s="474"/>
      <c r="F341" s="474"/>
    </row>
    <row r="342" spans="5:6" s="45" customFormat="1">
      <c r="E342" s="474"/>
      <c r="F342" s="474"/>
    </row>
    <row r="343" spans="5:6" s="45" customFormat="1">
      <c r="E343" s="474"/>
      <c r="F343" s="474"/>
    </row>
    <row r="344" spans="5:6" s="45" customFormat="1">
      <c r="E344" s="474"/>
      <c r="F344" s="474"/>
    </row>
    <row r="345" spans="5:6" s="45" customFormat="1">
      <c r="E345" s="474"/>
      <c r="F345" s="474"/>
    </row>
    <row r="346" spans="5:6" s="45" customFormat="1">
      <c r="E346" s="474"/>
      <c r="F346" s="474"/>
    </row>
    <row r="347" spans="5:6" s="45" customFormat="1">
      <c r="E347" s="474"/>
      <c r="F347" s="474"/>
    </row>
    <row r="348" spans="5:6" s="45" customFormat="1">
      <c r="E348" s="474"/>
      <c r="F348" s="474"/>
    </row>
    <row r="349" spans="5:6" s="45" customFormat="1">
      <c r="E349" s="474"/>
      <c r="F349" s="474"/>
    </row>
    <row r="350" spans="5:6" s="45" customFormat="1">
      <c r="E350" s="474"/>
      <c r="F350" s="474"/>
    </row>
    <row r="351" spans="5:6" s="45" customFormat="1">
      <c r="E351" s="474"/>
      <c r="F351" s="474"/>
    </row>
    <row r="352" spans="5:6" s="45" customFormat="1">
      <c r="E352" s="474"/>
      <c r="F352" s="474"/>
    </row>
    <row r="353" spans="5:6" s="45" customFormat="1">
      <c r="E353" s="474"/>
      <c r="F353" s="474"/>
    </row>
    <row r="354" spans="5:6" s="45" customFormat="1">
      <c r="E354" s="474"/>
      <c r="F354" s="474"/>
    </row>
    <row r="355" spans="5:6" s="45" customFormat="1">
      <c r="E355" s="474"/>
      <c r="F355" s="474"/>
    </row>
    <row r="356" spans="5:6" s="45" customFormat="1">
      <c r="E356" s="474"/>
      <c r="F356" s="474"/>
    </row>
    <row r="357" spans="5:6" s="45" customFormat="1">
      <c r="E357" s="474"/>
      <c r="F357" s="474"/>
    </row>
    <row r="358" spans="5:6" s="45" customFormat="1">
      <c r="E358" s="474"/>
      <c r="F358" s="474"/>
    </row>
    <row r="359" spans="5:6" s="45" customFormat="1">
      <c r="E359" s="474"/>
      <c r="F359" s="474"/>
    </row>
    <row r="360" spans="5:6" s="45" customFormat="1">
      <c r="E360" s="474"/>
      <c r="F360" s="474"/>
    </row>
    <row r="361" spans="5:6" s="45" customFormat="1">
      <c r="E361" s="474"/>
      <c r="F361" s="474"/>
    </row>
    <row r="362" spans="5:6" s="45" customFormat="1">
      <c r="E362" s="474"/>
      <c r="F362" s="474"/>
    </row>
    <row r="363" spans="5:6" s="45" customFormat="1">
      <c r="E363" s="474"/>
      <c r="F363" s="474"/>
    </row>
    <row r="364" spans="5:6" s="45" customFormat="1">
      <c r="E364" s="474"/>
      <c r="F364" s="474"/>
    </row>
    <row r="365" spans="5:6" s="45" customFormat="1">
      <c r="E365" s="474"/>
      <c r="F365" s="474"/>
    </row>
    <row r="366" spans="5:6" s="45" customFormat="1">
      <c r="E366" s="474"/>
      <c r="F366" s="474"/>
    </row>
    <row r="367" spans="5:6" s="45" customFormat="1">
      <c r="E367" s="474"/>
      <c r="F367" s="474"/>
    </row>
    <row r="368" spans="5:6" s="45" customFormat="1">
      <c r="E368" s="474"/>
      <c r="F368" s="474"/>
    </row>
    <row r="369" spans="5:6" s="45" customFormat="1">
      <c r="E369" s="474"/>
      <c r="F369" s="474"/>
    </row>
    <row r="370" spans="5:6" s="45" customFormat="1">
      <c r="E370" s="474"/>
      <c r="F370" s="474"/>
    </row>
    <row r="371" spans="5:6" s="45" customFormat="1">
      <c r="E371" s="474"/>
      <c r="F371" s="474"/>
    </row>
    <row r="372" spans="5:6" s="45" customFormat="1">
      <c r="E372" s="474"/>
      <c r="F372" s="474"/>
    </row>
    <row r="373" spans="5:6" s="45" customFormat="1">
      <c r="E373" s="474"/>
      <c r="F373" s="474"/>
    </row>
    <row r="374" spans="5:6" s="45" customFormat="1">
      <c r="E374" s="474"/>
      <c r="F374" s="474"/>
    </row>
    <row r="375" spans="5:6" s="45" customFormat="1">
      <c r="E375" s="474"/>
      <c r="F375" s="474"/>
    </row>
    <row r="376" spans="5:6" s="45" customFormat="1">
      <c r="E376" s="474"/>
      <c r="F376" s="474"/>
    </row>
    <row r="377" spans="5:6" s="45" customFormat="1">
      <c r="E377" s="474"/>
      <c r="F377" s="474"/>
    </row>
    <row r="378" spans="5:6" s="45" customFormat="1">
      <c r="E378" s="474"/>
      <c r="F378" s="474"/>
    </row>
    <row r="379" spans="5:6" s="45" customFormat="1">
      <c r="E379" s="474"/>
      <c r="F379" s="474"/>
    </row>
    <row r="380" spans="5:6" s="45" customFormat="1">
      <c r="E380" s="474"/>
      <c r="F380" s="474"/>
    </row>
    <row r="381" spans="5:6" s="45" customFormat="1">
      <c r="E381" s="474"/>
      <c r="F381" s="474"/>
    </row>
    <row r="382" spans="5:6" s="45" customFormat="1">
      <c r="E382" s="474"/>
      <c r="F382" s="474"/>
    </row>
    <row r="383" spans="5:6" s="45" customFormat="1">
      <c r="E383" s="474"/>
      <c r="F383" s="474"/>
    </row>
    <row r="384" spans="5:6" s="45" customFormat="1">
      <c r="E384" s="474"/>
      <c r="F384" s="474"/>
    </row>
    <row r="385" spans="5:6" s="45" customFormat="1">
      <c r="E385" s="474"/>
      <c r="F385" s="474"/>
    </row>
    <row r="386" spans="5:6" s="45" customFormat="1">
      <c r="E386" s="474"/>
      <c r="F386" s="474"/>
    </row>
    <row r="387" spans="5:6" s="45" customFormat="1">
      <c r="E387" s="474"/>
      <c r="F387" s="474"/>
    </row>
    <row r="388" spans="5:6" s="45" customFormat="1">
      <c r="E388" s="474"/>
      <c r="F388" s="474"/>
    </row>
    <row r="389" spans="5:6" s="45" customFormat="1">
      <c r="E389" s="474"/>
      <c r="F389" s="474"/>
    </row>
    <row r="390" spans="5:6" s="45" customFormat="1">
      <c r="E390" s="474"/>
      <c r="F390" s="474"/>
    </row>
    <row r="391" spans="5:6" s="45" customFormat="1">
      <c r="E391" s="474"/>
      <c r="F391" s="474"/>
    </row>
    <row r="392" spans="5:6" s="45" customFormat="1">
      <c r="E392" s="474"/>
      <c r="F392" s="474"/>
    </row>
    <row r="393" spans="5:6" s="45" customFormat="1">
      <c r="E393" s="474"/>
      <c r="F393" s="474"/>
    </row>
    <row r="394" spans="5:6" s="45" customFormat="1">
      <c r="E394" s="474"/>
      <c r="F394" s="474"/>
    </row>
    <row r="395" spans="5:6" s="45" customFormat="1">
      <c r="E395" s="474"/>
      <c r="F395" s="474"/>
    </row>
    <row r="396" spans="5:6" s="45" customFormat="1">
      <c r="E396" s="474"/>
      <c r="F396" s="474"/>
    </row>
    <row r="397" spans="5:6" s="45" customFormat="1">
      <c r="E397" s="474"/>
      <c r="F397" s="474"/>
    </row>
    <row r="398" spans="5:6" s="45" customFormat="1">
      <c r="E398" s="474"/>
      <c r="F398" s="474"/>
    </row>
    <row r="399" spans="5:6" s="45" customFormat="1">
      <c r="E399" s="474"/>
      <c r="F399" s="474"/>
    </row>
    <row r="400" spans="5:6" s="45" customFormat="1">
      <c r="E400" s="474"/>
      <c r="F400" s="474"/>
    </row>
    <row r="401" spans="5:6" s="45" customFormat="1">
      <c r="E401" s="474"/>
      <c r="F401" s="474"/>
    </row>
    <row r="402" spans="5:6" s="45" customFormat="1">
      <c r="E402" s="474"/>
      <c r="F402" s="474"/>
    </row>
    <row r="403" spans="5:6" s="45" customFormat="1">
      <c r="E403" s="474"/>
      <c r="F403" s="474"/>
    </row>
    <row r="404" spans="5:6" s="45" customFormat="1">
      <c r="E404" s="474"/>
      <c r="F404" s="474"/>
    </row>
    <row r="405" spans="5:6" s="45" customFormat="1">
      <c r="E405" s="474"/>
      <c r="F405" s="474"/>
    </row>
    <row r="406" spans="5:6" s="45" customFormat="1">
      <c r="E406" s="474"/>
      <c r="F406" s="474"/>
    </row>
    <row r="407" spans="5:6" s="45" customFormat="1">
      <c r="E407" s="474"/>
      <c r="F407" s="474"/>
    </row>
    <row r="408" spans="5:6" s="45" customFormat="1">
      <c r="E408" s="474"/>
      <c r="F408" s="474"/>
    </row>
    <row r="409" spans="5:6" s="45" customFormat="1">
      <c r="E409" s="474"/>
      <c r="F409" s="474"/>
    </row>
    <row r="410" spans="5:6" s="45" customFormat="1">
      <c r="E410" s="474"/>
      <c r="F410" s="474"/>
    </row>
    <row r="411" spans="5:6" s="45" customFormat="1">
      <c r="E411" s="474"/>
      <c r="F411" s="474"/>
    </row>
    <row r="412" spans="5:6" s="45" customFormat="1">
      <c r="E412" s="474"/>
      <c r="F412" s="474"/>
    </row>
    <row r="413" spans="5:6" s="45" customFormat="1">
      <c r="E413" s="474"/>
      <c r="F413" s="474"/>
    </row>
    <row r="414" spans="5:6" s="45" customFormat="1">
      <c r="E414" s="474"/>
      <c r="F414" s="474"/>
    </row>
    <row r="415" spans="5:6" s="45" customFormat="1">
      <c r="E415" s="474"/>
      <c r="F415" s="474"/>
    </row>
    <row r="416" spans="5:6" s="45" customFormat="1">
      <c r="E416" s="474"/>
      <c r="F416" s="474"/>
    </row>
    <row r="417" spans="5:6" s="45" customFormat="1">
      <c r="E417" s="474"/>
      <c r="F417" s="474"/>
    </row>
    <row r="418" spans="5:6" s="45" customFormat="1">
      <c r="E418" s="474"/>
      <c r="F418" s="474"/>
    </row>
    <row r="419" spans="5:6" s="45" customFormat="1">
      <c r="E419" s="474"/>
      <c r="F419" s="474"/>
    </row>
    <row r="420" spans="5:6" s="45" customFormat="1">
      <c r="E420" s="474"/>
      <c r="F420" s="474"/>
    </row>
    <row r="421" spans="5:6" s="45" customFormat="1">
      <c r="E421" s="474"/>
      <c r="F421" s="474"/>
    </row>
    <row r="422" spans="5:6" s="45" customFormat="1">
      <c r="E422" s="474"/>
      <c r="F422" s="474"/>
    </row>
    <row r="423" spans="5:6" s="45" customFormat="1">
      <c r="E423" s="474"/>
      <c r="F423" s="474"/>
    </row>
    <row r="424" spans="5:6" s="45" customFormat="1">
      <c r="E424" s="474"/>
      <c r="F424" s="474"/>
    </row>
    <row r="425" spans="5:6" s="45" customFormat="1">
      <c r="E425" s="474"/>
      <c r="F425" s="474"/>
    </row>
    <row r="426" spans="5:6" s="45" customFormat="1">
      <c r="E426" s="474"/>
      <c r="F426" s="474"/>
    </row>
    <row r="427" spans="5:6" s="45" customFormat="1">
      <c r="E427" s="474"/>
      <c r="F427" s="474"/>
    </row>
    <row r="428" spans="5:6" s="45" customFormat="1">
      <c r="E428" s="474"/>
      <c r="F428" s="474"/>
    </row>
    <row r="429" spans="5:6" s="45" customFormat="1">
      <c r="E429" s="474"/>
      <c r="F429" s="474"/>
    </row>
    <row r="430" spans="5:6" s="45" customFormat="1">
      <c r="E430" s="474"/>
      <c r="F430" s="474"/>
    </row>
    <row r="431" spans="5:6" s="45" customFormat="1">
      <c r="E431" s="474"/>
      <c r="F431" s="474"/>
    </row>
    <row r="432" spans="5:6" s="45" customFormat="1">
      <c r="E432" s="474"/>
      <c r="F432" s="474"/>
    </row>
    <row r="433" spans="5:6" s="45" customFormat="1">
      <c r="E433" s="474"/>
      <c r="F433" s="474"/>
    </row>
    <row r="434" spans="5:6" s="45" customFormat="1">
      <c r="E434" s="474"/>
      <c r="F434" s="474"/>
    </row>
    <row r="435" spans="5:6" s="45" customFormat="1">
      <c r="E435" s="474"/>
      <c r="F435" s="474"/>
    </row>
    <row r="436" spans="5:6" s="45" customFormat="1">
      <c r="E436" s="474"/>
      <c r="F436" s="474"/>
    </row>
    <row r="437" spans="5:6" s="45" customFormat="1">
      <c r="E437" s="474"/>
      <c r="F437" s="474"/>
    </row>
    <row r="438" spans="5:6" s="45" customFormat="1">
      <c r="E438" s="474"/>
      <c r="F438" s="474"/>
    </row>
    <row r="439" spans="5:6" s="45" customFormat="1">
      <c r="E439" s="474"/>
      <c r="F439" s="474"/>
    </row>
    <row r="440" spans="5:6" s="45" customFormat="1">
      <c r="E440" s="474"/>
      <c r="F440" s="474"/>
    </row>
    <row r="441" spans="5:6" s="45" customFormat="1">
      <c r="E441" s="474"/>
      <c r="F441" s="474"/>
    </row>
    <row r="442" spans="5:6" s="45" customFormat="1">
      <c r="E442" s="474"/>
      <c r="F442" s="474"/>
    </row>
    <row r="443" spans="5:6" s="45" customFormat="1">
      <c r="E443" s="474"/>
      <c r="F443" s="474"/>
    </row>
    <row r="444" spans="5:6" s="45" customFormat="1">
      <c r="E444" s="474"/>
      <c r="F444" s="474"/>
    </row>
    <row r="445" spans="5:6" s="45" customFormat="1">
      <c r="E445" s="474"/>
      <c r="F445" s="474"/>
    </row>
    <row r="446" spans="5:6" s="45" customFormat="1">
      <c r="E446" s="474"/>
      <c r="F446" s="474"/>
    </row>
    <row r="447" spans="5:6" s="45" customFormat="1">
      <c r="E447" s="474"/>
      <c r="F447" s="474"/>
    </row>
    <row r="448" spans="5:6" s="45" customFormat="1">
      <c r="E448" s="474"/>
      <c r="F448" s="474"/>
    </row>
    <row r="449" spans="5:6" s="45" customFormat="1">
      <c r="E449" s="474"/>
      <c r="F449" s="474"/>
    </row>
    <row r="450" spans="5:6" s="45" customFormat="1">
      <c r="E450" s="474"/>
      <c r="F450" s="474"/>
    </row>
    <row r="451" spans="5:6" s="45" customFormat="1">
      <c r="E451" s="474"/>
      <c r="F451" s="474"/>
    </row>
    <row r="452" spans="5:6" s="45" customFormat="1">
      <c r="E452" s="474"/>
      <c r="F452" s="474"/>
    </row>
    <row r="453" spans="5:6" s="45" customFormat="1">
      <c r="E453" s="474"/>
      <c r="F453" s="474"/>
    </row>
    <row r="454" spans="5:6" s="45" customFormat="1">
      <c r="E454" s="474"/>
      <c r="F454" s="474"/>
    </row>
    <row r="455" spans="5:6" s="45" customFormat="1">
      <c r="E455" s="474"/>
      <c r="F455" s="474"/>
    </row>
    <row r="456" spans="5:6" s="45" customFormat="1">
      <c r="E456" s="474"/>
      <c r="F456" s="474"/>
    </row>
    <row r="457" spans="5:6" s="45" customFormat="1">
      <c r="E457" s="474"/>
      <c r="F457" s="474"/>
    </row>
    <row r="458" spans="5:6" s="45" customFormat="1">
      <c r="E458" s="474"/>
      <c r="F458" s="474"/>
    </row>
    <row r="459" spans="5:6" s="45" customFormat="1">
      <c r="E459" s="474"/>
      <c r="F459" s="474"/>
    </row>
    <row r="460" spans="5:6" s="45" customFormat="1">
      <c r="E460" s="474"/>
      <c r="F460" s="474"/>
    </row>
    <row r="461" spans="5:6" s="45" customFormat="1">
      <c r="E461" s="474"/>
      <c r="F461" s="474"/>
    </row>
    <row r="462" spans="5:6" s="45" customFormat="1">
      <c r="E462" s="474"/>
      <c r="F462" s="474"/>
    </row>
    <row r="463" spans="5:6" s="45" customFormat="1">
      <c r="E463" s="474"/>
      <c r="F463" s="474"/>
    </row>
    <row r="464" spans="5:6" s="45" customFormat="1">
      <c r="E464" s="474"/>
      <c r="F464" s="474"/>
    </row>
    <row r="465" spans="5:6" s="45" customFormat="1">
      <c r="E465" s="474"/>
      <c r="F465" s="474"/>
    </row>
    <row r="466" spans="5:6" s="45" customFormat="1">
      <c r="E466" s="474"/>
      <c r="F466" s="474"/>
    </row>
    <row r="467" spans="5:6" s="45" customFormat="1">
      <c r="E467" s="474"/>
      <c r="F467" s="474"/>
    </row>
    <row r="468" spans="5:6" s="45" customFormat="1">
      <c r="E468" s="474"/>
      <c r="F468" s="474"/>
    </row>
    <row r="469" spans="5:6" s="45" customFormat="1">
      <c r="E469" s="474"/>
      <c r="F469" s="474"/>
    </row>
    <row r="470" spans="5:6" s="45" customFormat="1">
      <c r="E470" s="474"/>
      <c r="F470" s="474"/>
    </row>
    <row r="471" spans="5:6" s="45" customFormat="1">
      <c r="E471" s="474"/>
      <c r="F471" s="474"/>
    </row>
    <row r="472" spans="5:6" s="45" customFormat="1">
      <c r="E472" s="474"/>
      <c r="F472" s="474"/>
    </row>
    <row r="473" spans="5:6" s="45" customFormat="1">
      <c r="E473" s="474"/>
      <c r="F473" s="474"/>
    </row>
    <row r="474" spans="5:6" s="45" customFormat="1">
      <c r="E474" s="474"/>
      <c r="F474" s="474"/>
    </row>
    <row r="475" spans="5:6" s="45" customFormat="1">
      <c r="E475" s="474"/>
      <c r="F475" s="474"/>
    </row>
    <row r="476" spans="5:6" s="45" customFormat="1">
      <c r="E476" s="474"/>
      <c r="F476" s="474"/>
    </row>
    <row r="477" spans="5:6" s="45" customFormat="1">
      <c r="E477" s="474"/>
      <c r="F477" s="474"/>
    </row>
    <row r="478" spans="5:6" s="45" customFormat="1">
      <c r="E478" s="474"/>
      <c r="F478" s="474"/>
    </row>
    <row r="479" spans="5:6" s="45" customFormat="1">
      <c r="E479" s="474"/>
      <c r="F479" s="474"/>
    </row>
    <row r="480" spans="5:6" s="45" customFormat="1">
      <c r="E480" s="474"/>
      <c r="F480" s="474"/>
    </row>
    <row r="481" spans="5:6" s="45" customFormat="1">
      <c r="E481" s="474"/>
      <c r="F481" s="474"/>
    </row>
    <row r="482" spans="5:6" s="45" customFormat="1">
      <c r="E482" s="474"/>
      <c r="F482" s="474"/>
    </row>
    <row r="483" spans="5:6" s="45" customFormat="1">
      <c r="E483" s="474"/>
      <c r="F483" s="474"/>
    </row>
    <row r="484" spans="5:6" s="45" customFormat="1">
      <c r="E484" s="474"/>
      <c r="F484" s="474"/>
    </row>
    <row r="485" spans="5:6" s="45" customFormat="1">
      <c r="E485" s="474"/>
      <c r="F485" s="474"/>
    </row>
    <row r="486" spans="5:6" s="45" customFormat="1">
      <c r="E486" s="474"/>
      <c r="F486" s="474"/>
    </row>
    <row r="487" spans="5:6" s="45" customFormat="1">
      <c r="E487" s="474"/>
      <c r="F487" s="474"/>
    </row>
    <row r="488" spans="5:6" s="45" customFormat="1">
      <c r="E488" s="474"/>
      <c r="F488" s="474"/>
    </row>
    <row r="489" spans="5:6" s="45" customFormat="1">
      <c r="E489" s="474"/>
      <c r="F489" s="474"/>
    </row>
    <row r="490" spans="5:6" s="45" customFormat="1">
      <c r="E490" s="474"/>
      <c r="F490" s="474"/>
    </row>
    <row r="491" spans="5:6" s="45" customFormat="1">
      <c r="E491" s="474"/>
      <c r="F491" s="474"/>
    </row>
    <row r="492" spans="5:6" s="45" customFormat="1">
      <c r="E492" s="474"/>
      <c r="F492" s="474"/>
    </row>
    <row r="493" spans="5:6" s="45" customFormat="1">
      <c r="E493" s="474"/>
      <c r="F493" s="474"/>
    </row>
    <row r="494" spans="5:6" s="45" customFormat="1">
      <c r="E494" s="474"/>
      <c r="F494" s="474"/>
    </row>
    <row r="495" spans="5:6" s="45" customFormat="1">
      <c r="E495" s="474"/>
      <c r="F495" s="474"/>
    </row>
    <row r="496" spans="5:6" s="45" customFormat="1">
      <c r="E496" s="474"/>
      <c r="F496" s="474"/>
    </row>
    <row r="497" spans="5:6" s="45" customFormat="1">
      <c r="E497" s="474"/>
      <c r="F497" s="474"/>
    </row>
    <row r="498" spans="5:6" s="45" customFormat="1">
      <c r="E498" s="474"/>
      <c r="F498" s="474"/>
    </row>
    <row r="499" spans="5:6" s="45" customFormat="1">
      <c r="E499" s="474"/>
      <c r="F499" s="474"/>
    </row>
    <row r="500" spans="5:6" s="45" customFormat="1">
      <c r="E500" s="474"/>
      <c r="F500" s="474"/>
    </row>
    <row r="501" spans="5:6" s="45" customFormat="1">
      <c r="E501" s="474"/>
      <c r="F501" s="474"/>
    </row>
    <row r="502" spans="5:6" s="45" customFormat="1">
      <c r="E502" s="474"/>
      <c r="F502" s="474"/>
    </row>
    <row r="503" spans="5:6" s="45" customFormat="1">
      <c r="E503" s="474"/>
      <c r="F503" s="474"/>
    </row>
    <row r="504" spans="5:6" s="45" customFormat="1">
      <c r="E504" s="474"/>
      <c r="F504" s="474"/>
    </row>
    <row r="505" spans="5:6" s="45" customFormat="1">
      <c r="E505" s="474"/>
      <c r="F505" s="474"/>
    </row>
    <row r="506" spans="5:6" s="45" customFormat="1">
      <c r="E506" s="474"/>
      <c r="F506" s="474"/>
    </row>
    <row r="507" spans="5:6" s="45" customFormat="1">
      <c r="E507" s="474"/>
      <c r="F507" s="474"/>
    </row>
    <row r="508" spans="5:6" s="45" customFormat="1">
      <c r="E508" s="474"/>
      <c r="F508" s="474"/>
    </row>
    <row r="509" spans="5:6" s="45" customFormat="1">
      <c r="E509" s="474"/>
      <c r="F509" s="474"/>
    </row>
    <row r="510" spans="5:6" s="45" customFormat="1">
      <c r="E510" s="474"/>
      <c r="F510" s="474"/>
    </row>
    <row r="511" spans="5:6" s="45" customFormat="1">
      <c r="E511" s="474"/>
      <c r="F511" s="474"/>
    </row>
    <row r="512" spans="5:6" s="45" customFormat="1">
      <c r="E512" s="474"/>
      <c r="F512" s="474"/>
    </row>
    <row r="513" spans="5:6" s="45" customFormat="1">
      <c r="E513" s="474"/>
      <c r="F513" s="474"/>
    </row>
    <row r="514" spans="5:6" s="45" customFormat="1">
      <c r="E514" s="474"/>
      <c r="F514" s="474"/>
    </row>
    <row r="515" spans="5:6" s="45" customFormat="1">
      <c r="E515" s="474"/>
      <c r="F515" s="474"/>
    </row>
    <row r="516" spans="5:6" s="45" customFormat="1">
      <c r="E516" s="474"/>
      <c r="F516" s="474"/>
    </row>
    <row r="517" spans="5:6" s="45" customFormat="1">
      <c r="E517" s="474"/>
      <c r="F517" s="474"/>
    </row>
    <row r="518" spans="5:6" s="45" customFormat="1">
      <c r="E518" s="474"/>
      <c r="F518" s="474"/>
    </row>
    <row r="519" spans="5:6" s="45" customFormat="1">
      <c r="E519" s="474"/>
      <c r="F519" s="474"/>
    </row>
    <row r="520" spans="5:6" s="45" customFormat="1">
      <c r="E520" s="474"/>
      <c r="F520" s="474"/>
    </row>
    <row r="521" spans="5:6" s="45" customFormat="1">
      <c r="E521" s="474"/>
      <c r="F521" s="474"/>
    </row>
    <row r="522" spans="5:6" s="45" customFormat="1">
      <c r="E522" s="474"/>
      <c r="F522" s="474"/>
    </row>
    <row r="523" spans="5:6" s="45" customFormat="1">
      <c r="E523" s="474"/>
      <c r="F523" s="474"/>
    </row>
    <row r="524" spans="5:6" s="45" customFormat="1">
      <c r="E524" s="474"/>
      <c r="F524" s="474"/>
    </row>
    <row r="525" spans="5:6" s="45" customFormat="1">
      <c r="E525" s="474"/>
      <c r="F525" s="474"/>
    </row>
    <row r="526" spans="5:6" s="45" customFormat="1">
      <c r="E526" s="474"/>
      <c r="F526" s="474"/>
    </row>
    <row r="527" spans="5:6" s="45" customFormat="1">
      <c r="E527" s="474"/>
      <c r="F527" s="474"/>
    </row>
    <row r="528" spans="5:6" s="45" customFormat="1">
      <c r="E528" s="474"/>
      <c r="F528" s="474"/>
    </row>
    <row r="529" spans="5:6" s="45" customFormat="1">
      <c r="E529" s="474"/>
      <c r="F529" s="474"/>
    </row>
    <row r="530" spans="5:6" s="45" customFormat="1">
      <c r="E530" s="474"/>
      <c r="F530" s="474"/>
    </row>
    <row r="531" spans="5:6" s="45" customFormat="1">
      <c r="E531" s="474"/>
      <c r="F531" s="474"/>
    </row>
    <row r="532" spans="5:6" s="45" customFormat="1">
      <c r="E532" s="474"/>
      <c r="F532" s="474"/>
    </row>
    <row r="533" spans="5:6" s="45" customFormat="1">
      <c r="E533" s="474"/>
      <c r="F533" s="474"/>
    </row>
    <row r="534" spans="5:6" s="45" customFormat="1">
      <c r="E534" s="474"/>
      <c r="F534" s="474"/>
    </row>
    <row r="535" spans="5:6" s="45" customFormat="1">
      <c r="E535" s="474"/>
      <c r="F535" s="474"/>
    </row>
    <row r="536" spans="5:6" s="45" customFormat="1">
      <c r="E536" s="474"/>
      <c r="F536" s="474"/>
    </row>
    <row r="537" spans="5:6" s="45" customFormat="1">
      <c r="E537" s="474"/>
      <c r="F537" s="474"/>
    </row>
    <row r="538" spans="5:6" s="45" customFormat="1">
      <c r="E538" s="474"/>
      <c r="F538" s="474"/>
    </row>
    <row r="539" spans="5:6" s="45" customFormat="1">
      <c r="E539" s="474"/>
      <c r="F539" s="474"/>
    </row>
    <row r="540" spans="5:6" s="45" customFormat="1">
      <c r="E540" s="474"/>
      <c r="F540" s="474"/>
    </row>
    <row r="541" spans="5:6" s="45" customFormat="1">
      <c r="E541" s="474"/>
      <c r="F541" s="474"/>
    </row>
    <row r="542" spans="5:6" s="45" customFormat="1">
      <c r="E542" s="474"/>
      <c r="F542" s="474"/>
    </row>
    <row r="543" spans="5:6" s="45" customFormat="1">
      <c r="E543" s="474"/>
      <c r="F543" s="474"/>
    </row>
    <row r="544" spans="5:6" s="45" customFormat="1">
      <c r="E544" s="474"/>
      <c r="F544" s="474"/>
    </row>
    <row r="545" spans="5:6" s="45" customFormat="1">
      <c r="E545" s="474"/>
      <c r="F545" s="474"/>
    </row>
    <row r="546" spans="5:6" s="45" customFormat="1">
      <c r="E546" s="474"/>
      <c r="F546" s="474"/>
    </row>
    <row r="547" spans="5:6" s="45" customFormat="1">
      <c r="E547" s="474"/>
      <c r="F547" s="474"/>
    </row>
    <row r="548" spans="5:6" s="45" customFormat="1">
      <c r="E548" s="474"/>
      <c r="F548" s="474"/>
    </row>
    <row r="549" spans="5:6" s="45" customFormat="1">
      <c r="E549" s="474"/>
      <c r="F549" s="474"/>
    </row>
    <row r="550" spans="5:6" s="45" customFormat="1">
      <c r="E550" s="474"/>
      <c r="F550" s="474"/>
    </row>
    <row r="551" spans="5:6" s="45" customFormat="1">
      <c r="E551" s="474"/>
      <c r="F551" s="474"/>
    </row>
    <row r="552" spans="5:6" s="45" customFormat="1">
      <c r="E552" s="474"/>
      <c r="F552" s="474"/>
    </row>
    <row r="553" spans="5:6" s="45" customFormat="1">
      <c r="E553" s="474"/>
      <c r="F553" s="474"/>
    </row>
    <row r="554" spans="5:6" s="45" customFormat="1">
      <c r="E554" s="474"/>
      <c r="F554" s="474"/>
    </row>
    <row r="555" spans="5:6" s="45" customFormat="1">
      <c r="E555" s="474"/>
      <c r="F555" s="474"/>
    </row>
    <row r="556" spans="5:6" s="45" customFormat="1">
      <c r="E556" s="474"/>
      <c r="F556" s="474"/>
    </row>
    <row r="557" spans="5:6" s="45" customFormat="1">
      <c r="E557" s="474"/>
      <c r="F557" s="474"/>
    </row>
    <row r="558" spans="5:6" s="45" customFormat="1">
      <c r="E558" s="474"/>
      <c r="F558" s="474"/>
    </row>
    <row r="559" spans="5:6" s="45" customFormat="1">
      <c r="E559" s="474"/>
      <c r="F559" s="474"/>
    </row>
    <row r="560" spans="5:6" s="45" customFormat="1">
      <c r="E560" s="474"/>
      <c r="F560" s="474"/>
    </row>
    <row r="561" spans="5:6" s="45" customFormat="1">
      <c r="E561" s="474"/>
      <c r="F561" s="474"/>
    </row>
    <row r="562" spans="5:6" s="45" customFormat="1">
      <c r="E562" s="474"/>
      <c r="F562" s="474"/>
    </row>
    <row r="563" spans="5:6" s="45" customFormat="1">
      <c r="E563" s="474"/>
      <c r="F563" s="474"/>
    </row>
    <row r="564" spans="5:6" s="45" customFormat="1">
      <c r="E564" s="474"/>
      <c r="F564" s="474"/>
    </row>
    <row r="565" spans="5:6" s="45" customFormat="1">
      <c r="E565" s="474"/>
      <c r="F565" s="474"/>
    </row>
    <row r="566" spans="5:6" s="45" customFormat="1">
      <c r="E566" s="474"/>
      <c r="F566" s="474"/>
    </row>
    <row r="567" spans="5:6" s="45" customFormat="1">
      <c r="E567" s="474"/>
      <c r="F567" s="474"/>
    </row>
    <row r="568" spans="5:6" s="45" customFormat="1">
      <c r="E568" s="474"/>
      <c r="F568" s="474"/>
    </row>
    <row r="569" spans="5:6" s="45" customFormat="1">
      <c r="E569" s="474"/>
      <c r="F569" s="474"/>
    </row>
    <row r="570" spans="5:6" s="45" customFormat="1">
      <c r="E570" s="474"/>
      <c r="F570" s="474"/>
    </row>
    <row r="571" spans="5:6" s="45" customFormat="1">
      <c r="E571" s="474"/>
      <c r="F571" s="474"/>
    </row>
    <row r="572" spans="5:6" s="45" customFormat="1">
      <c r="E572" s="474"/>
      <c r="F572" s="474"/>
    </row>
    <row r="573" spans="5:6" s="45" customFormat="1">
      <c r="E573" s="474"/>
      <c r="F573" s="474"/>
    </row>
    <row r="574" spans="5:6" s="45" customFormat="1">
      <c r="E574" s="474"/>
      <c r="F574" s="474"/>
    </row>
    <row r="575" spans="5:6" s="45" customFormat="1">
      <c r="E575" s="474"/>
      <c r="F575" s="474"/>
    </row>
    <row r="576" spans="5:6" s="45" customFormat="1">
      <c r="E576" s="474"/>
      <c r="F576" s="474"/>
    </row>
    <row r="577" spans="5:6" s="45" customFormat="1">
      <c r="E577" s="474"/>
      <c r="F577" s="474"/>
    </row>
    <row r="578" spans="5:6" s="45" customFormat="1">
      <c r="E578" s="474"/>
      <c r="F578" s="474"/>
    </row>
    <row r="579" spans="5:6" s="45" customFormat="1">
      <c r="E579" s="474"/>
      <c r="F579" s="474"/>
    </row>
    <row r="580" spans="5:6" s="45" customFormat="1">
      <c r="E580" s="474"/>
      <c r="F580" s="474"/>
    </row>
    <row r="581" spans="5:6" s="45" customFormat="1">
      <c r="E581" s="474"/>
      <c r="F581" s="474"/>
    </row>
    <row r="582" spans="5:6" s="45" customFormat="1">
      <c r="E582" s="474"/>
      <c r="F582" s="474"/>
    </row>
    <row r="583" spans="5:6" s="45" customFormat="1">
      <c r="E583" s="474"/>
      <c r="F583" s="474"/>
    </row>
    <row r="584" spans="5:6" s="45" customFormat="1">
      <c r="E584" s="474"/>
      <c r="F584" s="474"/>
    </row>
    <row r="585" spans="5:6" s="45" customFormat="1">
      <c r="E585" s="474"/>
      <c r="F585" s="474"/>
    </row>
    <row r="586" spans="5:6" s="45" customFormat="1">
      <c r="E586" s="474"/>
      <c r="F586" s="474"/>
    </row>
    <row r="587" spans="5:6" s="45" customFormat="1">
      <c r="E587" s="474"/>
      <c r="F587" s="474"/>
    </row>
    <row r="588" spans="5:6" s="45" customFormat="1">
      <c r="E588" s="474"/>
      <c r="F588" s="474"/>
    </row>
    <row r="589" spans="5:6" s="45" customFormat="1">
      <c r="E589" s="474"/>
      <c r="F589" s="474"/>
    </row>
    <row r="590" spans="5:6" s="45" customFormat="1">
      <c r="E590" s="474"/>
      <c r="F590" s="474"/>
    </row>
    <row r="591" spans="5:6" s="45" customFormat="1">
      <c r="E591" s="474"/>
      <c r="F591" s="474"/>
    </row>
    <row r="592" spans="5:6" s="45" customFormat="1">
      <c r="E592" s="474"/>
      <c r="F592" s="474"/>
    </row>
    <row r="593" spans="5:6" s="45" customFormat="1">
      <c r="E593" s="474"/>
      <c r="F593" s="474"/>
    </row>
    <row r="594" spans="5:6" s="45" customFormat="1">
      <c r="E594" s="474"/>
      <c r="F594" s="474"/>
    </row>
    <row r="595" spans="5:6" s="45" customFormat="1">
      <c r="E595" s="474"/>
      <c r="F595" s="474"/>
    </row>
    <row r="596" spans="5:6" s="45" customFormat="1">
      <c r="E596" s="474"/>
      <c r="F596" s="474"/>
    </row>
    <row r="597" spans="5:6" s="45" customFormat="1">
      <c r="E597" s="474"/>
      <c r="F597" s="474"/>
    </row>
    <row r="598" spans="5:6" s="45" customFormat="1">
      <c r="E598" s="474"/>
      <c r="F598" s="474"/>
    </row>
    <row r="599" spans="5:6" s="45" customFormat="1">
      <c r="E599" s="474"/>
      <c r="F599" s="474"/>
    </row>
    <row r="600" spans="5:6" s="45" customFormat="1">
      <c r="E600" s="474"/>
      <c r="F600" s="474"/>
    </row>
    <row r="601" spans="5:6" s="45" customFormat="1">
      <c r="E601" s="474"/>
      <c r="F601" s="474"/>
    </row>
    <row r="602" spans="5:6" s="45" customFormat="1">
      <c r="E602" s="474"/>
      <c r="F602" s="474"/>
    </row>
    <row r="603" spans="5:6" s="45" customFormat="1">
      <c r="E603" s="474"/>
      <c r="F603" s="474"/>
    </row>
    <row r="604" spans="5:6" s="45" customFormat="1">
      <c r="E604" s="474"/>
      <c r="F604" s="474"/>
    </row>
    <row r="605" spans="5:6" s="45" customFormat="1">
      <c r="E605" s="474"/>
      <c r="F605" s="474"/>
    </row>
    <row r="606" spans="5:6" s="45" customFormat="1">
      <c r="E606" s="474"/>
      <c r="F606" s="474"/>
    </row>
    <row r="607" spans="5:6" s="45" customFormat="1">
      <c r="E607" s="474"/>
      <c r="F607" s="474"/>
    </row>
    <row r="608" spans="5:6" s="45" customFormat="1">
      <c r="E608" s="474"/>
      <c r="F608" s="474"/>
    </row>
    <row r="609" spans="5:6" s="45" customFormat="1">
      <c r="E609" s="474"/>
      <c r="F609" s="474"/>
    </row>
    <row r="610" spans="5:6" s="45" customFormat="1">
      <c r="E610" s="474"/>
      <c r="F610" s="474"/>
    </row>
    <row r="611" spans="5:6" s="45" customFormat="1">
      <c r="E611" s="474"/>
      <c r="F611" s="474"/>
    </row>
    <row r="612" spans="5:6" s="45" customFormat="1">
      <c r="E612" s="474"/>
      <c r="F612" s="474"/>
    </row>
    <row r="613" spans="5:6" s="45" customFormat="1">
      <c r="E613" s="474"/>
      <c r="F613" s="474"/>
    </row>
    <row r="614" spans="5:6" s="45" customFormat="1">
      <c r="E614" s="474"/>
      <c r="F614" s="474"/>
    </row>
    <row r="615" spans="5:6" s="45" customFormat="1">
      <c r="E615" s="474"/>
      <c r="F615" s="474"/>
    </row>
    <row r="616" spans="5:6" s="45" customFormat="1">
      <c r="E616" s="474"/>
      <c r="F616" s="474"/>
    </row>
    <row r="617" spans="5:6" s="45" customFormat="1">
      <c r="E617" s="474"/>
      <c r="F617" s="474"/>
    </row>
    <row r="618" spans="5:6" s="45" customFormat="1">
      <c r="E618" s="474"/>
      <c r="F618" s="474"/>
    </row>
    <row r="619" spans="5:6" s="45" customFormat="1">
      <c r="E619" s="474"/>
      <c r="F619" s="474"/>
    </row>
    <row r="620" spans="5:6" s="45" customFormat="1">
      <c r="E620" s="474"/>
      <c r="F620" s="474"/>
    </row>
    <row r="621" spans="5:6" s="45" customFormat="1">
      <c r="E621" s="474"/>
      <c r="F621" s="474"/>
    </row>
    <row r="622" spans="5:6" s="45" customFormat="1">
      <c r="E622" s="474"/>
      <c r="F622" s="474"/>
    </row>
    <row r="623" spans="5:6" s="45" customFormat="1">
      <c r="E623" s="474"/>
      <c r="F623" s="474"/>
    </row>
    <row r="624" spans="5:6" s="45" customFormat="1">
      <c r="E624" s="474"/>
      <c r="F624" s="474"/>
    </row>
    <row r="625" spans="5:6" s="45" customFormat="1">
      <c r="E625" s="474"/>
      <c r="F625" s="474"/>
    </row>
    <row r="626" spans="5:6" s="45" customFormat="1">
      <c r="E626" s="474"/>
      <c r="F626" s="474"/>
    </row>
    <row r="627" spans="5:6" s="45" customFormat="1">
      <c r="E627" s="474"/>
      <c r="F627" s="474"/>
    </row>
    <row r="628" spans="5:6" s="45" customFormat="1">
      <c r="E628" s="474"/>
      <c r="F628" s="474"/>
    </row>
    <row r="629" spans="5:6" s="45" customFormat="1">
      <c r="E629" s="474"/>
      <c r="F629" s="474"/>
    </row>
    <row r="630" spans="5:6" s="45" customFormat="1">
      <c r="E630" s="474"/>
      <c r="F630" s="474"/>
    </row>
    <row r="631" spans="5:6" s="45" customFormat="1">
      <c r="E631" s="474"/>
      <c r="F631" s="474"/>
    </row>
    <row r="632" spans="5:6" s="45" customFormat="1">
      <c r="E632" s="474"/>
      <c r="F632" s="474"/>
    </row>
    <row r="633" spans="5:6" s="45" customFormat="1">
      <c r="E633" s="474"/>
      <c r="F633" s="474"/>
    </row>
    <row r="634" spans="5:6" s="45" customFormat="1">
      <c r="E634" s="474"/>
      <c r="F634" s="474"/>
    </row>
    <row r="635" spans="5:6" s="45" customFormat="1">
      <c r="E635" s="474"/>
      <c r="F635" s="474"/>
    </row>
    <row r="636" spans="5:6" s="45" customFormat="1">
      <c r="E636" s="474"/>
      <c r="F636" s="474"/>
    </row>
    <row r="637" spans="5:6" s="45" customFormat="1">
      <c r="E637" s="474"/>
      <c r="F637" s="474"/>
    </row>
    <row r="638" spans="5:6" s="45" customFormat="1">
      <c r="E638" s="474"/>
      <c r="F638" s="474"/>
    </row>
    <row r="639" spans="5:6" s="45" customFormat="1">
      <c r="E639" s="474"/>
      <c r="F639" s="474"/>
    </row>
    <row r="640" spans="5:6" s="45" customFormat="1">
      <c r="E640" s="474"/>
      <c r="F640" s="474"/>
    </row>
    <row r="641" spans="5:6" s="45" customFormat="1">
      <c r="E641" s="474"/>
      <c r="F641" s="474"/>
    </row>
    <row r="642" spans="5:6" s="45" customFormat="1">
      <c r="E642" s="474"/>
      <c r="F642" s="474"/>
    </row>
    <row r="643" spans="5:6" s="45" customFormat="1">
      <c r="E643" s="474"/>
      <c r="F643" s="474"/>
    </row>
    <row r="644" spans="5:6" s="45" customFormat="1">
      <c r="E644" s="474"/>
      <c r="F644" s="474"/>
    </row>
    <row r="645" spans="5:6" s="45" customFormat="1">
      <c r="E645" s="474"/>
      <c r="F645" s="474"/>
    </row>
    <row r="646" spans="5:6" s="45" customFormat="1">
      <c r="E646" s="474"/>
      <c r="F646" s="474"/>
    </row>
    <row r="647" spans="5:6" s="45" customFormat="1">
      <c r="E647" s="474"/>
      <c r="F647" s="474"/>
    </row>
    <row r="648" spans="5:6" s="45" customFormat="1">
      <c r="E648" s="474"/>
      <c r="F648" s="474"/>
    </row>
    <row r="649" spans="5:6" s="45" customFormat="1">
      <c r="E649" s="474"/>
      <c r="F649" s="474"/>
    </row>
    <row r="650" spans="5:6" s="45" customFormat="1">
      <c r="E650" s="474"/>
      <c r="F650" s="474"/>
    </row>
    <row r="651" spans="5:6" s="45" customFormat="1">
      <c r="E651" s="474"/>
      <c r="F651" s="474"/>
    </row>
    <row r="652" spans="5:6" s="45" customFormat="1">
      <c r="E652" s="474"/>
      <c r="F652" s="474"/>
    </row>
    <row r="653" spans="5:6" s="45" customFormat="1">
      <c r="E653" s="474"/>
      <c r="F653" s="474"/>
    </row>
    <row r="654" spans="5:6" s="45" customFormat="1">
      <c r="E654" s="474"/>
      <c r="F654" s="474"/>
    </row>
    <row r="655" spans="5:6" s="45" customFormat="1">
      <c r="E655" s="474"/>
      <c r="F655" s="474"/>
    </row>
    <row r="656" spans="5:6" s="45" customFormat="1">
      <c r="E656" s="474"/>
      <c r="F656" s="474"/>
    </row>
    <row r="657" spans="5:6" s="45" customFormat="1">
      <c r="E657" s="474"/>
      <c r="F657" s="474"/>
    </row>
    <row r="658" spans="5:6" s="45" customFormat="1">
      <c r="E658" s="474"/>
      <c r="F658" s="474"/>
    </row>
    <row r="659" spans="5:6" s="45" customFormat="1">
      <c r="E659" s="474"/>
      <c r="F659" s="474"/>
    </row>
    <row r="660" spans="5:6" s="45" customFormat="1">
      <c r="E660" s="474"/>
      <c r="F660" s="474"/>
    </row>
    <row r="661" spans="5:6" s="45" customFormat="1">
      <c r="E661" s="474"/>
      <c r="F661" s="474"/>
    </row>
    <row r="662" spans="5:6" s="45" customFormat="1">
      <c r="E662" s="474"/>
      <c r="F662" s="474"/>
    </row>
    <row r="663" spans="5:6" s="45" customFormat="1">
      <c r="E663" s="474"/>
      <c r="F663" s="474"/>
    </row>
    <row r="664" spans="5:6" s="45" customFormat="1">
      <c r="E664" s="474"/>
      <c r="F664" s="474"/>
    </row>
    <row r="665" spans="5:6" s="45" customFormat="1">
      <c r="E665" s="474"/>
      <c r="F665" s="474"/>
    </row>
    <row r="666" spans="5:6" s="45" customFormat="1">
      <c r="E666" s="474"/>
      <c r="F666" s="474"/>
    </row>
    <row r="667" spans="5:6" s="45" customFormat="1">
      <c r="E667" s="474"/>
      <c r="F667" s="474"/>
    </row>
    <row r="668" spans="5:6" s="45" customFormat="1">
      <c r="E668" s="474"/>
      <c r="F668" s="474"/>
    </row>
    <row r="669" spans="5:6" s="45" customFormat="1">
      <c r="E669" s="474"/>
      <c r="F669" s="474"/>
    </row>
    <row r="670" spans="5:6" s="45" customFormat="1">
      <c r="E670" s="474"/>
      <c r="F670" s="474"/>
    </row>
    <row r="671" spans="5:6" s="45" customFormat="1">
      <c r="E671" s="474"/>
      <c r="F671" s="474"/>
    </row>
    <row r="672" spans="5:6" s="45" customFormat="1">
      <c r="E672" s="474"/>
      <c r="F672" s="474"/>
    </row>
    <row r="673" spans="5:6" s="45" customFormat="1">
      <c r="E673" s="474"/>
      <c r="F673" s="474"/>
    </row>
    <row r="674" spans="5:6" s="45" customFormat="1">
      <c r="E674" s="474"/>
      <c r="F674" s="474"/>
    </row>
    <row r="675" spans="5:6" s="45" customFormat="1">
      <c r="E675" s="474"/>
      <c r="F675" s="474"/>
    </row>
    <row r="676" spans="5:6" s="45" customFormat="1">
      <c r="E676" s="474"/>
      <c r="F676" s="474"/>
    </row>
    <row r="677" spans="5:6" s="45" customFormat="1">
      <c r="E677" s="474"/>
      <c r="F677" s="474"/>
    </row>
    <row r="678" spans="5:6" s="45" customFormat="1">
      <c r="E678" s="474"/>
      <c r="F678" s="474"/>
    </row>
    <row r="679" spans="5:6" s="45" customFormat="1">
      <c r="E679" s="474"/>
      <c r="F679" s="474"/>
    </row>
    <row r="680" spans="5:6" s="45" customFormat="1">
      <c r="E680" s="474"/>
      <c r="F680" s="474"/>
    </row>
    <row r="681" spans="5:6" s="45" customFormat="1">
      <c r="E681" s="474"/>
      <c r="F681" s="474"/>
    </row>
    <row r="682" spans="5:6" s="45" customFormat="1">
      <c r="E682" s="474"/>
      <c r="F682" s="474"/>
    </row>
    <row r="683" spans="5:6" s="45" customFormat="1">
      <c r="E683" s="474"/>
      <c r="F683" s="474"/>
    </row>
    <row r="684" spans="5:6" s="45" customFormat="1">
      <c r="E684" s="474"/>
      <c r="F684" s="474"/>
    </row>
    <row r="685" spans="5:6" s="45" customFormat="1">
      <c r="E685" s="474"/>
      <c r="F685" s="474"/>
    </row>
    <row r="686" spans="5:6" s="45" customFormat="1">
      <c r="E686" s="474"/>
      <c r="F686" s="474"/>
    </row>
    <row r="687" spans="5:6" s="45" customFormat="1">
      <c r="E687" s="474"/>
      <c r="F687" s="474"/>
    </row>
    <row r="688" spans="5:6" s="45" customFormat="1">
      <c r="E688" s="474"/>
      <c r="F688" s="474"/>
    </row>
    <row r="689" spans="5:6" s="45" customFormat="1">
      <c r="E689" s="474"/>
      <c r="F689" s="474"/>
    </row>
    <row r="690" spans="5:6" s="45" customFormat="1">
      <c r="E690" s="474"/>
      <c r="F690" s="474"/>
    </row>
    <row r="691" spans="5:6" s="45" customFormat="1">
      <c r="E691" s="474"/>
      <c r="F691" s="474"/>
    </row>
    <row r="692" spans="5:6" s="45" customFormat="1">
      <c r="E692" s="474"/>
      <c r="F692" s="474"/>
    </row>
    <row r="693" spans="5:6" s="45" customFormat="1">
      <c r="E693" s="474"/>
      <c r="F693" s="474"/>
    </row>
    <row r="694" spans="5:6" s="45" customFormat="1">
      <c r="E694" s="474"/>
      <c r="F694" s="474"/>
    </row>
    <row r="695" spans="5:6" s="45" customFormat="1">
      <c r="E695" s="474"/>
      <c r="F695" s="474"/>
    </row>
    <row r="696" spans="5:6" s="45" customFormat="1">
      <c r="E696" s="474"/>
      <c r="F696" s="474"/>
    </row>
    <row r="697" spans="5:6" s="45" customFormat="1">
      <c r="E697" s="474"/>
      <c r="F697" s="474"/>
    </row>
    <row r="698" spans="5:6" s="45" customFormat="1">
      <c r="E698" s="474"/>
      <c r="F698" s="474"/>
    </row>
    <row r="699" spans="5:6" s="45" customFormat="1">
      <c r="E699" s="474"/>
      <c r="F699" s="474"/>
    </row>
    <row r="700" spans="5:6" s="45" customFormat="1">
      <c r="E700" s="474"/>
      <c r="F700" s="474"/>
    </row>
    <row r="701" spans="5:6" s="45" customFormat="1">
      <c r="E701" s="474"/>
      <c r="F701" s="474"/>
    </row>
    <row r="702" spans="5:6" s="45" customFormat="1">
      <c r="E702" s="474"/>
      <c r="F702" s="474"/>
    </row>
    <row r="703" spans="5:6" s="45" customFormat="1">
      <c r="E703" s="474"/>
      <c r="F703" s="474"/>
    </row>
    <row r="704" spans="5:6" s="45" customFormat="1">
      <c r="E704" s="474"/>
      <c r="F704" s="474"/>
    </row>
    <row r="705" spans="5:6" s="45" customFormat="1">
      <c r="E705" s="474"/>
      <c r="F705" s="474"/>
    </row>
    <row r="706" spans="5:6" s="45" customFormat="1">
      <c r="E706" s="474"/>
      <c r="F706" s="474"/>
    </row>
    <row r="707" spans="5:6" s="45" customFormat="1">
      <c r="E707" s="474"/>
      <c r="F707" s="474"/>
    </row>
    <row r="708" spans="5:6" s="45" customFormat="1">
      <c r="E708" s="474"/>
      <c r="F708" s="474"/>
    </row>
    <row r="709" spans="5:6" s="45" customFormat="1">
      <c r="E709" s="474"/>
      <c r="F709" s="474"/>
    </row>
    <row r="710" spans="5:6" s="45" customFormat="1">
      <c r="E710" s="474"/>
      <c r="F710" s="474"/>
    </row>
    <row r="711" spans="5:6" s="45" customFormat="1">
      <c r="E711" s="474"/>
      <c r="F711" s="474"/>
    </row>
    <row r="712" spans="5:6" s="45" customFormat="1">
      <c r="E712" s="474"/>
      <c r="F712" s="474"/>
    </row>
    <row r="713" spans="5:6" s="45" customFormat="1">
      <c r="E713" s="474"/>
      <c r="F713" s="474"/>
    </row>
    <row r="714" spans="5:6" s="45" customFormat="1">
      <c r="E714" s="474"/>
      <c r="F714" s="474"/>
    </row>
    <row r="715" spans="5:6" s="45" customFormat="1">
      <c r="E715" s="474"/>
      <c r="F715" s="474"/>
    </row>
    <row r="716" spans="5:6" s="45" customFormat="1">
      <c r="E716" s="474"/>
      <c r="F716" s="474"/>
    </row>
    <row r="717" spans="5:6" s="45" customFormat="1">
      <c r="E717" s="474"/>
      <c r="F717" s="474"/>
    </row>
    <row r="718" spans="5:6" s="45" customFormat="1">
      <c r="E718" s="474"/>
      <c r="F718" s="474"/>
    </row>
    <row r="719" spans="5:6" s="45" customFormat="1">
      <c r="E719" s="474"/>
      <c r="F719" s="474"/>
    </row>
    <row r="720" spans="5:6" s="45" customFormat="1">
      <c r="E720" s="474"/>
      <c r="F720" s="474"/>
    </row>
    <row r="721" spans="5:6" s="45" customFormat="1">
      <c r="E721" s="474"/>
      <c r="F721" s="474"/>
    </row>
    <row r="722" spans="5:6" s="45" customFormat="1">
      <c r="E722" s="474"/>
      <c r="F722" s="474"/>
    </row>
    <row r="723" spans="5:6" s="45" customFormat="1">
      <c r="E723" s="474"/>
      <c r="F723" s="474"/>
    </row>
    <row r="724" spans="5:6" s="45" customFormat="1">
      <c r="E724" s="474"/>
      <c r="F724" s="474"/>
    </row>
    <row r="725" spans="5:6" s="45" customFormat="1">
      <c r="E725" s="474"/>
      <c r="F725" s="474"/>
    </row>
    <row r="726" spans="5:6" s="45" customFormat="1">
      <c r="E726" s="474"/>
      <c r="F726" s="474"/>
    </row>
    <row r="727" spans="5:6" s="45" customFormat="1">
      <c r="E727" s="474"/>
      <c r="F727" s="474"/>
    </row>
    <row r="728" spans="5:6" s="45" customFormat="1">
      <c r="E728" s="474"/>
      <c r="F728" s="474"/>
    </row>
    <row r="729" spans="5:6" s="45" customFormat="1">
      <c r="E729" s="474"/>
      <c r="F729" s="474"/>
    </row>
    <row r="730" spans="5:6" s="45" customFormat="1">
      <c r="E730" s="474"/>
      <c r="F730" s="474"/>
    </row>
    <row r="731" spans="5:6" s="45" customFormat="1">
      <c r="E731" s="474"/>
      <c r="F731" s="474"/>
    </row>
    <row r="732" spans="5:6" s="45" customFormat="1">
      <c r="E732" s="474"/>
      <c r="F732" s="474"/>
    </row>
    <row r="733" spans="5:6" s="45" customFormat="1">
      <c r="E733" s="474"/>
      <c r="F733" s="474"/>
    </row>
    <row r="734" spans="5:6" s="45" customFormat="1">
      <c r="E734" s="474"/>
      <c r="F734" s="474"/>
    </row>
    <row r="735" spans="5:6" s="45" customFormat="1">
      <c r="E735" s="474"/>
      <c r="F735" s="474"/>
    </row>
    <row r="736" spans="5:6" s="45" customFormat="1">
      <c r="E736" s="474"/>
      <c r="F736" s="474"/>
    </row>
    <row r="737" spans="5:6" s="45" customFormat="1">
      <c r="E737" s="474"/>
      <c r="F737" s="474"/>
    </row>
    <row r="738" spans="5:6" s="45" customFormat="1">
      <c r="E738" s="474"/>
      <c r="F738" s="474"/>
    </row>
    <row r="739" spans="5:6" s="45" customFormat="1">
      <c r="E739" s="474"/>
      <c r="F739" s="474"/>
    </row>
    <row r="740" spans="5:6" s="45" customFormat="1">
      <c r="E740" s="474"/>
      <c r="F740" s="474"/>
    </row>
    <row r="741" spans="5:6" s="45" customFormat="1">
      <c r="E741" s="474"/>
      <c r="F741" s="474"/>
    </row>
    <row r="742" spans="5:6" s="45" customFormat="1">
      <c r="E742" s="474"/>
      <c r="F742" s="474"/>
    </row>
    <row r="743" spans="5:6" s="45" customFormat="1">
      <c r="E743" s="474"/>
      <c r="F743" s="474"/>
    </row>
    <row r="744" spans="5:6" s="45" customFormat="1">
      <c r="E744" s="474"/>
      <c r="F744" s="474"/>
    </row>
    <row r="745" spans="5:6" s="45" customFormat="1">
      <c r="E745" s="474"/>
      <c r="F745" s="474"/>
    </row>
    <row r="746" spans="5:6" s="45" customFormat="1">
      <c r="E746" s="474"/>
      <c r="F746" s="474"/>
    </row>
    <row r="747" spans="5:6" s="45" customFormat="1">
      <c r="E747" s="474"/>
      <c r="F747" s="474"/>
    </row>
    <row r="748" spans="5:6" s="45" customFormat="1">
      <c r="E748" s="474"/>
      <c r="F748" s="474"/>
    </row>
    <row r="749" spans="5:6" s="45" customFormat="1">
      <c r="E749" s="474"/>
      <c r="F749" s="474"/>
    </row>
    <row r="750" spans="5:6" s="45" customFormat="1">
      <c r="E750" s="474"/>
      <c r="F750" s="474"/>
    </row>
    <row r="751" spans="5:6" s="45" customFormat="1">
      <c r="E751" s="474"/>
      <c r="F751" s="474"/>
    </row>
    <row r="752" spans="5:6" s="45" customFormat="1">
      <c r="E752" s="474"/>
      <c r="F752" s="474"/>
    </row>
    <row r="753" spans="1:6">
      <c r="A753" s="45"/>
      <c r="B753" s="45"/>
      <c r="C753" s="45"/>
      <c r="D753" s="45"/>
      <c r="E753" s="474"/>
      <c r="F753" s="474"/>
    </row>
    <row r="754" spans="1:6">
      <c r="A754" s="45"/>
      <c r="B754" s="45"/>
      <c r="C754" s="45"/>
      <c r="D754" s="45"/>
      <c r="E754" s="474"/>
      <c r="F754" s="474"/>
    </row>
    <row r="755" spans="1:6">
      <c r="A755" s="45"/>
      <c r="B755" s="45"/>
      <c r="C755" s="45"/>
      <c r="D755" s="45"/>
      <c r="E755" s="474"/>
      <c r="F755" s="474"/>
    </row>
    <row r="756" spans="1:6">
      <c r="A756" s="45"/>
      <c r="B756" s="45"/>
      <c r="C756" s="45"/>
      <c r="D756" s="45"/>
      <c r="E756" s="474"/>
      <c r="F756" s="474"/>
    </row>
  </sheetData>
  <mergeCells count="6">
    <mergeCell ref="A2:F2"/>
    <mergeCell ref="A166:E166"/>
    <mergeCell ref="A123:E123"/>
    <mergeCell ref="A72:E72"/>
    <mergeCell ref="A3:F3"/>
    <mergeCell ref="A4:F4"/>
  </mergeCells>
  <printOptions horizontalCentered="1"/>
  <pageMargins left="0.39370078740157483" right="0.39370078740157483" top="0.39370078740157483" bottom="0.98425196850393704" header="0.51181102362204722" footer="0.51181102362204722"/>
  <pageSetup paperSize="9" scale="58" orientation="portrait" r:id="rId1"/>
  <headerFooter alignWithMargins="0">
    <oddFooter>&amp;CPage &amp;P of &amp;N</oddFooter>
  </headerFooter>
  <rowBreaks count="2" manualBreakCount="2">
    <brk id="72" max="5" man="1"/>
    <brk id="123"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66"/>
  <sheetViews>
    <sheetView view="pageBreakPreview" topLeftCell="A16" zoomScaleNormal="100" zoomScaleSheetLayoutView="100" workbookViewId="0">
      <selection activeCell="B26" sqref="B26"/>
    </sheetView>
  </sheetViews>
  <sheetFormatPr defaultColWidth="8" defaultRowHeight="10"/>
  <cols>
    <col min="1" max="1" width="8.6328125" style="475" customWidth="1"/>
    <col min="2" max="2" width="40.6328125" style="476" customWidth="1"/>
    <col min="3" max="3" width="6.6328125" style="475" customWidth="1"/>
    <col min="4" max="4" width="8.6328125" style="535" customWidth="1"/>
    <col min="5" max="6" width="12.6328125" style="358" customWidth="1"/>
    <col min="7" max="16384" width="8" style="335"/>
  </cols>
  <sheetData>
    <row r="1" spans="1:10" ht="10.5">
      <c r="A1" s="2039"/>
      <c r="B1" s="2040"/>
      <c r="C1" s="2040"/>
      <c r="D1" s="479"/>
      <c r="E1" s="480"/>
      <c r="F1" s="481"/>
    </row>
    <row r="2" spans="1:10" s="45" customFormat="1" ht="14.25" customHeight="1">
      <c r="A2" s="2033" t="str">
        <f>'5.1 Flocculation Units'!A2:F2</f>
        <v>MINISTRY OF WATER AND ENVIRONMENT</v>
      </c>
      <c r="B2" s="2034"/>
      <c r="C2" s="2034"/>
      <c r="D2" s="2034"/>
      <c r="E2" s="2034"/>
      <c r="F2" s="2035"/>
      <c r="G2" s="49"/>
      <c r="H2" s="49"/>
      <c r="I2" s="49"/>
    </row>
    <row r="3" spans="1:10" s="45" customFormat="1" ht="15" customHeight="1">
      <c r="A3" s="2033" t="str">
        <f>'5.1 Flocculation Units'!A3:F3</f>
        <v>NYAMUGASANI WATER SUPPLY &amp; SANITATION SYSTEM</v>
      </c>
      <c r="B3" s="2034"/>
      <c r="C3" s="2034"/>
      <c r="D3" s="2034"/>
      <c r="E3" s="2034"/>
      <c r="F3" s="2035"/>
      <c r="G3" s="49"/>
      <c r="H3" s="49"/>
      <c r="I3" s="49"/>
    </row>
    <row r="4" spans="1:10" s="45" customFormat="1" ht="10.5">
      <c r="A4" s="482"/>
      <c r="B4" s="2041"/>
      <c r="C4" s="2041"/>
      <c r="D4" s="2041"/>
      <c r="E4" s="483"/>
      <c r="F4" s="484"/>
      <c r="G4" s="49"/>
      <c r="H4" s="49"/>
      <c r="I4" s="49"/>
    </row>
    <row r="5" spans="1:10" ht="10.5">
      <c r="A5" s="2036" t="s">
        <v>785</v>
      </c>
      <c r="B5" s="2037"/>
      <c r="C5" s="2037"/>
      <c r="D5" s="2037"/>
      <c r="E5" s="2037"/>
      <c r="F5" s="2038"/>
    </row>
    <row r="6" spans="1:10" ht="9" customHeight="1">
      <c r="A6" s="485"/>
      <c r="B6" s="486"/>
      <c r="C6" s="486"/>
      <c r="D6" s="45"/>
      <c r="E6" s="487"/>
      <c r="F6" s="488"/>
    </row>
    <row r="7" spans="1:10" ht="10.5">
      <c r="A7" s="489" t="s">
        <v>784</v>
      </c>
      <c r="B7" s="486"/>
      <c r="C7" s="486"/>
      <c r="D7" s="45"/>
      <c r="E7" s="487"/>
      <c r="F7" s="488"/>
      <c r="J7" s="490"/>
    </row>
    <row r="8" spans="1:10" ht="11" thickBot="1">
      <c r="A8" s="491"/>
      <c r="B8" s="492"/>
      <c r="C8" s="492"/>
      <c r="D8" s="493"/>
      <c r="E8" s="494"/>
      <c r="F8" s="495"/>
      <c r="G8" s="496"/>
      <c r="I8" s="496"/>
    </row>
    <row r="9" spans="1:10" ht="16.5" customHeight="1" thickBot="1">
      <c r="A9" s="379" t="s">
        <v>320</v>
      </c>
      <c r="B9" s="380" t="s">
        <v>161</v>
      </c>
      <c r="C9" s="380" t="s">
        <v>319</v>
      </c>
      <c r="D9" s="380" t="s">
        <v>318</v>
      </c>
      <c r="E9" s="224" t="s">
        <v>552</v>
      </c>
      <c r="F9" s="319" t="s">
        <v>551</v>
      </c>
    </row>
    <row r="10" spans="1:10" ht="11.25" customHeight="1" thickBot="1">
      <c r="A10" s="497"/>
      <c r="B10" s="498"/>
      <c r="C10" s="499"/>
      <c r="D10" s="500"/>
      <c r="E10" s="501"/>
      <c r="F10" s="502"/>
    </row>
    <row r="11" spans="1:10" s="85" customFormat="1" ht="16.25" customHeight="1">
      <c r="A11" s="321"/>
      <c r="B11" s="54" t="s">
        <v>596</v>
      </c>
      <c r="C11" s="43"/>
      <c r="D11" s="42"/>
      <c r="E11" s="41"/>
      <c r="F11" s="40"/>
    </row>
    <row r="12" spans="1:10" s="85" customFormat="1" ht="40.25" customHeight="1">
      <c r="A12" s="321"/>
      <c r="B12" s="53" t="s">
        <v>2615</v>
      </c>
      <c r="C12" s="22"/>
      <c r="D12" s="21"/>
      <c r="E12" s="20"/>
      <c r="F12" s="19"/>
    </row>
    <row r="13" spans="1:10" s="85" customFormat="1" ht="9.65" customHeight="1">
      <c r="A13" s="321"/>
      <c r="B13" s="53"/>
      <c r="C13" s="22"/>
      <c r="D13" s="21"/>
      <c r="E13" s="20"/>
      <c r="F13" s="19"/>
    </row>
    <row r="14" spans="1:10" ht="12" customHeight="1">
      <c r="A14" s="426"/>
      <c r="B14" s="387" t="s">
        <v>731</v>
      </c>
      <c r="C14" s="428"/>
      <c r="D14" s="429"/>
      <c r="E14" s="57"/>
      <c r="F14" s="58"/>
    </row>
    <row r="15" spans="1:10" ht="10.5">
      <c r="A15" s="426"/>
      <c r="B15" s="387"/>
      <c r="C15" s="428"/>
      <c r="D15" s="429"/>
      <c r="E15" s="57"/>
      <c r="F15" s="58"/>
    </row>
    <row r="16" spans="1:10" ht="10.5">
      <c r="A16" s="426" t="s">
        <v>783</v>
      </c>
      <c r="B16" s="387" t="s">
        <v>730</v>
      </c>
      <c r="C16" s="428"/>
      <c r="D16" s="429"/>
      <c r="E16" s="57"/>
      <c r="F16" s="58"/>
    </row>
    <row r="17" spans="1:8" ht="11.25" customHeight="1">
      <c r="A17" s="430"/>
      <c r="B17" s="431"/>
      <c r="C17" s="432"/>
      <c r="D17" s="429"/>
      <c r="E17" s="57"/>
      <c r="F17" s="72"/>
    </row>
    <row r="18" spans="1:8" ht="30">
      <c r="A18" s="389"/>
      <c r="B18" s="392" t="s">
        <v>782</v>
      </c>
      <c r="C18" s="388"/>
      <c r="D18" s="503"/>
      <c r="E18" s="504"/>
      <c r="F18" s="58"/>
    </row>
    <row r="19" spans="1:8" ht="10.5" customHeight="1">
      <c r="A19" s="389"/>
      <c r="B19" s="390"/>
      <c r="C19" s="388"/>
      <c r="D19" s="505"/>
      <c r="E19" s="504"/>
      <c r="F19" s="58"/>
    </row>
    <row r="20" spans="1:8" ht="12">
      <c r="A20" s="393" t="s">
        <v>728</v>
      </c>
      <c r="B20" s="394" t="s">
        <v>727</v>
      </c>
      <c r="C20" s="395" t="s">
        <v>679</v>
      </c>
      <c r="D20" s="396">
        <v>280</v>
      </c>
      <c r="E20" s="9"/>
      <c r="F20" s="58">
        <f>D20*E20</f>
        <v>0</v>
      </c>
    </row>
    <row r="21" spans="1:8">
      <c r="A21" s="393"/>
      <c r="B21" s="394"/>
      <c r="C21" s="395"/>
      <c r="D21" s="397"/>
      <c r="E21" s="9"/>
      <c r="F21" s="58">
        <f t="shared" ref="F21:F58" si="0">D21*E21</f>
        <v>0</v>
      </c>
    </row>
    <row r="22" spans="1:8" ht="20">
      <c r="A22" s="398" t="s">
        <v>725</v>
      </c>
      <c r="B22" s="392" t="s">
        <v>781</v>
      </c>
      <c r="C22" s="388" t="s">
        <v>691</v>
      </c>
      <c r="D22" s="396">
        <v>280</v>
      </c>
      <c r="E22" s="9"/>
      <c r="F22" s="58">
        <f t="shared" si="0"/>
        <v>0</v>
      </c>
    </row>
    <row r="23" spans="1:8">
      <c r="A23" s="389"/>
      <c r="B23" s="390"/>
      <c r="C23" s="388"/>
      <c r="D23" s="388"/>
      <c r="E23" s="51"/>
      <c r="F23" s="58">
        <f t="shared" si="0"/>
        <v>0</v>
      </c>
    </row>
    <row r="24" spans="1:8" ht="12">
      <c r="A24" s="398" t="s">
        <v>723</v>
      </c>
      <c r="B24" s="390" t="s">
        <v>780</v>
      </c>
      <c r="C24" s="388" t="s">
        <v>691</v>
      </c>
      <c r="D24" s="396">
        <v>140</v>
      </c>
      <c r="E24" s="9"/>
      <c r="F24" s="58">
        <f t="shared" si="0"/>
        <v>0</v>
      </c>
    </row>
    <row r="25" spans="1:8">
      <c r="A25" s="389"/>
      <c r="B25" s="390"/>
      <c r="C25" s="388"/>
      <c r="D25" s="388"/>
      <c r="E25" s="51"/>
      <c r="F25" s="58">
        <f t="shared" si="0"/>
        <v>0</v>
      </c>
    </row>
    <row r="26" spans="1:8" ht="20">
      <c r="A26" s="506" t="s">
        <v>717</v>
      </c>
      <c r="B26" s="390" t="s">
        <v>719</v>
      </c>
      <c r="C26" s="388" t="s">
        <v>691</v>
      </c>
      <c r="D26" s="396">
        <v>280</v>
      </c>
      <c r="E26" s="9"/>
      <c r="F26" s="58">
        <f t="shared" si="0"/>
        <v>0</v>
      </c>
    </row>
    <row r="27" spans="1:8">
      <c r="A27" s="389"/>
      <c r="B27" s="390"/>
      <c r="C27" s="388"/>
      <c r="D27" s="388"/>
      <c r="E27" s="51"/>
      <c r="F27" s="58">
        <f t="shared" si="0"/>
        <v>0</v>
      </c>
    </row>
    <row r="28" spans="1:8" ht="20">
      <c r="A28" s="506" t="s">
        <v>717</v>
      </c>
      <c r="B28" s="390" t="s">
        <v>779</v>
      </c>
      <c r="C28" s="388" t="s">
        <v>691</v>
      </c>
      <c r="D28" s="396">
        <v>168</v>
      </c>
      <c r="E28" s="9"/>
      <c r="F28" s="58">
        <f t="shared" si="0"/>
        <v>0</v>
      </c>
    </row>
    <row r="29" spans="1:8">
      <c r="A29" s="389"/>
      <c r="B29" s="390"/>
      <c r="C29" s="388"/>
      <c r="D29" s="396"/>
      <c r="E29" s="51"/>
      <c r="F29" s="58">
        <f t="shared" si="0"/>
        <v>0</v>
      </c>
      <c r="H29" s="519"/>
    </row>
    <row r="30" spans="1:8" ht="20">
      <c r="A30" s="507" t="s">
        <v>717</v>
      </c>
      <c r="B30" s="390" t="s">
        <v>778</v>
      </c>
      <c r="C30" s="388" t="s">
        <v>691</v>
      </c>
      <c r="D30" s="396">
        <v>112</v>
      </c>
      <c r="E30" s="9"/>
      <c r="F30" s="58">
        <f t="shared" si="0"/>
        <v>0</v>
      </c>
      <c r="H30" s="519"/>
    </row>
    <row r="31" spans="1:8">
      <c r="A31" s="506"/>
      <c r="B31" s="390"/>
      <c r="C31" s="388"/>
      <c r="D31" s="396"/>
      <c r="E31" s="51"/>
      <c r="F31" s="58">
        <f t="shared" si="0"/>
        <v>0</v>
      </c>
    </row>
    <row r="32" spans="1:8" ht="10.5">
      <c r="A32" s="389"/>
      <c r="B32" s="399" t="s">
        <v>715</v>
      </c>
      <c r="C32" s="388"/>
      <c r="D32" s="396"/>
      <c r="E32" s="51"/>
      <c r="F32" s="58">
        <f t="shared" si="0"/>
        <v>0</v>
      </c>
    </row>
    <row r="33" spans="1:6" ht="9" customHeight="1">
      <c r="A33" s="389"/>
      <c r="B33" s="392"/>
      <c r="C33" s="388"/>
      <c r="D33" s="503"/>
      <c r="E33" s="504"/>
      <c r="F33" s="58">
        <f t="shared" si="0"/>
        <v>0</v>
      </c>
    </row>
    <row r="34" spans="1:6" ht="12">
      <c r="A34" s="507" t="s">
        <v>714</v>
      </c>
      <c r="B34" s="390" t="s">
        <v>713</v>
      </c>
      <c r="C34" s="388" t="s">
        <v>679</v>
      </c>
      <c r="D34" s="396">
        <v>280</v>
      </c>
      <c r="E34" s="9"/>
      <c r="F34" s="58">
        <f t="shared" si="0"/>
        <v>0</v>
      </c>
    </row>
    <row r="35" spans="1:6" ht="9" customHeight="1">
      <c r="A35" s="389"/>
      <c r="B35" s="390"/>
      <c r="C35" s="388"/>
      <c r="D35" s="396"/>
      <c r="E35" s="51"/>
      <c r="F35" s="58">
        <f t="shared" si="0"/>
        <v>0</v>
      </c>
    </row>
    <row r="36" spans="1:6" ht="10.5">
      <c r="A36" s="389"/>
      <c r="B36" s="399" t="s">
        <v>712</v>
      </c>
      <c r="C36" s="388"/>
      <c r="D36" s="400"/>
      <c r="E36" s="57"/>
      <c r="F36" s="58">
        <f t="shared" si="0"/>
        <v>0</v>
      </c>
    </row>
    <row r="37" spans="1:6" ht="10.5" customHeight="1">
      <c r="A37" s="389"/>
      <c r="B37" s="390"/>
      <c r="C37" s="388"/>
      <c r="D37" s="388"/>
      <c r="E37" s="51"/>
      <c r="F37" s="58">
        <f t="shared" si="0"/>
        <v>0</v>
      </c>
    </row>
    <row r="38" spans="1:6" ht="30" customHeight="1">
      <c r="A38" s="398" t="s">
        <v>710</v>
      </c>
      <c r="B38" s="392" t="s">
        <v>777</v>
      </c>
      <c r="C38" s="388" t="s">
        <v>691</v>
      </c>
      <c r="D38" s="396">
        <v>56</v>
      </c>
      <c r="E38" s="9"/>
      <c r="F38" s="58">
        <f t="shared" si="0"/>
        <v>0</v>
      </c>
    </row>
    <row r="39" spans="1:6">
      <c r="A39" s="389"/>
      <c r="B39" s="392"/>
      <c r="C39" s="388"/>
      <c r="D39" s="396"/>
      <c r="E39" s="51"/>
      <c r="F39" s="58">
        <f t="shared" si="0"/>
        <v>0</v>
      </c>
    </row>
    <row r="40" spans="1:6" ht="20">
      <c r="A40" s="393" t="s">
        <v>708</v>
      </c>
      <c r="B40" s="394" t="s">
        <v>707</v>
      </c>
      <c r="C40" s="388" t="s">
        <v>691</v>
      </c>
      <c r="D40" s="423">
        <v>56</v>
      </c>
      <c r="E40" s="51"/>
      <c r="F40" s="58">
        <f t="shared" si="0"/>
        <v>0</v>
      </c>
    </row>
    <row r="41" spans="1:6" ht="9.75" customHeight="1">
      <c r="A41" s="393"/>
      <c r="B41" s="394"/>
      <c r="C41" s="388"/>
      <c r="D41" s="423"/>
      <c r="E41" s="51"/>
      <c r="F41" s="58">
        <f t="shared" si="0"/>
        <v>0</v>
      </c>
    </row>
    <row r="42" spans="1:6" ht="10.5">
      <c r="A42" s="389"/>
      <c r="B42" s="403" t="s">
        <v>706</v>
      </c>
      <c r="C42" s="388"/>
      <c r="D42" s="396"/>
      <c r="E42" s="51"/>
      <c r="F42" s="58">
        <f t="shared" si="0"/>
        <v>0</v>
      </c>
    </row>
    <row r="43" spans="1:6" ht="12" customHeight="1">
      <c r="A43" s="389"/>
      <c r="B43" s="392"/>
      <c r="C43" s="388"/>
      <c r="D43" s="396"/>
      <c r="E43" s="51"/>
      <c r="F43" s="58">
        <f t="shared" si="0"/>
        <v>0</v>
      </c>
    </row>
    <row r="44" spans="1:6" ht="10.5">
      <c r="A44" s="389"/>
      <c r="B44" s="403" t="s">
        <v>705</v>
      </c>
      <c r="C44" s="388"/>
      <c r="D44" s="396"/>
      <c r="E44" s="51"/>
      <c r="F44" s="58">
        <f t="shared" si="0"/>
        <v>0</v>
      </c>
    </row>
    <row r="45" spans="1:6" ht="10.5" customHeight="1">
      <c r="A45" s="430"/>
      <c r="B45" s="431"/>
      <c r="C45" s="432"/>
      <c r="D45" s="429"/>
      <c r="E45" s="57"/>
      <c r="F45" s="58">
        <f t="shared" si="0"/>
        <v>0</v>
      </c>
    </row>
    <row r="46" spans="1:6">
      <c r="A46" s="430"/>
      <c r="B46" s="431" t="s">
        <v>776</v>
      </c>
      <c r="C46" s="432"/>
      <c r="D46" s="429"/>
      <c r="E46" s="57"/>
      <c r="F46" s="58">
        <f t="shared" si="0"/>
        <v>0</v>
      </c>
    </row>
    <row r="47" spans="1:6">
      <c r="A47" s="430"/>
      <c r="B47" s="431"/>
      <c r="C47" s="432"/>
      <c r="D47" s="429"/>
      <c r="E47" s="57"/>
      <c r="F47" s="58">
        <f t="shared" si="0"/>
        <v>0</v>
      </c>
    </row>
    <row r="48" spans="1:6" ht="20">
      <c r="A48" s="430" t="s">
        <v>704</v>
      </c>
      <c r="B48" s="431" t="s">
        <v>775</v>
      </c>
      <c r="C48" s="432" t="s">
        <v>691</v>
      </c>
      <c r="D48" s="429">
        <v>21</v>
      </c>
      <c r="E48" s="51"/>
      <c r="F48" s="58">
        <f t="shared" si="0"/>
        <v>0</v>
      </c>
    </row>
    <row r="49" spans="1:6" ht="11.25" customHeight="1">
      <c r="A49" s="430"/>
      <c r="B49" s="431"/>
      <c r="C49" s="432"/>
      <c r="D49" s="429"/>
      <c r="E49" s="57"/>
      <c r="F49" s="58">
        <f t="shared" si="0"/>
        <v>0</v>
      </c>
    </row>
    <row r="50" spans="1:6" ht="10.5">
      <c r="A50" s="430"/>
      <c r="B50" s="508" t="s">
        <v>774</v>
      </c>
      <c r="C50" s="432"/>
      <c r="D50" s="429"/>
      <c r="E50" s="57"/>
      <c r="F50" s="58">
        <f t="shared" si="0"/>
        <v>0</v>
      </c>
    </row>
    <row r="51" spans="1:6">
      <c r="A51" s="430"/>
      <c r="B51" s="431"/>
      <c r="C51" s="432"/>
      <c r="D51" s="429"/>
      <c r="E51" s="57"/>
      <c r="F51" s="58">
        <f t="shared" si="0"/>
        <v>0</v>
      </c>
    </row>
    <row r="52" spans="1:6" ht="12">
      <c r="A52" s="430" t="s">
        <v>701</v>
      </c>
      <c r="B52" s="431" t="s">
        <v>773</v>
      </c>
      <c r="C52" s="432" t="s">
        <v>691</v>
      </c>
      <c r="D52" s="429">
        <v>98</v>
      </c>
      <c r="E52" s="51"/>
      <c r="F52" s="58">
        <f t="shared" si="0"/>
        <v>0</v>
      </c>
    </row>
    <row r="53" spans="1:6" ht="9" customHeight="1">
      <c r="A53" s="430"/>
      <c r="B53" s="509"/>
      <c r="C53" s="432"/>
      <c r="D53" s="429"/>
      <c r="E53" s="57"/>
      <c r="F53" s="58">
        <f t="shared" si="0"/>
        <v>0</v>
      </c>
    </row>
    <row r="54" spans="1:6" ht="20">
      <c r="A54" s="430" t="s">
        <v>699</v>
      </c>
      <c r="B54" s="431" t="s">
        <v>772</v>
      </c>
      <c r="C54" s="432" t="s">
        <v>691</v>
      </c>
      <c r="D54" s="429">
        <v>1.96</v>
      </c>
      <c r="E54" s="51"/>
      <c r="F54" s="58">
        <f t="shared" si="0"/>
        <v>0</v>
      </c>
    </row>
    <row r="55" spans="1:6" ht="9" customHeight="1">
      <c r="A55" s="430"/>
      <c r="B55" s="431"/>
      <c r="C55" s="432"/>
      <c r="D55" s="429"/>
      <c r="E55" s="57"/>
      <c r="F55" s="58">
        <f t="shared" si="0"/>
        <v>0</v>
      </c>
    </row>
    <row r="56" spans="1:6" ht="12">
      <c r="A56" s="430" t="s">
        <v>697</v>
      </c>
      <c r="B56" s="431" t="s">
        <v>771</v>
      </c>
      <c r="C56" s="432" t="s">
        <v>691</v>
      </c>
      <c r="D56" s="429">
        <v>45.375</v>
      </c>
      <c r="E56" s="51"/>
      <c r="F56" s="58">
        <f t="shared" si="0"/>
        <v>0</v>
      </c>
    </row>
    <row r="57" spans="1:6" ht="9" customHeight="1">
      <c r="A57" s="430"/>
      <c r="B57" s="431"/>
      <c r="C57" s="432"/>
      <c r="D57" s="429"/>
      <c r="E57" s="57"/>
      <c r="F57" s="58">
        <f t="shared" si="0"/>
        <v>0</v>
      </c>
    </row>
    <row r="58" spans="1:6" ht="12">
      <c r="A58" s="510" t="s">
        <v>699</v>
      </c>
      <c r="B58" s="431" t="s">
        <v>770</v>
      </c>
      <c r="C58" s="432" t="s">
        <v>691</v>
      </c>
      <c r="D58" s="429">
        <v>32.875</v>
      </c>
      <c r="E58" s="51"/>
      <c r="F58" s="58">
        <f t="shared" si="0"/>
        <v>0</v>
      </c>
    </row>
    <row r="59" spans="1:6" ht="10.5" thickBot="1">
      <c r="A59" s="510"/>
      <c r="B59" s="431"/>
      <c r="C59" s="432"/>
      <c r="D59" s="429"/>
      <c r="E59" s="57"/>
      <c r="F59" s="58"/>
    </row>
    <row r="60" spans="1:6" ht="12.75" customHeight="1" thickBot="1">
      <c r="A60" s="2019" t="s">
        <v>325</v>
      </c>
      <c r="B60" s="2020"/>
      <c r="C60" s="2020"/>
      <c r="D60" s="2020"/>
      <c r="E60" s="2020"/>
      <c r="F60" s="511">
        <f>SUM(F15:F58)</f>
        <v>0</v>
      </c>
    </row>
    <row r="61" spans="1:6" ht="11.25" customHeight="1">
      <c r="A61" s="512"/>
      <c r="B61" s="513"/>
      <c r="C61" s="514"/>
      <c r="D61" s="515"/>
      <c r="E61" s="516"/>
      <c r="F61" s="517"/>
    </row>
    <row r="62" spans="1:6" ht="10.5">
      <c r="A62" s="430"/>
      <c r="B62" s="406" t="s">
        <v>690</v>
      </c>
      <c r="C62" s="432"/>
      <c r="D62" s="429"/>
      <c r="E62" s="57"/>
      <c r="F62" s="401"/>
    </row>
    <row r="63" spans="1:6" ht="10.5">
      <c r="A63" s="430"/>
      <c r="B63" s="406"/>
      <c r="C63" s="432"/>
      <c r="D63" s="429"/>
      <c r="E63" s="57"/>
      <c r="F63" s="401"/>
    </row>
    <row r="64" spans="1:6" ht="10.5">
      <c r="A64" s="426"/>
      <c r="B64" s="427" t="s">
        <v>689</v>
      </c>
      <c r="C64" s="428"/>
      <c r="D64" s="429"/>
      <c r="E64" s="57"/>
      <c r="F64" s="401"/>
    </row>
    <row r="65" spans="1:6" ht="10.5">
      <c r="A65" s="430"/>
      <c r="B65" s="406"/>
      <c r="C65" s="432"/>
      <c r="D65" s="429"/>
      <c r="E65" s="57"/>
      <c r="F65" s="401"/>
    </row>
    <row r="66" spans="1:6" ht="20">
      <c r="A66" s="430"/>
      <c r="B66" s="431" t="s">
        <v>769</v>
      </c>
      <c r="C66" s="432"/>
      <c r="D66" s="429"/>
      <c r="E66" s="57"/>
      <c r="F66" s="401"/>
    </row>
    <row r="67" spans="1:6" ht="9.75" customHeight="1">
      <c r="A67" s="430"/>
      <c r="B67" s="406"/>
      <c r="C67" s="432"/>
      <c r="D67" s="429"/>
      <c r="E67" s="57"/>
      <c r="F67" s="401"/>
    </row>
    <row r="68" spans="1:6" ht="10.5">
      <c r="A68" s="430"/>
      <c r="B68" s="508" t="s">
        <v>768</v>
      </c>
      <c r="C68" s="432"/>
      <c r="D68" s="429"/>
      <c r="E68" s="57"/>
      <c r="F68" s="401"/>
    </row>
    <row r="69" spans="1:6" ht="10.5">
      <c r="A69" s="430"/>
      <c r="B69" s="406"/>
      <c r="C69" s="432"/>
      <c r="D69" s="429"/>
      <c r="E69" s="57"/>
      <c r="F69" s="401"/>
    </row>
    <row r="70" spans="1:6" ht="12">
      <c r="A70" s="430" t="s">
        <v>686</v>
      </c>
      <c r="B70" s="431" t="s">
        <v>767</v>
      </c>
      <c r="C70" s="432" t="s">
        <v>679</v>
      </c>
      <c r="D70" s="429">
        <v>32.5</v>
      </c>
      <c r="E70" s="51"/>
      <c r="F70" s="58">
        <f t="shared" ref="F70:F108" si="1">D70*E70</f>
        <v>0</v>
      </c>
    </row>
    <row r="71" spans="1:6">
      <c r="A71" s="430"/>
      <c r="B71" s="431"/>
      <c r="C71" s="432"/>
      <c r="D71" s="429"/>
      <c r="E71" s="51"/>
      <c r="F71" s="58">
        <f t="shared" si="1"/>
        <v>0</v>
      </c>
    </row>
    <row r="72" spans="1:6" ht="12">
      <c r="A72" s="430" t="s">
        <v>766</v>
      </c>
      <c r="B72" s="431" t="s">
        <v>765</v>
      </c>
      <c r="C72" s="432" t="s">
        <v>679</v>
      </c>
      <c r="D72" s="429">
        <v>8.4</v>
      </c>
      <c r="E72" s="51"/>
      <c r="F72" s="58">
        <f t="shared" si="1"/>
        <v>0</v>
      </c>
    </row>
    <row r="73" spans="1:6" ht="11.25" customHeight="1">
      <c r="A73" s="430"/>
      <c r="B73" s="406"/>
      <c r="C73" s="432"/>
      <c r="D73" s="429"/>
      <c r="E73" s="57"/>
      <c r="F73" s="58">
        <f t="shared" si="1"/>
        <v>0</v>
      </c>
    </row>
    <row r="74" spans="1:6" ht="10.5">
      <c r="A74" s="430"/>
      <c r="B74" s="508" t="s">
        <v>764</v>
      </c>
      <c r="C74" s="432"/>
      <c r="D74" s="429"/>
      <c r="E74" s="57"/>
      <c r="F74" s="58">
        <f t="shared" si="1"/>
        <v>0</v>
      </c>
    </row>
    <row r="75" spans="1:6" ht="8.25" customHeight="1">
      <c r="A75" s="430"/>
      <c r="B75" s="406"/>
      <c r="C75" s="432"/>
      <c r="D75" s="429"/>
      <c r="E75" s="57"/>
      <c r="F75" s="58">
        <f t="shared" si="1"/>
        <v>0</v>
      </c>
    </row>
    <row r="76" spans="1:6" ht="12">
      <c r="A76" s="430" t="s">
        <v>683</v>
      </c>
      <c r="B76" s="431" t="s">
        <v>763</v>
      </c>
      <c r="C76" s="432" t="s">
        <v>679</v>
      </c>
      <c r="D76" s="429">
        <v>550</v>
      </c>
      <c r="E76" s="51"/>
      <c r="F76" s="58">
        <f t="shared" si="1"/>
        <v>0</v>
      </c>
    </row>
    <row r="77" spans="1:6" ht="7.5" customHeight="1">
      <c r="A77" s="430"/>
      <c r="B77" s="406"/>
      <c r="C77" s="432"/>
      <c r="D77" s="429"/>
      <c r="E77" s="57"/>
      <c r="F77" s="58">
        <f t="shared" si="1"/>
        <v>0</v>
      </c>
    </row>
    <row r="78" spans="1:6" ht="12">
      <c r="A78" s="430" t="s">
        <v>681</v>
      </c>
      <c r="B78" s="518" t="s">
        <v>762</v>
      </c>
      <c r="C78" s="432" t="s">
        <v>679</v>
      </c>
      <c r="D78" s="429">
        <v>100</v>
      </c>
      <c r="E78" s="51"/>
      <c r="F78" s="58">
        <f t="shared" si="1"/>
        <v>0</v>
      </c>
    </row>
    <row r="79" spans="1:6" ht="7.5" customHeight="1">
      <c r="A79" s="430"/>
      <c r="B79" s="406"/>
      <c r="C79" s="432"/>
      <c r="D79" s="429"/>
      <c r="E79" s="57"/>
      <c r="F79" s="58">
        <f t="shared" si="1"/>
        <v>0</v>
      </c>
    </row>
    <row r="80" spans="1:6" ht="10.5">
      <c r="A80" s="430"/>
      <c r="B80" s="508" t="s">
        <v>761</v>
      </c>
      <c r="C80" s="432"/>
      <c r="D80" s="429"/>
      <c r="E80" s="57"/>
      <c r="F80" s="58">
        <f t="shared" si="1"/>
        <v>0</v>
      </c>
    </row>
    <row r="81" spans="1:11" ht="7.5" customHeight="1">
      <c r="A81" s="430"/>
      <c r="B81" s="406"/>
      <c r="C81" s="432"/>
      <c r="D81" s="429"/>
      <c r="E81" s="57"/>
      <c r="F81" s="58">
        <f t="shared" si="1"/>
        <v>0</v>
      </c>
    </row>
    <row r="82" spans="1:11" ht="12">
      <c r="A82" s="510" t="s">
        <v>759</v>
      </c>
      <c r="B82" s="431" t="s">
        <v>760</v>
      </c>
      <c r="C82" s="432" t="s">
        <v>679</v>
      </c>
      <c r="D82" s="429">
        <v>20.25</v>
      </c>
      <c r="E82" s="51"/>
      <c r="F82" s="58">
        <f t="shared" si="1"/>
        <v>0</v>
      </c>
    </row>
    <row r="83" spans="1:11" ht="11.25" customHeight="1">
      <c r="A83" s="430"/>
      <c r="B83" s="406"/>
      <c r="C83" s="432"/>
      <c r="D83" s="429"/>
      <c r="E83" s="57"/>
      <c r="F83" s="58">
        <f t="shared" si="1"/>
        <v>0</v>
      </c>
    </row>
    <row r="84" spans="1:11" ht="12">
      <c r="A84" s="510" t="s">
        <v>759</v>
      </c>
      <c r="B84" s="431" t="s">
        <v>758</v>
      </c>
      <c r="C84" s="432" t="s">
        <v>679</v>
      </c>
      <c r="D84" s="429">
        <v>116.25</v>
      </c>
      <c r="E84" s="51"/>
      <c r="F84" s="58">
        <f t="shared" si="1"/>
        <v>0</v>
      </c>
    </row>
    <row r="85" spans="1:11" ht="10.5" customHeight="1">
      <c r="A85" s="430"/>
      <c r="B85" s="406"/>
      <c r="C85" s="432"/>
      <c r="D85" s="429"/>
      <c r="E85" s="57"/>
      <c r="F85" s="58">
        <f t="shared" si="1"/>
        <v>0</v>
      </c>
    </row>
    <row r="86" spans="1:11" ht="10.5">
      <c r="A86" s="426"/>
      <c r="B86" s="427" t="s">
        <v>550</v>
      </c>
      <c r="C86" s="428"/>
      <c r="D86" s="429"/>
      <c r="E86" s="57"/>
      <c r="F86" s="58">
        <f t="shared" si="1"/>
        <v>0</v>
      </c>
    </row>
    <row r="87" spans="1:11" ht="9" customHeight="1">
      <c r="A87" s="430"/>
      <c r="B87" s="406"/>
      <c r="C87" s="432"/>
      <c r="D87" s="429"/>
      <c r="E87" s="57"/>
      <c r="F87" s="58">
        <f t="shared" si="1"/>
        <v>0</v>
      </c>
    </row>
    <row r="88" spans="1:11" ht="30">
      <c r="A88" s="430" t="s">
        <v>726</v>
      </c>
      <c r="B88" s="518" t="s">
        <v>757</v>
      </c>
      <c r="C88" s="432"/>
      <c r="D88" s="429"/>
      <c r="E88" s="57"/>
      <c r="F88" s="58">
        <f t="shared" si="1"/>
        <v>0</v>
      </c>
    </row>
    <row r="89" spans="1:11" s="49" customFormat="1" ht="10.5" customHeight="1">
      <c r="A89" s="389"/>
      <c r="B89" s="390"/>
      <c r="C89" s="388"/>
      <c r="D89" s="388"/>
      <c r="E89" s="51"/>
      <c r="F89" s="58">
        <f t="shared" si="1"/>
        <v>0</v>
      </c>
    </row>
    <row r="90" spans="1:11" s="49" customFormat="1" ht="13.5" customHeight="1">
      <c r="A90" s="416" t="s">
        <v>677</v>
      </c>
      <c r="B90" s="417" t="s">
        <v>756</v>
      </c>
      <c r="C90" s="418" t="s">
        <v>448</v>
      </c>
      <c r="D90" s="396">
        <f>9210*0.5</f>
        <v>4605</v>
      </c>
      <c r="E90" s="48"/>
      <c r="F90" s="58">
        <f t="shared" si="1"/>
        <v>0</v>
      </c>
    </row>
    <row r="91" spans="1:11" s="49" customFormat="1" ht="11.25" customHeight="1">
      <c r="A91" s="389"/>
      <c r="B91" s="390"/>
      <c r="C91" s="388"/>
      <c r="D91" s="419"/>
      <c r="E91" s="51"/>
      <c r="F91" s="58">
        <f t="shared" si="1"/>
        <v>0</v>
      </c>
    </row>
    <row r="92" spans="1:11" s="49" customFormat="1" ht="13.5" customHeight="1">
      <c r="A92" s="416" t="s">
        <v>675</v>
      </c>
      <c r="B92" s="417" t="s">
        <v>755</v>
      </c>
      <c r="C92" s="418" t="s">
        <v>448</v>
      </c>
      <c r="D92" s="396">
        <f>23340*0.5</f>
        <v>11670</v>
      </c>
      <c r="E92" s="48"/>
      <c r="F92" s="58">
        <f t="shared" si="1"/>
        <v>0</v>
      </c>
      <c r="H92" s="415"/>
      <c r="I92" s="415"/>
      <c r="J92" s="415"/>
      <c r="K92" s="519"/>
    </row>
    <row r="93" spans="1:11" s="49" customFormat="1" ht="12" customHeight="1">
      <c r="A93" s="389"/>
      <c r="B93" s="390"/>
      <c r="C93" s="388"/>
      <c r="D93" s="419"/>
      <c r="E93" s="51"/>
      <c r="F93" s="58">
        <f t="shared" si="1"/>
        <v>0</v>
      </c>
    </row>
    <row r="94" spans="1:11" s="49" customFormat="1" ht="13.5" customHeight="1">
      <c r="A94" s="416" t="s">
        <v>673</v>
      </c>
      <c r="B94" s="417" t="s">
        <v>754</v>
      </c>
      <c r="C94" s="418" t="s">
        <v>448</v>
      </c>
      <c r="D94" s="396">
        <f>320*0.5</f>
        <v>160</v>
      </c>
      <c r="E94" s="48"/>
      <c r="F94" s="58">
        <f t="shared" si="1"/>
        <v>0</v>
      </c>
      <c r="H94" s="415"/>
      <c r="I94" s="415"/>
      <c r="J94" s="415"/>
    </row>
    <row r="95" spans="1:11" s="49" customFormat="1" ht="8.25" customHeight="1">
      <c r="A95" s="389"/>
      <c r="B95" s="390"/>
      <c r="C95" s="388"/>
      <c r="D95" s="388"/>
      <c r="E95" s="51"/>
      <c r="F95" s="58">
        <f t="shared" si="1"/>
        <v>0</v>
      </c>
    </row>
    <row r="96" spans="1:11" ht="10.5">
      <c r="A96" s="407"/>
      <c r="B96" s="402" t="s">
        <v>753</v>
      </c>
      <c r="C96" s="388"/>
      <c r="D96" s="423"/>
      <c r="E96" s="51"/>
      <c r="F96" s="58">
        <f t="shared" si="1"/>
        <v>0</v>
      </c>
    </row>
    <row r="97" spans="1:6" ht="6.75" customHeight="1">
      <c r="A97" s="430"/>
      <c r="B97" s="406"/>
      <c r="C97" s="432"/>
      <c r="D97" s="429"/>
      <c r="E97" s="57"/>
      <c r="F97" s="58">
        <f t="shared" si="1"/>
        <v>0</v>
      </c>
    </row>
    <row r="98" spans="1:6" ht="20">
      <c r="A98" s="389" t="s">
        <v>667</v>
      </c>
      <c r="B98" s="392" t="s">
        <v>752</v>
      </c>
      <c r="C98" s="388" t="s">
        <v>679</v>
      </c>
      <c r="D98" s="396">
        <v>643</v>
      </c>
      <c r="E98" s="48"/>
      <c r="F98" s="58">
        <f t="shared" si="1"/>
        <v>0</v>
      </c>
    </row>
    <row r="99" spans="1:6" ht="9.75" customHeight="1">
      <c r="A99" s="430"/>
      <c r="B99" s="406"/>
      <c r="C99" s="432"/>
      <c r="D99" s="429"/>
      <c r="E99" s="57"/>
      <c r="F99" s="58">
        <f t="shared" si="1"/>
        <v>0</v>
      </c>
    </row>
    <row r="100" spans="1:6" ht="10.5">
      <c r="A100" s="407"/>
      <c r="B100" s="402" t="s">
        <v>669</v>
      </c>
      <c r="C100" s="388"/>
      <c r="D100" s="388"/>
      <c r="E100" s="51"/>
      <c r="F100" s="58">
        <f t="shared" si="1"/>
        <v>0</v>
      </c>
    </row>
    <row r="101" spans="1:6" ht="9.75" customHeight="1">
      <c r="A101" s="430"/>
      <c r="B101" s="406"/>
      <c r="C101" s="432"/>
      <c r="D101" s="429"/>
      <c r="E101" s="57"/>
      <c r="F101" s="58">
        <f t="shared" si="1"/>
        <v>0</v>
      </c>
    </row>
    <row r="102" spans="1:6" ht="40">
      <c r="A102" s="389"/>
      <c r="B102" s="392" t="s">
        <v>668</v>
      </c>
      <c r="C102" s="388"/>
      <c r="D102" s="388"/>
      <c r="E102" s="51"/>
      <c r="F102" s="58">
        <f t="shared" si="1"/>
        <v>0</v>
      </c>
    </row>
    <row r="103" spans="1:6" ht="9" customHeight="1">
      <c r="A103" s="430"/>
      <c r="B103" s="406"/>
      <c r="C103" s="432"/>
      <c r="D103" s="429"/>
      <c r="E103" s="57"/>
      <c r="F103" s="58">
        <f t="shared" si="1"/>
        <v>0</v>
      </c>
    </row>
    <row r="104" spans="1:6" ht="20">
      <c r="A104" s="389" t="s">
        <v>751</v>
      </c>
      <c r="B104" s="392" t="s">
        <v>750</v>
      </c>
      <c r="C104" s="424" t="s">
        <v>513</v>
      </c>
      <c r="D104" s="396">
        <v>25</v>
      </c>
      <c r="E104" s="48"/>
      <c r="F104" s="58">
        <f t="shared" si="1"/>
        <v>0</v>
      </c>
    </row>
    <row r="105" spans="1:6" ht="11.25" customHeight="1">
      <c r="A105" s="389"/>
      <c r="B105" s="392"/>
      <c r="C105" s="388"/>
      <c r="D105" s="396"/>
      <c r="E105" s="51"/>
      <c r="F105" s="58">
        <f t="shared" si="1"/>
        <v>0</v>
      </c>
    </row>
    <row r="106" spans="1:6" ht="10.5">
      <c r="A106" s="407"/>
      <c r="B106" s="402" t="s">
        <v>665</v>
      </c>
      <c r="C106" s="424"/>
      <c r="D106" s="388"/>
      <c r="E106" s="51"/>
      <c r="F106" s="58">
        <f t="shared" si="1"/>
        <v>0</v>
      </c>
    </row>
    <row r="107" spans="1:6" ht="9.75" customHeight="1">
      <c r="A107" s="389"/>
      <c r="B107" s="390"/>
      <c r="C107" s="388"/>
      <c r="D107" s="388"/>
      <c r="E107" s="51"/>
      <c r="F107" s="58">
        <f t="shared" si="1"/>
        <v>0</v>
      </c>
    </row>
    <row r="108" spans="1:6" ht="20">
      <c r="A108" s="389"/>
      <c r="B108" s="425" t="s">
        <v>749</v>
      </c>
      <c r="C108" s="424" t="s">
        <v>362</v>
      </c>
      <c r="D108" s="388">
        <v>1</v>
      </c>
      <c r="E108" s="48"/>
      <c r="F108" s="58">
        <f t="shared" si="1"/>
        <v>0</v>
      </c>
    </row>
    <row r="109" spans="1:6" ht="10.5" thickBot="1">
      <c r="A109" s="389"/>
      <c r="B109" s="425"/>
      <c r="C109" s="424"/>
      <c r="D109" s="388"/>
      <c r="E109" s="48"/>
      <c r="F109" s="8"/>
    </row>
    <row r="110" spans="1:6" ht="11" thickBot="1">
      <c r="A110" s="2019" t="s">
        <v>325</v>
      </c>
      <c r="B110" s="2020"/>
      <c r="C110" s="2020"/>
      <c r="D110" s="2020"/>
      <c r="E110" s="2020"/>
      <c r="F110" s="511">
        <f>SUM(F63:F108)</f>
        <v>0</v>
      </c>
    </row>
    <row r="111" spans="1:6" ht="10.5" customHeight="1">
      <c r="A111" s="520"/>
      <c r="B111" s="521"/>
      <c r="C111" s="522"/>
      <c r="D111" s="523"/>
      <c r="E111" s="524"/>
      <c r="F111" s="525"/>
    </row>
    <row r="112" spans="1:6" ht="10.5">
      <c r="A112" s="426"/>
      <c r="B112" s="427" t="s">
        <v>748</v>
      </c>
      <c r="C112" s="428"/>
      <c r="D112" s="429"/>
      <c r="E112" s="57"/>
      <c r="F112" s="401"/>
    </row>
    <row r="113" spans="1:6">
      <c r="A113" s="430"/>
      <c r="B113" s="431"/>
      <c r="C113" s="432"/>
      <c r="D113" s="432"/>
      <c r="E113" s="51"/>
      <c r="F113" s="50"/>
    </row>
    <row r="114" spans="1:6" ht="10.5">
      <c r="A114" s="407"/>
      <c r="B114" s="402" t="s">
        <v>747</v>
      </c>
      <c r="C114" s="388"/>
      <c r="D114" s="388"/>
      <c r="E114" s="51"/>
      <c r="F114" s="50"/>
    </row>
    <row r="115" spans="1:6" ht="12" customHeight="1">
      <c r="A115" s="430"/>
      <c r="B115" s="406"/>
      <c r="C115" s="432"/>
      <c r="D115" s="429"/>
      <c r="E115" s="57"/>
      <c r="F115" s="401"/>
    </row>
    <row r="116" spans="1:6" ht="20">
      <c r="A116" s="389" t="s">
        <v>746</v>
      </c>
      <c r="B116" s="392" t="s">
        <v>745</v>
      </c>
      <c r="C116" s="388" t="s">
        <v>337</v>
      </c>
      <c r="D116" s="396">
        <v>32</v>
      </c>
      <c r="E116" s="48"/>
      <c r="F116" s="58">
        <f t="shared" ref="F116:F132" si="2">D116*E116</f>
        <v>0</v>
      </c>
    </row>
    <row r="117" spans="1:6" ht="11.25" customHeight="1">
      <c r="A117" s="389"/>
      <c r="B117" s="392"/>
      <c r="C117" s="388"/>
      <c r="D117" s="396"/>
      <c r="E117" s="51"/>
      <c r="F117" s="58">
        <f t="shared" si="2"/>
        <v>0</v>
      </c>
    </row>
    <row r="118" spans="1:6" ht="10.5">
      <c r="A118" s="426"/>
      <c r="B118" s="427" t="s">
        <v>744</v>
      </c>
      <c r="C118" s="428"/>
      <c r="D118" s="429"/>
      <c r="E118" s="57"/>
      <c r="F118" s="58">
        <f t="shared" si="2"/>
        <v>0</v>
      </c>
    </row>
    <row r="119" spans="1:6">
      <c r="A119" s="430"/>
      <c r="B119" s="431"/>
      <c r="C119" s="432"/>
      <c r="D119" s="429"/>
      <c r="E119" s="57"/>
      <c r="F119" s="58">
        <f t="shared" si="2"/>
        <v>0</v>
      </c>
    </row>
    <row r="120" spans="1:6" ht="20">
      <c r="A120" s="430"/>
      <c r="B120" s="431" t="s">
        <v>663</v>
      </c>
      <c r="C120" s="432"/>
      <c r="D120" s="429"/>
      <c r="E120" s="57"/>
      <c r="F120" s="58">
        <f t="shared" si="2"/>
        <v>0</v>
      </c>
    </row>
    <row r="121" spans="1:6">
      <c r="A121" s="430"/>
      <c r="B121" s="431"/>
      <c r="C121" s="432"/>
      <c r="D121" s="429"/>
      <c r="E121" s="57"/>
      <c r="F121" s="58">
        <f t="shared" si="2"/>
        <v>0</v>
      </c>
    </row>
    <row r="122" spans="1:6" ht="20">
      <c r="A122" s="430" t="s">
        <v>743</v>
      </c>
      <c r="B122" s="431" t="s">
        <v>742</v>
      </c>
      <c r="C122" s="432" t="s">
        <v>337</v>
      </c>
      <c r="D122" s="429">
        <v>4</v>
      </c>
      <c r="E122" s="48"/>
      <c r="F122" s="58">
        <f t="shared" si="2"/>
        <v>0</v>
      </c>
    </row>
    <row r="123" spans="1:6">
      <c r="A123" s="430"/>
      <c r="B123" s="431"/>
      <c r="C123" s="432"/>
      <c r="D123" s="429"/>
      <c r="E123" s="57"/>
      <c r="F123" s="58">
        <f t="shared" si="2"/>
        <v>0</v>
      </c>
    </row>
    <row r="124" spans="1:6" ht="30">
      <c r="A124" s="430" t="s">
        <v>741</v>
      </c>
      <c r="B124" s="518" t="s">
        <v>740</v>
      </c>
      <c r="C124" s="432" t="s">
        <v>513</v>
      </c>
      <c r="D124" s="429">
        <v>350</v>
      </c>
      <c r="E124" s="57"/>
      <c r="F124" s="58">
        <f t="shared" si="2"/>
        <v>0</v>
      </c>
    </row>
    <row r="125" spans="1:6">
      <c r="A125" s="430"/>
      <c r="B125" s="518"/>
      <c r="C125" s="432"/>
      <c r="D125" s="429"/>
      <c r="E125" s="57"/>
      <c r="F125" s="58">
        <f t="shared" si="2"/>
        <v>0</v>
      </c>
    </row>
    <row r="126" spans="1:6" ht="20">
      <c r="A126" s="430" t="s">
        <v>662</v>
      </c>
      <c r="B126" s="518" t="s">
        <v>739</v>
      </c>
      <c r="C126" s="432" t="s">
        <v>337</v>
      </c>
      <c r="D126" s="429">
        <v>12</v>
      </c>
      <c r="E126" s="48"/>
      <c r="F126" s="58">
        <f t="shared" si="2"/>
        <v>0</v>
      </c>
    </row>
    <row r="127" spans="1:6">
      <c r="A127" s="430"/>
      <c r="B127" s="518"/>
      <c r="C127" s="432"/>
      <c r="D127" s="429"/>
      <c r="E127" s="57"/>
      <c r="F127" s="58">
        <f t="shared" si="2"/>
        <v>0</v>
      </c>
    </row>
    <row r="128" spans="1:6" ht="10.5">
      <c r="A128" s="430"/>
      <c r="B128" s="403" t="s">
        <v>738</v>
      </c>
      <c r="C128" s="432"/>
      <c r="D128" s="429"/>
      <c r="E128" s="57"/>
      <c r="F128" s="58">
        <f t="shared" si="2"/>
        <v>0</v>
      </c>
    </row>
    <row r="129" spans="1:6">
      <c r="A129" s="430"/>
      <c r="B129" s="431"/>
      <c r="C129" s="432"/>
      <c r="D129" s="429"/>
      <c r="E129" s="57"/>
      <c r="F129" s="58">
        <f t="shared" si="2"/>
        <v>0</v>
      </c>
    </row>
    <row r="130" spans="1:6" ht="31.5" customHeight="1">
      <c r="A130" s="430"/>
      <c r="B130" s="518" t="s">
        <v>737</v>
      </c>
      <c r="C130" s="432"/>
      <c r="D130" s="429"/>
      <c r="E130" s="57"/>
      <c r="F130" s="58">
        <f t="shared" si="2"/>
        <v>0</v>
      </c>
    </row>
    <row r="131" spans="1:6">
      <c r="A131" s="430"/>
      <c r="B131" s="431"/>
      <c r="C131" s="432"/>
      <c r="D131" s="429"/>
      <c r="E131" s="57"/>
      <c r="F131" s="58">
        <f t="shared" si="2"/>
        <v>0</v>
      </c>
    </row>
    <row r="132" spans="1:6" ht="20">
      <c r="A132" s="430" t="s">
        <v>736</v>
      </c>
      <c r="B132" s="518" t="s">
        <v>735</v>
      </c>
      <c r="C132" s="432" t="s">
        <v>679</v>
      </c>
      <c r="D132" s="429">
        <v>80</v>
      </c>
      <c r="E132" s="48"/>
      <c r="F132" s="58">
        <f t="shared" si="2"/>
        <v>0</v>
      </c>
    </row>
    <row r="133" spans="1:6">
      <c r="A133" s="430"/>
      <c r="B133" s="518"/>
      <c r="C133" s="432"/>
      <c r="D133" s="429"/>
      <c r="E133" s="57"/>
      <c r="F133" s="401"/>
    </row>
    <row r="134" spans="1:6">
      <c r="A134" s="430"/>
      <c r="B134" s="518"/>
      <c r="C134" s="432"/>
      <c r="D134" s="429"/>
      <c r="E134" s="57"/>
      <c r="F134" s="401"/>
    </row>
    <row r="135" spans="1:6">
      <c r="A135" s="430"/>
      <c r="B135" s="518"/>
      <c r="C135" s="432"/>
      <c r="D135" s="429"/>
      <c r="E135" s="57"/>
      <c r="F135" s="401"/>
    </row>
    <row r="136" spans="1:6">
      <c r="A136" s="430"/>
      <c r="B136" s="518"/>
      <c r="C136" s="432"/>
      <c r="D136" s="429"/>
      <c r="E136" s="57"/>
      <c r="F136" s="401"/>
    </row>
    <row r="137" spans="1:6">
      <c r="A137" s="430"/>
      <c r="B137" s="518"/>
      <c r="C137" s="432"/>
      <c r="D137" s="429"/>
      <c r="E137" s="57"/>
      <c r="F137" s="401"/>
    </row>
    <row r="138" spans="1:6">
      <c r="A138" s="430"/>
      <c r="B138" s="518"/>
      <c r="C138" s="432"/>
      <c r="D138" s="429"/>
      <c r="E138" s="57"/>
      <c r="F138" s="401"/>
    </row>
    <row r="139" spans="1:6">
      <c r="A139" s="430"/>
      <c r="B139" s="518"/>
      <c r="C139" s="432"/>
      <c r="D139" s="429"/>
      <c r="E139" s="57"/>
      <c r="F139" s="401"/>
    </row>
    <row r="140" spans="1:6">
      <c r="A140" s="430"/>
      <c r="B140" s="518"/>
      <c r="C140" s="432"/>
      <c r="D140" s="429"/>
      <c r="E140" s="57"/>
      <c r="F140" s="401"/>
    </row>
    <row r="141" spans="1:6">
      <c r="A141" s="430"/>
      <c r="B141" s="518"/>
      <c r="C141" s="432"/>
      <c r="D141" s="429"/>
      <c r="E141" s="57"/>
      <c r="F141" s="401"/>
    </row>
    <row r="142" spans="1:6">
      <c r="A142" s="430"/>
      <c r="B142" s="518"/>
      <c r="C142" s="432"/>
      <c r="D142" s="429"/>
      <c r="E142" s="57"/>
      <c r="F142" s="401"/>
    </row>
    <row r="143" spans="1:6">
      <c r="A143" s="430"/>
      <c r="B143" s="518"/>
      <c r="C143" s="432"/>
      <c r="D143" s="429"/>
      <c r="E143" s="57"/>
      <c r="F143" s="401"/>
    </row>
    <row r="144" spans="1:6">
      <c r="A144" s="430"/>
      <c r="B144" s="518"/>
      <c r="C144" s="432"/>
      <c r="D144" s="429"/>
      <c r="E144" s="57"/>
      <c r="F144" s="401"/>
    </row>
    <row r="145" spans="1:6">
      <c r="A145" s="430"/>
      <c r="B145" s="518"/>
      <c r="C145" s="432"/>
      <c r="D145" s="429"/>
      <c r="E145" s="57"/>
      <c r="F145" s="401"/>
    </row>
    <row r="146" spans="1:6">
      <c r="A146" s="430"/>
      <c r="B146" s="518"/>
      <c r="C146" s="432"/>
      <c r="D146" s="429"/>
      <c r="E146" s="57"/>
      <c r="F146" s="401"/>
    </row>
    <row r="147" spans="1:6">
      <c r="A147" s="430"/>
      <c r="B147" s="518"/>
      <c r="C147" s="432"/>
      <c r="D147" s="429"/>
      <c r="E147" s="57"/>
      <c r="F147" s="401"/>
    </row>
    <row r="148" spans="1:6">
      <c r="A148" s="430"/>
      <c r="B148" s="518"/>
      <c r="C148" s="432"/>
      <c r="D148" s="429"/>
      <c r="E148" s="57"/>
      <c r="F148" s="401"/>
    </row>
    <row r="149" spans="1:6">
      <c r="A149" s="430"/>
      <c r="B149" s="518"/>
      <c r="C149" s="432"/>
      <c r="D149" s="429"/>
      <c r="E149" s="57"/>
      <c r="F149" s="401"/>
    </row>
    <row r="150" spans="1:6">
      <c r="A150" s="430"/>
      <c r="B150" s="518"/>
      <c r="C150" s="432"/>
      <c r="D150" s="429"/>
      <c r="E150" s="57"/>
      <c r="F150" s="401"/>
    </row>
    <row r="151" spans="1:6">
      <c r="A151" s="430"/>
      <c r="B151" s="518"/>
      <c r="C151" s="432"/>
      <c r="D151" s="429"/>
      <c r="E151" s="57"/>
      <c r="F151" s="401"/>
    </row>
    <row r="152" spans="1:6">
      <c r="A152" s="430"/>
      <c r="B152" s="518"/>
      <c r="C152" s="432"/>
      <c r="D152" s="429"/>
      <c r="E152" s="57"/>
      <c r="F152" s="401"/>
    </row>
    <row r="153" spans="1:6">
      <c r="A153" s="430"/>
      <c r="B153" s="518"/>
      <c r="C153" s="432"/>
      <c r="D153" s="429"/>
      <c r="E153" s="57"/>
      <c r="F153" s="401"/>
    </row>
    <row r="154" spans="1:6">
      <c r="A154" s="430"/>
      <c r="B154" s="518"/>
      <c r="C154" s="432"/>
      <c r="D154" s="429"/>
      <c r="E154" s="57"/>
      <c r="F154" s="401"/>
    </row>
    <row r="155" spans="1:6">
      <c r="A155" s="430"/>
      <c r="B155" s="518"/>
      <c r="C155" s="432"/>
      <c r="D155" s="429"/>
      <c r="E155" s="57"/>
      <c r="F155" s="401"/>
    </row>
    <row r="156" spans="1:6">
      <c r="A156" s="430"/>
      <c r="B156" s="518"/>
      <c r="C156" s="432"/>
      <c r="D156" s="429"/>
      <c r="E156" s="57"/>
      <c r="F156" s="401"/>
    </row>
    <row r="157" spans="1:6">
      <c r="A157" s="430"/>
      <c r="B157" s="518"/>
      <c r="C157" s="432"/>
      <c r="D157" s="429"/>
      <c r="E157" s="57"/>
      <c r="F157" s="401"/>
    </row>
    <row r="158" spans="1:6">
      <c r="A158" s="430"/>
      <c r="B158" s="518"/>
      <c r="C158" s="432"/>
      <c r="D158" s="429"/>
      <c r="E158" s="57"/>
      <c r="F158" s="401"/>
    </row>
    <row r="159" spans="1:6" ht="10.5" thickBot="1">
      <c r="A159" s="430"/>
      <c r="B159" s="518"/>
      <c r="C159" s="432"/>
      <c r="D159" s="429"/>
      <c r="E159" s="57"/>
      <c r="F159" s="401"/>
    </row>
    <row r="160" spans="1:6" ht="12.75" customHeight="1" thickBot="1">
      <c r="A160" s="2019" t="s">
        <v>325</v>
      </c>
      <c r="B160" s="2020"/>
      <c r="C160" s="2020"/>
      <c r="D160" s="2020"/>
      <c r="E160" s="2020"/>
      <c r="F160" s="526">
        <f>SUM(F116:F137)</f>
        <v>0</v>
      </c>
    </row>
    <row r="161" spans="1:6">
      <c r="A161" s="510"/>
      <c r="B161" s="431"/>
      <c r="C161" s="432"/>
      <c r="D161" s="429"/>
      <c r="E161" s="57"/>
      <c r="F161" s="401"/>
    </row>
    <row r="162" spans="1:6">
      <c r="A162" s="510"/>
      <c r="B162" s="431"/>
      <c r="C162" s="432"/>
      <c r="D162" s="429"/>
      <c r="E162" s="57"/>
      <c r="F162" s="401"/>
    </row>
    <row r="163" spans="1:6" ht="10.5">
      <c r="A163" s="448"/>
      <c r="B163" s="451" t="s">
        <v>315</v>
      </c>
      <c r="C163" s="449"/>
      <c r="D163" s="83"/>
      <c r="E163" s="82"/>
      <c r="F163" s="450"/>
    </row>
    <row r="164" spans="1:6">
      <c r="A164" s="448"/>
      <c r="B164" s="266"/>
      <c r="C164" s="449"/>
      <c r="D164" s="83"/>
      <c r="E164" s="82"/>
      <c r="F164" s="450"/>
    </row>
    <row r="165" spans="1:6" ht="10.5">
      <c r="A165" s="448">
        <v>1</v>
      </c>
      <c r="B165" s="266" t="s">
        <v>314</v>
      </c>
      <c r="C165" s="449"/>
      <c r="D165" s="83"/>
      <c r="E165" s="82"/>
      <c r="F165" s="452">
        <f>F60</f>
        <v>0</v>
      </c>
    </row>
    <row r="166" spans="1:6" ht="10.5">
      <c r="A166" s="448"/>
      <c r="B166" s="266"/>
      <c r="C166" s="449"/>
      <c r="D166" s="83"/>
      <c r="E166" s="82"/>
      <c r="F166" s="452"/>
    </row>
    <row r="167" spans="1:6" ht="10.5">
      <c r="A167" s="448">
        <v>2</v>
      </c>
      <c r="B167" s="266" t="s">
        <v>313</v>
      </c>
      <c r="C167" s="449"/>
      <c r="D167" s="83"/>
      <c r="E167" s="82"/>
      <c r="F167" s="452">
        <f>F110</f>
        <v>0</v>
      </c>
    </row>
    <row r="168" spans="1:6" ht="10.5">
      <c r="A168" s="448"/>
      <c r="B168" s="266"/>
      <c r="C168" s="449"/>
      <c r="D168" s="83"/>
      <c r="E168" s="82"/>
      <c r="F168" s="452"/>
    </row>
    <row r="169" spans="1:6" ht="10.5">
      <c r="A169" s="448">
        <v>3</v>
      </c>
      <c r="B169" s="266" t="s">
        <v>312</v>
      </c>
      <c r="C169" s="449"/>
      <c r="D169" s="83"/>
      <c r="E169" s="82"/>
      <c r="F169" s="452">
        <f>F160</f>
        <v>0</v>
      </c>
    </row>
    <row r="170" spans="1:6">
      <c r="A170" s="448"/>
      <c r="B170" s="266"/>
      <c r="C170" s="449"/>
      <c r="D170" s="83"/>
      <c r="E170" s="82"/>
      <c r="F170" s="450"/>
    </row>
    <row r="171" spans="1:6">
      <c r="A171" s="448"/>
      <c r="B171" s="266"/>
      <c r="C171" s="449"/>
      <c r="D171" s="83"/>
      <c r="E171" s="82"/>
      <c r="F171" s="450"/>
    </row>
    <row r="172" spans="1:6">
      <c r="A172" s="448"/>
      <c r="B172" s="266"/>
      <c r="C172" s="449"/>
      <c r="D172" s="83"/>
      <c r="E172" s="82"/>
      <c r="F172" s="450"/>
    </row>
    <row r="173" spans="1:6">
      <c r="A173" s="448"/>
      <c r="B173" s="266"/>
      <c r="C173" s="449"/>
      <c r="D173" s="83"/>
      <c r="E173" s="82"/>
      <c r="F173" s="450"/>
    </row>
    <row r="174" spans="1:6">
      <c r="A174" s="448"/>
      <c r="B174" s="266"/>
      <c r="C174" s="449"/>
      <c r="D174" s="83"/>
      <c r="E174" s="82"/>
      <c r="F174" s="450"/>
    </row>
    <row r="175" spans="1:6">
      <c r="A175" s="448"/>
      <c r="B175" s="266"/>
      <c r="C175" s="449"/>
      <c r="D175" s="83"/>
      <c r="E175" s="82"/>
      <c r="F175" s="450"/>
    </row>
    <row r="176" spans="1:6">
      <c r="A176" s="448"/>
      <c r="B176" s="266"/>
      <c r="C176" s="449"/>
      <c r="D176" s="83"/>
      <c r="E176" s="82"/>
      <c r="F176" s="450"/>
    </row>
    <row r="177" spans="1:6">
      <c r="A177" s="448"/>
      <c r="B177" s="266"/>
      <c r="C177" s="449"/>
      <c r="D177" s="83"/>
      <c r="E177" s="82"/>
      <c r="F177" s="450"/>
    </row>
    <row r="178" spans="1:6">
      <c r="A178" s="448"/>
      <c r="B178" s="266"/>
      <c r="C178" s="449"/>
      <c r="D178" s="83"/>
      <c r="E178" s="82"/>
      <c r="F178" s="450"/>
    </row>
    <row r="179" spans="1:6">
      <c r="A179" s="448"/>
      <c r="B179" s="266"/>
      <c r="C179" s="449"/>
      <c r="D179" s="83"/>
      <c r="E179" s="82"/>
      <c r="F179" s="450"/>
    </row>
    <row r="180" spans="1:6">
      <c r="A180" s="448"/>
      <c r="B180" s="266"/>
      <c r="C180" s="449"/>
      <c r="D180" s="83"/>
      <c r="E180" s="82"/>
      <c r="F180" s="450"/>
    </row>
    <row r="181" spans="1:6">
      <c r="A181" s="448"/>
      <c r="B181" s="266"/>
      <c r="C181" s="449"/>
      <c r="D181" s="83"/>
      <c r="E181" s="82"/>
      <c r="F181" s="450"/>
    </row>
    <row r="182" spans="1:6">
      <c r="A182" s="448"/>
      <c r="B182" s="266"/>
      <c r="C182" s="449"/>
      <c r="D182" s="83"/>
      <c r="E182" s="82"/>
      <c r="F182" s="450"/>
    </row>
    <row r="183" spans="1:6">
      <c r="A183" s="448"/>
      <c r="B183" s="266"/>
      <c r="C183" s="449"/>
      <c r="D183" s="83"/>
      <c r="E183" s="82"/>
      <c r="F183" s="450"/>
    </row>
    <row r="184" spans="1:6">
      <c r="A184" s="448"/>
      <c r="B184" s="266"/>
      <c r="C184" s="449"/>
      <c r="D184" s="83"/>
      <c r="E184" s="82"/>
      <c r="F184" s="450"/>
    </row>
    <row r="185" spans="1:6">
      <c r="A185" s="448"/>
      <c r="B185" s="266"/>
      <c r="C185" s="449"/>
      <c r="D185" s="83"/>
      <c r="E185" s="82"/>
      <c r="F185" s="450"/>
    </row>
    <row r="186" spans="1:6">
      <c r="A186" s="448"/>
      <c r="B186" s="266"/>
      <c r="C186" s="449"/>
      <c r="D186" s="83"/>
      <c r="E186" s="82"/>
      <c r="F186" s="450"/>
    </row>
    <row r="187" spans="1:6">
      <c r="A187" s="448"/>
      <c r="B187" s="266"/>
      <c r="C187" s="449"/>
      <c r="D187" s="83"/>
      <c r="E187" s="82"/>
      <c r="F187" s="450"/>
    </row>
    <row r="188" spans="1:6">
      <c r="A188" s="448"/>
      <c r="B188" s="266"/>
      <c r="C188" s="449"/>
      <c r="D188" s="83"/>
      <c r="E188" s="82"/>
      <c r="F188" s="450"/>
    </row>
    <row r="189" spans="1:6">
      <c r="A189" s="448"/>
      <c r="B189" s="266"/>
      <c r="C189" s="449"/>
      <c r="D189" s="83"/>
      <c r="E189" s="82"/>
      <c r="F189" s="450"/>
    </row>
    <row r="190" spans="1:6">
      <c r="A190" s="448"/>
      <c r="B190" s="266"/>
      <c r="C190" s="449"/>
      <c r="D190" s="83"/>
      <c r="E190" s="82"/>
      <c r="F190" s="450"/>
    </row>
    <row r="191" spans="1:6">
      <c r="A191" s="448"/>
      <c r="B191" s="266"/>
      <c r="C191" s="449"/>
      <c r="D191" s="83"/>
      <c r="E191" s="82"/>
      <c r="F191" s="450"/>
    </row>
    <row r="192" spans="1:6">
      <c r="A192" s="448"/>
      <c r="B192" s="266"/>
      <c r="C192" s="449"/>
      <c r="D192" s="83"/>
      <c r="E192" s="82"/>
      <c r="F192" s="450"/>
    </row>
    <row r="193" spans="1:6">
      <c r="A193" s="448"/>
      <c r="B193" s="266"/>
      <c r="C193" s="449"/>
      <c r="D193" s="83"/>
      <c r="E193" s="82"/>
      <c r="F193" s="450"/>
    </row>
    <row r="194" spans="1:6">
      <c r="A194" s="448"/>
      <c r="B194" s="266"/>
      <c r="C194" s="449"/>
      <c r="D194" s="83"/>
      <c r="E194" s="82"/>
      <c r="F194" s="450"/>
    </row>
    <row r="195" spans="1:6">
      <c r="A195" s="448"/>
      <c r="B195" s="266"/>
      <c r="C195" s="449"/>
      <c r="D195" s="83"/>
      <c r="E195" s="82"/>
      <c r="F195" s="450"/>
    </row>
    <row r="196" spans="1:6">
      <c r="A196" s="448"/>
      <c r="B196" s="266"/>
      <c r="C196" s="449"/>
      <c r="D196" s="83"/>
      <c r="E196" s="82"/>
      <c r="F196" s="450"/>
    </row>
    <row r="197" spans="1:6">
      <c r="A197" s="448"/>
      <c r="B197" s="266"/>
      <c r="C197" s="449"/>
      <c r="D197" s="83"/>
      <c r="E197" s="82"/>
      <c r="F197" s="450"/>
    </row>
    <row r="198" spans="1:6">
      <c r="A198" s="448"/>
      <c r="B198" s="266"/>
      <c r="C198" s="449"/>
      <c r="D198" s="83"/>
      <c r="E198" s="82"/>
      <c r="F198" s="450"/>
    </row>
    <row r="199" spans="1:6">
      <c r="A199" s="448"/>
      <c r="B199" s="266"/>
      <c r="C199" s="449"/>
      <c r="D199" s="83"/>
      <c r="E199" s="82"/>
      <c r="F199" s="450"/>
    </row>
    <row r="200" spans="1:6">
      <c r="A200" s="448"/>
      <c r="B200" s="266"/>
      <c r="C200" s="449"/>
      <c r="D200" s="83"/>
      <c r="E200" s="82"/>
      <c r="F200" s="450"/>
    </row>
    <row r="201" spans="1:6" ht="15.75" customHeight="1">
      <c r="A201" s="448"/>
      <c r="B201" s="266"/>
      <c r="C201" s="449"/>
      <c r="D201" s="83"/>
      <c r="E201" s="82"/>
      <c r="F201" s="450"/>
    </row>
    <row r="202" spans="1:6" ht="15.75" customHeight="1">
      <c r="A202" s="448"/>
      <c r="B202" s="266"/>
      <c r="C202" s="449"/>
      <c r="D202" s="83"/>
      <c r="E202" s="82"/>
      <c r="F202" s="450"/>
    </row>
    <row r="203" spans="1:6" ht="15.75" customHeight="1">
      <c r="A203" s="448"/>
      <c r="B203" s="266"/>
      <c r="C203" s="449"/>
      <c r="D203" s="83"/>
      <c r="E203" s="82"/>
      <c r="F203" s="450"/>
    </row>
    <row r="204" spans="1:6" ht="15.75" customHeight="1">
      <c r="A204" s="448"/>
      <c r="B204" s="266"/>
      <c r="C204" s="449"/>
      <c r="D204" s="83"/>
      <c r="E204" s="82"/>
      <c r="F204" s="450"/>
    </row>
    <row r="205" spans="1:6" ht="15.75" customHeight="1" thickBot="1">
      <c r="A205" s="527"/>
      <c r="B205" s="528"/>
      <c r="C205" s="529"/>
      <c r="D205" s="530"/>
      <c r="E205" s="531"/>
      <c r="F205" s="532"/>
    </row>
    <row r="206" spans="1:6" ht="11" thickBot="1">
      <c r="A206" s="2016" t="s">
        <v>311</v>
      </c>
      <c r="B206" s="2017"/>
      <c r="C206" s="2017"/>
      <c r="D206" s="2017"/>
      <c r="E206" s="2018"/>
      <c r="F206" s="533">
        <f>SUM(F163:F170)</f>
        <v>0</v>
      </c>
    </row>
    <row r="207" spans="1:6">
      <c r="A207" s="45"/>
      <c r="B207" s="45"/>
      <c r="C207" s="45"/>
      <c r="D207" s="374"/>
      <c r="E207" s="534"/>
      <c r="F207" s="534"/>
    </row>
    <row r="208" spans="1:6">
      <c r="A208" s="45"/>
      <c r="B208" s="45"/>
      <c r="C208" s="45"/>
      <c r="D208" s="374"/>
      <c r="E208" s="534"/>
      <c r="F208" s="534"/>
    </row>
    <row r="209" spans="1:6">
      <c r="A209" s="45"/>
      <c r="B209" s="45"/>
      <c r="C209" s="45"/>
      <c r="D209" s="374"/>
      <c r="E209" s="534"/>
      <c r="F209" s="534"/>
    </row>
    <row r="210" spans="1:6">
      <c r="A210" s="45"/>
      <c r="B210" s="45"/>
      <c r="C210" s="45"/>
      <c r="D210" s="374"/>
      <c r="E210" s="534"/>
      <c r="F210" s="534"/>
    </row>
    <row r="211" spans="1:6">
      <c r="A211" s="45"/>
      <c r="B211" s="45"/>
      <c r="C211" s="45"/>
      <c r="D211" s="374"/>
      <c r="E211" s="534"/>
      <c r="F211" s="534"/>
    </row>
    <row r="212" spans="1:6">
      <c r="A212" s="45"/>
      <c r="B212" s="45"/>
      <c r="C212" s="45"/>
      <c r="D212" s="374"/>
      <c r="E212" s="534"/>
      <c r="F212" s="534"/>
    </row>
    <row r="213" spans="1:6">
      <c r="A213" s="45"/>
      <c r="B213" s="45"/>
      <c r="C213" s="45"/>
      <c r="D213" s="374"/>
      <c r="E213" s="534"/>
      <c r="F213" s="534"/>
    </row>
    <row r="214" spans="1:6">
      <c r="A214" s="45"/>
      <c r="B214" s="45"/>
      <c r="C214" s="45"/>
      <c r="D214" s="374"/>
      <c r="E214" s="534"/>
      <c r="F214" s="534"/>
    </row>
    <row r="215" spans="1:6">
      <c r="A215" s="45"/>
      <c r="B215" s="45"/>
      <c r="C215" s="45"/>
      <c r="D215" s="374"/>
      <c r="E215" s="534"/>
      <c r="F215" s="534"/>
    </row>
    <row r="216" spans="1:6">
      <c r="A216" s="45"/>
      <c r="B216" s="45"/>
      <c r="C216" s="45"/>
      <c r="D216" s="374"/>
      <c r="E216" s="534"/>
      <c r="F216" s="534"/>
    </row>
    <row r="217" spans="1:6">
      <c r="A217" s="45"/>
      <c r="B217" s="45"/>
      <c r="C217" s="45"/>
      <c r="D217" s="374"/>
      <c r="E217" s="534"/>
      <c r="F217" s="534"/>
    </row>
    <row r="218" spans="1:6">
      <c r="A218" s="45"/>
      <c r="B218" s="45"/>
      <c r="C218" s="45"/>
      <c r="D218" s="374"/>
      <c r="E218" s="534"/>
      <c r="F218" s="534"/>
    </row>
    <row r="219" spans="1:6">
      <c r="A219" s="45"/>
      <c r="B219" s="45"/>
      <c r="C219" s="45"/>
      <c r="D219" s="374"/>
      <c r="E219" s="534"/>
      <c r="F219" s="534"/>
    </row>
    <row r="220" spans="1:6">
      <c r="A220" s="45"/>
      <c r="B220" s="45"/>
      <c r="C220" s="45"/>
      <c r="D220" s="374"/>
      <c r="E220" s="534"/>
      <c r="F220" s="534"/>
    </row>
    <row r="221" spans="1:6">
      <c r="A221" s="45"/>
      <c r="B221" s="45"/>
      <c r="C221" s="45"/>
      <c r="D221" s="374"/>
      <c r="E221" s="534"/>
      <c r="F221" s="534"/>
    </row>
    <row r="222" spans="1:6">
      <c r="A222" s="45"/>
      <c r="B222" s="45"/>
      <c r="C222" s="45"/>
      <c r="D222" s="374"/>
      <c r="E222" s="534"/>
      <c r="F222" s="534"/>
    </row>
    <row r="223" spans="1:6">
      <c r="A223" s="45"/>
      <c r="B223" s="45"/>
      <c r="C223" s="45"/>
      <c r="D223" s="374"/>
      <c r="E223" s="534"/>
      <c r="F223" s="534"/>
    </row>
    <row r="224" spans="1:6">
      <c r="A224" s="45"/>
      <c r="B224" s="45"/>
      <c r="C224" s="45"/>
      <c r="D224" s="374"/>
      <c r="E224" s="534"/>
      <c r="F224" s="534"/>
    </row>
    <row r="225" spans="1:6">
      <c r="A225" s="45"/>
      <c r="B225" s="45"/>
      <c r="C225" s="45"/>
      <c r="D225" s="374"/>
      <c r="E225" s="534"/>
      <c r="F225" s="534"/>
    </row>
    <row r="226" spans="1:6">
      <c r="A226" s="45"/>
      <c r="B226" s="45"/>
      <c r="C226" s="45"/>
      <c r="D226" s="374"/>
      <c r="E226" s="534"/>
      <c r="F226" s="534"/>
    </row>
    <row r="227" spans="1:6">
      <c r="A227" s="45"/>
      <c r="B227" s="45"/>
      <c r="C227" s="45"/>
      <c r="D227" s="374"/>
      <c r="E227" s="534"/>
      <c r="F227" s="534"/>
    </row>
    <row r="228" spans="1:6">
      <c r="A228" s="45"/>
      <c r="B228" s="45"/>
      <c r="C228" s="45"/>
      <c r="D228" s="374"/>
      <c r="E228" s="534"/>
      <c r="F228" s="534"/>
    </row>
    <row r="229" spans="1:6">
      <c r="A229" s="45"/>
      <c r="B229" s="45"/>
      <c r="C229" s="45"/>
      <c r="D229" s="374"/>
      <c r="E229" s="534"/>
      <c r="F229" s="534"/>
    </row>
    <row r="230" spans="1:6">
      <c r="A230" s="45"/>
      <c r="B230" s="45"/>
      <c r="C230" s="45"/>
      <c r="D230" s="374"/>
      <c r="E230" s="534"/>
      <c r="F230" s="534"/>
    </row>
    <row r="231" spans="1:6">
      <c r="A231" s="45"/>
      <c r="B231" s="45"/>
      <c r="C231" s="45"/>
      <c r="D231" s="374"/>
      <c r="E231" s="534"/>
      <c r="F231" s="534"/>
    </row>
    <row r="232" spans="1:6">
      <c r="A232" s="45"/>
      <c r="B232" s="45"/>
      <c r="C232" s="45"/>
      <c r="D232" s="374"/>
      <c r="E232" s="534"/>
      <c r="F232" s="534"/>
    </row>
    <row r="233" spans="1:6">
      <c r="A233" s="45"/>
      <c r="B233" s="45"/>
      <c r="C233" s="45"/>
      <c r="D233" s="374"/>
      <c r="E233" s="534"/>
      <c r="F233" s="534"/>
    </row>
    <row r="234" spans="1:6">
      <c r="A234" s="45"/>
      <c r="B234" s="45"/>
      <c r="C234" s="45"/>
      <c r="D234" s="374"/>
      <c r="E234" s="534"/>
      <c r="F234" s="534"/>
    </row>
    <row r="235" spans="1:6">
      <c r="A235" s="45"/>
      <c r="B235" s="45"/>
      <c r="C235" s="45"/>
      <c r="D235" s="374"/>
      <c r="E235" s="534"/>
      <c r="F235" s="534"/>
    </row>
    <row r="236" spans="1:6">
      <c r="A236" s="45"/>
      <c r="B236" s="45"/>
      <c r="C236" s="45"/>
      <c r="D236" s="374"/>
      <c r="E236" s="534"/>
      <c r="F236" s="534"/>
    </row>
    <row r="237" spans="1:6">
      <c r="A237" s="45"/>
      <c r="B237" s="45"/>
      <c r="C237" s="45"/>
      <c r="D237" s="374"/>
      <c r="E237" s="534"/>
      <c r="F237" s="534"/>
    </row>
    <row r="238" spans="1:6">
      <c r="A238" s="45"/>
      <c r="B238" s="45"/>
      <c r="C238" s="45"/>
      <c r="D238" s="374"/>
      <c r="E238" s="534"/>
      <c r="F238" s="534"/>
    </row>
    <row r="239" spans="1:6">
      <c r="A239" s="45"/>
      <c r="B239" s="45"/>
      <c r="C239" s="45"/>
      <c r="D239" s="374"/>
      <c r="E239" s="534"/>
      <c r="F239" s="534"/>
    </row>
    <row r="240" spans="1:6">
      <c r="A240" s="45"/>
      <c r="B240" s="45"/>
      <c r="C240" s="45"/>
      <c r="D240" s="374"/>
      <c r="E240" s="534"/>
      <c r="F240" s="534"/>
    </row>
    <row r="241" spans="1:6">
      <c r="A241" s="45"/>
      <c r="B241" s="45"/>
      <c r="C241" s="45"/>
      <c r="D241" s="374"/>
      <c r="E241" s="534"/>
      <c r="F241" s="534"/>
    </row>
    <row r="242" spans="1:6">
      <c r="A242" s="45"/>
      <c r="B242" s="45"/>
      <c r="C242" s="45"/>
      <c r="D242" s="374"/>
      <c r="E242" s="534"/>
      <c r="F242" s="534"/>
    </row>
    <row r="243" spans="1:6">
      <c r="A243" s="45"/>
      <c r="B243" s="45"/>
      <c r="C243" s="45"/>
      <c r="D243" s="374"/>
      <c r="E243" s="534"/>
      <c r="F243" s="534"/>
    </row>
    <row r="244" spans="1:6">
      <c r="A244" s="45"/>
      <c r="B244" s="45"/>
      <c r="C244" s="45"/>
      <c r="D244" s="374"/>
      <c r="E244" s="534"/>
      <c r="F244" s="534"/>
    </row>
    <row r="245" spans="1:6">
      <c r="A245" s="45"/>
      <c r="B245" s="45"/>
      <c r="C245" s="45"/>
      <c r="D245" s="374"/>
      <c r="E245" s="534"/>
      <c r="F245" s="534"/>
    </row>
    <row r="246" spans="1:6">
      <c r="A246" s="45"/>
      <c r="B246" s="45"/>
      <c r="C246" s="45"/>
      <c r="D246" s="374"/>
      <c r="E246" s="534"/>
      <c r="F246" s="534"/>
    </row>
    <row r="247" spans="1:6">
      <c r="A247" s="45"/>
      <c r="B247" s="45"/>
      <c r="C247" s="45"/>
      <c r="D247" s="374"/>
      <c r="E247" s="534"/>
      <c r="F247" s="534"/>
    </row>
    <row r="248" spans="1:6">
      <c r="A248" s="45"/>
      <c r="B248" s="45"/>
      <c r="C248" s="45"/>
      <c r="D248" s="374"/>
      <c r="E248" s="534"/>
      <c r="F248" s="534"/>
    </row>
    <row r="249" spans="1:6">
      <c r="A249" s="45"/>
      <c r="B249" s="45"/>
      <c r="C249" s="45"/>
      <c r="D249" s="374"/>
      <c r="E249" s="534"/>
      <c r="F249" s="534"/>
    </row>
    <row r="250" spans="1:6">
      <c r="A250" s="45"/>
      <c r="B250" s="45"/>
      <c r="C250" s="45"/>
      <c r="D250" s="374"/>
      <c r="E250" s="534"/>
      <c r="F250" s="534"/>
    </row>
    <row r="251" spans="1:6">
      <c r="A251" s="45"/>
      <c r="B251" s="45"/>
      <c r="C251" s="45"/>
      <c r="D251" s="374"/>
      <c r="E251" s="534"/>
      <c r="F251" s="534"/>
    </row>
    <row r="252" spans="1:6">
      <c r="A252" s="45"/>
      <c r="B252" s="45"/>
      <c r="C252" s="45"/>
      <c r="D252" s="374"/>
      <c r="E252" s="534"/>
      <c r="F252" s="534"/>
    </row>
    <row r="253" spans="1:6">
      <c r="A253" s="45"/>
      <c r="B253" s="45"/>
      <c r="C253" s="45"/>
      <c r="D253" s="374"/>
      <c r="E253" s="534"/>
      <c r="F253" s="534"/>
    </row>
    <row r="254" spans="1:6">
      <c r="A254" s="45"/>
      <c r="B254" s="45"/>
      <c r="C254" s="45"/>
      <c r="D254" s="374"/>
      <c r="E254" s="534"/>
      <c r="F254" s="534"/>
    </row>
    <row r="255" spans="1:6">
      <c r="A255" s="45"/>
      <c r="B255" s="45"/>
      <c r="C255" s="45"/>
      <c r="D255" s="374"/>
      <c r="E255" s="534"/>
      <c r="F255" s="534"/>
    </row>
    <row r="256" spans="1:6">
      <c r="A256" s="45"/>
      <c r="B256" s="45"/>
      <c r="C256" s="45"/>
      <c r="D256" s="374"/>
      <c r="E256" s="534"/>
      <c r="F256" s="534"/>
    </row>
    <row r="257" spans="1:6">
      <c r="A257" s="45"/>
      <c r="B257" s="45"/>
      <c r="C257" s="45"/>
      <c r="D257" s="374"/>
      <c r="E257" s="534"/>
      <c r="F257" s="534"/>
    </row>
    <row r="258" spans="1:6">
      <c r="A258" s="45"/>
      <c r="B258" s="45"/>
      <c r="C258" s="45"/>
      <c r="D258" s="374"/>
      <c r="E258" s="534"/>
      <c r="F258" s="534"/>
    </row>
    <row r="259" spans="1:6">
      <c r="A259" s="45"/>
      <c r="B259" s="45"/>
      <c r="C259" s="45"/>
      <c r="D259" s="374"/>
      <c r="E259" s="534"/>
      <c r="F259" s="534"/>
    </row>
    <row r="260" spans="1:6">
      <c r="A260" s="45"/>
      <c r="B260" s="45"/>
      <c r="C260" s="45"/>
      <c r="D260" s="374"/>
      <c r="E260" s="534"/>
      <c r="F260" s="534"/>
    </row>
    <row r="261" spans="1:6">
      <c r="A261" s="45"/>
      <c r="B261" s="45"/>
      <c r="C261" s="45"/>
      <c r="D261" s="374"/>
      <c r="E261" s="534"/>
      <c r="F261" s="534"/>
    </row>
    <row r="262" spans="1:6">
      <c r="A262" s="45"/>
      <c r="B262" s="45"/>
      <c r="C262" s="45"/>
      <c r="D262" s="374"/>
      <c r="E262" s="534"/>
      <c r="F262" s="534"/>
    </row>
    <row r="263" spans="1:6">
      <c r="A263" s="45"/>
      <c r="B263" s="45"/>
      <c r="C263" s="45"/>
      <c r="D263" s="374"/>
      <c r="E263" s="534"/>
      <c r="F263" s="534"/>
    </row>
    <row r="264" spans="1:6">
      <c r="A264" s="45"/>
      <c r="B264" s="45"/>
      <c r="C264" s="45"/>
      <c r="D264" s="374"/>
      <c r="E264" s="534"/>
      <c r="F264" s="534"/>
    </row>
    <row r="265" spans="1:6">
      <c r="A265" s="45"/>
      <c r="B265" s="45"/>
      <c r="C265" s="45"/>
      <c r="D265" s="374"/>
      <c r="E265" s="534"/>
      <c r="F265" s="534"/>
    </row>
    <row r="266" spans="1:6">
      <c r="A266" s="45"/>
      <c r="B266" s="45"/>
      <c r="C266" s="45"/>
      <c r="D266" s="374"/>
      <c r="E266" s="534"/>
      <c r="F266" s="534"/>
    </row>
    <row r="267" spans="1:6">
      <c r="A267" s="45"/>
      <c r="B267" s="45"/>
      <c r="C267" s="45"/>
      <c r="D267" s="374"/>
      <c r="E267" s="534"/>
      <c r="F267" s="534"/>
    </row>
    <row r="268" spans="1:6">
      <c r="A268" s="45"/>
      <c r="B268" s="45"/>
      <c r="C268" s="45"/>
      <c r="D268" s="374"/>
      <c r="E268" s="534"/>
      <c r="F268" s="534"/>
    </row>
    <row r="269" spans="1:6">
      <c r="A269" s="45"/>
      <c r="B269" s="45"/>
      <c r="C269" s="45"/>
      <c r="D269" s="374"/>
      <c r="E269" s="534"/>
      <c r="F269" s="534"/>
    </row>
    <row r="270" spans="1:6">
      <c r="A270" s="45"/>
      <c r="B270" s="45"/>
      <c r="C270" s="45"/>
      <c r="D270" s="374"/>
      <c r="E270" s="534"/>
      <c r="F270" s="534"/>
    </row>
    <row r="271" spans="1:6">
      <c r="A271" s="45"/>
      <c r="B271" s="45"/>
      <c r="C271" s="45"/>
      <c r="D271" s="374"/>
      <c r="E271" s="534"/>
      <c r="F271" s="534"/>
    </row>
    <row r="272" spans="1:6">
      <c r="A272" s="45"/>
      <c r="B272" s="45"/>
      <c r="C272" s="45"/>
      <c r="D272" s="374"/>
      <c r="E272" s="534"/>
      <c r="F272" s="534"/>
    </row>
    <row r="273" spans="1:6">
      <c r="A273" s="45"/>
      <c r="B273" s="45"/>
      <c r="C273" s="45"/>
      <c r="D273" s="374"/>
      <c r="E273" s="534"/>
      <c r="F273" s="534"/>
    </row>
    <row r="274" spans="1:6">
      <c r="A274" s="45"/>
      <c r="B274" s="45"/>
      <c r="C274" s="45"/>
      <c r="D274" s="374"/>
      <c r="E274" s="534"/>
      <c r="F274" s="534"/>
    </row>
    <row r="275" spans="1:6">
      <c r="A275" s="45"/>
      <c r="B275" s="45"/>
      <c r="C275" s="45"/>
      <c r="D275" s="374"/>
      <c r="E275" s="534"/>
      <c r="F275" s="534"/>
    </row>
    <row r="276" spans="1:6">
      <c r="A276" s="45"/>
      <c r="B276" s="45"/>
      <c r="C276" s="45"/>
      <c r="D276" s="374"/>
      <c r="E276" s="534"/>
      <c r="F276" s="534"/>
    </row>
    <row r="277" spans="1:6">
      <c r="A277" s="45"/>
      <c r="B277" s="45"/>
      <c r="C277" s="45"/>
      <c r="D277" s="374"/>
      <c r="E277" s="534"/>
      <c r="F277" s="534"/>
    </row>
    <row r="278" spans="1:6">
      <c r="A278" s="45"/>
      <c r="B278" s="45"/>
      <c r="C278" s="45"/>
      <c r="D278" s="374"/>
      <c r="E278" s="534"/>
      <c r="F278" s="534"/>
    </row>
    <row r="279" spans="1:6">
      <c r="A279" s="45"/>
      <c r="B279" s="45"/>
      <c r="C279" s="45"/>
      <c r="D279" s="374"/>
      <c r="E279" s="534"/>
      <c r="F279" s="534"/>
    </row>
    <row r="280" spans="1:6">
      <c r="A280" s="45"/>
      <c r="B280" s="45"/>
      <c r="C280" s="45"/>
      <c r="D280" s="374"/>
      <c r="E280" s="534"/>
      <c r="F280" s="534"/>
    </row>
    <row r="281" spans="1:6">
      <c r="A281" s="45"/>
      <c r="B281" s="45"/>
      <c r="C281" s="45"/>
      <c r="D281" s="374"/>
      <c r="E281" s="534"/>
      <c r="F281" s="534"/>
    </row>
    <row r="282" spans="1:6">
      <c r="A282" s="45"/>
      <c r="B282" s="45"/>
      <c r="C282" s="45"/>
      <c r="D282" s="374"/>
      <c r="E282" s="534"/>
      <c r="F282" s="534"/>
    </row>
    <row r="283" spans="1:6">
      <c r="A283" s="45"/>
      <c r="B283" s="45"/>
      <c r="C283" s="45"/>
      <c r="D283" s="374"/>
      <c r="E283" s="534"/>
      <c r="F283" s="534"/>
    </row>
    <row r="284" spans="1:6">
      <c r="A284" s="45"/>
      <c r="B284" s="45"/>
      <c r="C284" s="45"/>
      <c r="D284" s="374"/>
      <c r="E284" s="534"/>
      <c r="F284" s="534"/>
    </row>
    <row r="285" spans="1:6">
      <c r="A285" s="45"/>
      <c r="B285" s="45"/>
      <c r="C285" s="45"/>
      <c r="D285" s="374"/>
      <c r="E285" s="534"/>
      <c r="F285" s="534"/>
    </row>
    <row r="286" spans="1:6">
      <c r="A286" s="45"/>
      <c r="B286" s="45"/>
      <c r="C286" s="45"/>
      <c r="D286" s="374"/>
      <c r="E286" s="534"/>
      <c r="F286" s="534"/>
    </row>
    <row r="287" spans="1:6">
      <c r="A287" s="45"/>
      <c r="B287" s="45"/>
      <c r="C287" s="45"/>
      <c r="D287" s="374"/>
      <c r="E287" s="534"/>
      <c r="F287" s="534"/>
    </row>
    <row r="288" spans="1:6">
      <c r="A288" s="45"/>
      <c r="B288" s="45"/>
      <c r="C288" s="45"/>
      <c r="D288" s="374"/>
      <c r="E288" s="534"/>
      <c r="F288" s="534"/>
    </row>
    <row r="289" spans="1:6">
      <c r="A289" s="45"/>
      <c r="B289" s="45"/>
      <c r="C289" s="45"/>
      <c r="D289" s="374"/>
      <c r="E289" s="534"/>
      <c r="F289" s="534"/>
    </row>
    <row r="290" spans="1:6">
      <c r="A290" s="45"/>
      <c r="B290" s="45"/>
      <c r="C290" s="45"/>
      <c r="D290" s="374"/>
      <c r="E290" s="534"/>
      <c r="F290" s="534"/>
    </row>
    <row r="291" spans="1:6">
      <c r="A291" s="45"/>
      <c r="B291" s="45"/>
      <c r="C291" s="45"/>
      <c r="D291" s="374"/>
      <c r="E291" s="534"/>
      <c r="F291" s="534"/>
    </row>
    <row r="292" spans="1:6">
      <c r="A292" s="45"/>
      <c r="B292" s="45"/>
      <c r="C292" s="45"/>
      <c r="D292" s="374"/>
      <c r="E292" s="534"/>
      <c r="F292" s="534"/>
    </row>
    <row r="293" spans="1:6">
      <c r="A293" s="45"/>
      <c r="B293" s="45"/>
      <c r="C293" s="45"/>
      <c r="D293" s="374"/>
      <c r="E293" s="534"/>
      <c r="F293" s="534"/>
    </row>
    <row r="294" spans="1:6">
      <c r="A294" s="45"/>
      <c r="B294" s="45"/>
      <c r="C294" s="45"/>
      <c r="D294" s="374"/>
      <c r="E294" s="534"/>
      <c r="F294" s="534"/>
    </row>
    <row r="295" spans="1:6">
      <c r="A295" s="45"/>
      <c r="B295" s="45"/>
      <c r="C295" s="45"/>
      <c r="D295" s="374"/>
      <c r="E295" s="534"/>
      <c r="F295" s="534"/>
    </row>
    <row r="296" spans="1:6">
      <c r="A296" s="45"/>
      <c r="B296" s="45"/>
      <c r="C296" s="45"/>
      <c r="D296" s="374"/>
      <c r="E296" s="534"/>
      <c r="F296" s="534"/>
    </row>
    <row r="297" spans="1:6">
      <c r="A297" s="45"/>
      <c r="B297" s="45"/>
      <c r="C297" s="45"/>
      <c r="D297" s="374"/>
      <c r="E297" s="534"/>
      <c r="F297" s="534"/>
    </row>
    <row r="298" spans="1:6">
      <c r="A298" s="45"/>
      <c r="B298" s="45"/>
      <c r="C298" s="45"/>
      <c r="D298" s="374"/>
      <c r="E298" s="534"/>
      <c r="F298" s="534"/>
    </row>
    <row r="299" spans="1:6">
      <c r="A299" s="45"/>
      <c r="B299" s="45"/>
      <c r="C299" s="45"/>
      <c r="D299" s="374"/>
      <c r="E299" s="534"/>
      <c r="F299" s="534"/>
    </row>
    <row r="300" spans="1:6">
      <c r="A300" s="45"/>
      <c r="B300" s="45"/>
      <c r="C300" s="45"/>
      <c r="D300" s="374"/>
      <c r="E300" s="534"/>
      <c r="F300" s="534"/>
    </row>
    <row r="301" spans="1:6">
      <c r="A301" s="45"/>
      <c r="B301" s="45"/>
      <c r="C301" s="45"/>
      <c r="D301" s="374"/>
      <c r="E301" s="534"/>
      <c r="F301" s="534"/>
    </row>
    <row r="302" spans="1:6">
      <c r="A302" s="45"/>
      <c r="B302" s="45"/>
      <c r="C302" s="45"/>
      <c r="D302" s="374"/>
      <c r="E302" s="534"/>
      <c r="F302" s="534"/>
    </row>
    <row r="303" spans="1:6">
      <c r="A303" s="45"/>
      <c r="B303" s="45"/>
      <c r="C303" s="45"/>
      <c r="D303" s="374"/>
      <c r="E303" s="534"/>
      <c r="F303" s="534"/>
    </row>
    <row r="304" spans="1:6">
      <c r="A304" s="45"/>
      <c r="B304" s="45"/>
      <c r="C304" s="45"/>
      <c r="D304" s="374"/>
      <c r="E304" s="534"/>
      <c r="F304" s="534"/>
    </row>
    <row r="305" spans="1:6">
      <c r="A305" s="45"/>
      <c r="B305" s="45"/>
      <c r="C305" s="45"/>
      <c r="D305" s="374"/>
      <c r="E305" s="534"/>
      <c r="F305" s="534"/>
    </row>
    <row r="306" spans="1:6">
      <c r="A306" s="45"/>
      <c r="B306" s="45"/>
      <c r="C306" s="45"/>
      <c r="D306" s="374"/>
      <c r="E306" s="534"/>
      <c r="F306" s="534"/>
    </row>
    <row r="307" spans="1:6">
      <c r="A307" s="45"/>
      <c r="B307" s="45"/>
      <c r="C307" s="45"/>
      <c r="D307" s="374"/>
      <c r="E307" s="534"/>
      <c r="F307" s="534"/>
    </row>
    <row r="308" spans="1:6">
      <c r="A308" s="45"/>
      <c r="B308" s="45"/>
      <c r="C308" s="45"/>
      <c r="D308" s="374"/>
      <c r="E308" s="534"/>
      <c r="F308" s="534"/>
    </row>
    <row r="309" spans="1:6">
      <c r="A309" s="45"/>
      <c r="B309" s="45"/>
      <c r="C309" s="45"/>
      <c r="D309" s="374"/>
      <c r="E309" s="534"/>
      <c r="F309" s="534"/>
    </row>
    <row r="310" spans="1:6">
      <c r="A310" s="45"/>
      <c r="B310" s="45"/>
      <c r="C310" s="45"/>
      <c r="D310" s="374"/>
      <c r="E310" s="534"/>
      <c r="F310" s="534"/>
    </row>
    <row r="311" spans="1:6">
      <c r="A311" s="45"/>
      <c r="B311" s="45"/>
      <c r="C311" s="45"/>
      <c r="D311" s="374"/>
      <c r="E311" s="534"/>
      <c r="F311" s="534"/>
    </row>
    <row r="312" spans="1:6">
      <c r="A312" s="45"/>
      <c r="B312" s="45"/>
      <c r="C312" s="45"/>
      <c r="D312" s="374"/>
      <c r="E312" s="534"/>
      <c r="F312" s="534"/>
    </row>
    <row r="313" spans="1:6">
      <c r="A313" s="45"/>
      <c r="B313" s="45"/>
      <c r="C313" s="45"/>
      <c r="D313" s="374"/>
      <c r="E313" s="534"/>
      <c r="F313" s="534"/>
    </row>
    <row r="314" spans="1:6">
      <c r="A314" s="45"/>
      <c r="B314" s="45"/>
      <c r="C314" s="45"/>
      <c r="D314" s="374"/>
      <c r="E314" s="534"/>
      <c r="F314" s="534"/>
    </row>
    <row r="315" spans="1:6">
      <c r="A315" s="45"/>
      <c r="B315" s="45"/>
      <c r="C315" s="45"/>
      <c r="D315" s="374"/>
      <c r="E315" s="534"/>
      <c r="F315" s="534"/>
    </row>
    <row r="316" spans="1:6">
      <c r="A316" s="45"/>
      <c r="B316" s="45"/>
      <c r="C316" s="45"/>
      <c r="D316" s="374"/>
      <c r="E316" s="534"/>
      <c r="F316" s="534"/>
    </row>
    <row r="317" spans="1:6">
      <c r="A317" s="45"/>
      <c r="B317" s="45"/>
      <c r="C317" s="45"/>
      <c r="D317" s="374"/>
      <c r="E317" s="534"/>
      <c r="F317" s="534"/>
    </row>
    <row r="318" spans="1:6">
      <c r="A318" s="45"/>
      <c r="B318" s="45"/>
      <c r="C318" s="45"/>
      <c r="D318" s="374"/>
      <c r="E318" s="534"/>
      <c r="F318" s="534"/>
    </row>
    <row r="319" spans="1:6">
      <c r="A319" s="45"/>
      <c r="B319" s="45"/>
      <c r="C319" s="45"/>
      <c r="D319" s="374"/>
      <c r="E319" s="534"/>
      <c r="F319" s="534"/>
    </row>
    <row r="320" spans="1:6">
      <c r="A320" s="45"/>
      <c r="B320" s="45"/>
      <c r="C320" s="45"/>
      <c r="D320" s="374"/>
      <c r="E320" s="534"/>
      <c r="F320" s="534"/>
    </row>
    <row r="321" spans="1:6">
      <c r="A321" s="45"/>
      <c r="B321" s="45"/>
      <c r="C321" s="45"/>
      <c r="D321" s="374"/>
      <c r="E321" s="534"/>
      <c r="F321" s="534"/>
    </row>
    <row r="322" spans="1:6">
      <c r="A322" s="45"/>
      <c r="B322" s="45"/>
      <c r="C322" s="45"/>
      <c r="D322" s="374"/>
      <c r="E322" s="534"/>
      <c r="F322" s="534"/>
    </row>
    <row r="323" spans="1:6">
      <c r="A323" s="45"/>
      <c r="B323" s="45"/>
      <c r="C323" s="45"/>
      <c r="D323" s="374"/>
      <c r="E323" s="534"/>
      <c r="F323" s="534"/>
    </row>
    <row r="324" spans="1:6">
      <c r="A324" s="45"/>
      <c r="B324" s="45"/>
      <c r="C324" s="45"/>
      <c r="D324" s="374"/>
      <c r="E324" s="534"/>
      <c r="F324" s="534"/>
    </row>
    <row r="325" spans="1:6">
      <c r="A325" s="45"/>
      <c r="B325" s="45"/>
      <c r="C325" s="45"/>
      <c r="D325" s="374"/>
      <c r="E325" s="534"/>
      <c r="F325" s="534"/>
    </row>
    <row r="326" spans="1:6">
      <c r="A326" s="45"/>
      <c r="B326" s="45"/>
      <c r="C326" s="45"/>
      <c r="D326" s="374"/>
      <c r="E326" s="534"/>
      <c r="F326" s="534"/>
    </row>
    <row r="327" spans="1:6">
      <c r="A327" s="45"/>
      <c r="B327" s="45"/>
      <c r="C327" s="45"/>
      <c r="D327" s="374"/>
      <c r="E327" s="534"/>
      <c r="F327" s="534"/>
    </row>
    <row r="328" spans="1:6">
      <c r="A328" s="45"/>
      <c r="B328" s="45"/>
      <c r="C328" s="45"/>
      <c r="D328" s="374"/>
      <c r="E328" s="534"/>
      <c r="F328" s="534"/>
    </row>
    <row r="329" spans="1:6">
      <c r="A329" s="45"/>
      <c r="B329" s="45"/>
      <c r="C329" s="45"/>
      <c r="D329" s="374"/>
      <c r="E329" s="534"/>
      <c r="F329" s="534"/>
    </row>
    <row r="330" spans="1:6">
      <c r="A330" s="45"/>
      <c r="B330" s="45"/>
      <c r="C330" s="45"/>
      <c r="D330" s="374"/>
      <c r="E330" s="534"/>
      <c r="F330" s="534"/>
    </row>
    <row r="331" spans="1:6">
      <c r="A331" s="45"/>
      <c r="B331" s="45"/>
      <c r="C331" s="45"/>
      <c r="D331" s="374"/>
      <c r="E331" s="534"/>
      <c r="F331" s="534"/>
    </row>
    <row r="332" spans="1:6">
      <c r="A332" s="45"/>
      <c r="B332" s="45"/>
      <c r="C332" s="45"/>
      <c r="D332" s="374"/>
      <c r="E332" s="534"/>
      <c r="F332" s="534"/>
    </row>
    <row r="333" spans="1:6">
      <c r="A333" s="45"/>
      <c r="B333" s="45"/>
      <c r="C333" s="45"/>
      <c r="D333" s="374"/>
      <c r="E333" s="534"/>
      <c r="F333" s="534"/>
    </row>
    <row r="334" spans="1:6">
      <c r="A334" s="45"/>
      <c r="B334" s="45"/>
      <c r="C334" s="45"/>
      <c r="D334" s="374"/>
      <c r="E334" s="534"/>
      <c r="F334" s="534"/>
    </row>
    <row r="335" spans="1:6">
      <c r="A335" s="45"/>
      <c r="B335" s="45"/>
      <c r="C335" s="45"/>
      <c r="D335" s="374"/>
      <c r="E335" s="534"/>
      <c r="F335" s="534"/>
    </row>
    <row r="336" spans="1:6">
      <c r="A336" s="45"/>
      <c r="B336" s="45"/>
      <c r="C336" s="45"/>
      <c r="D336" s="374"/>
      <c r="E336" s="534"/>
      <c r="F336" s="534"/>
    </row>
    <row r="337" spans="1:6">
      <c r="A337" s="45"/>
      <c r="B337" s="45"/>
      <c r="C337" s="45"/>
      <c r="D337" s="374"/>
      <c r="E337" s="534"/>
      <c r="F337" s="534"/>
    </row>
    <row r="338" spans="1:6">
      <c r="A338" s="45"/>
      <c r="B338" s="45"/>
      <c r="C338" s="45"/>
      <c r="D338" s="374"/>
      <c r="E338" s="534"/>
      <c r="F338" s="534"/>
    </row>
    <row r="339" spans="1:6">
      <c r="A339" s="45"/>
      <c r="B339" s="45"/>
      <c r="C339" s="45"/>
      <c r="D339" s="374"/>
      <c r="E339" s="534"/>
      <c r="F339" s="534"/>
    </row>
    <row r="340" spans="1:6">
      <c r="A340" s="45"/>
      <c r="B340" s="45"/>
      <c r="C340" s="45"/>
      <c r="D340" s="374"/>
      <c r="E340" s="534"/>
      <c r="F340" s="534"/>
    </row>
    <row r="341" spans="1:6">
      <c r="A341" s="45"/>
      <c r="B341" s="45"/>
      <c r="C341" s="45"/>
      <c r="D341" s="374"/>
      <c r="E341" s="534"/>
      <c r="F341" s="534"/>
    </row>
    <row r="342" spans="1:6">
      <c r="A342" s="45"/>
      <c r="B342" s="45"/>
      <c r="C342" s="45"/>
      <c r="D342" s="374"/>
      <c r="E342" s="534"/>
      <c r="F342" s="534"/>
    </row>
    <row r="343" spans="1:6">
      <c r="A343" s="45"/>
      <c r="B343" s="45"/>
      <c r="C343" s="45"/>
      <c r="D343" s="374"/>
      <c r="E343" s="534"/>
      <c r="F343" s="534"/>
    </row>
    <row r="344" spans="1:6">
      <c r="A344" s="45"/>
      <c r="B344" s="45"/>
      <c r="C344" s="45"/>
      <c r="D344" s="374"/>
      <c r="E344" s="534"/>
      <c r="F344" s="534"/>
    </row>
    <row r="345" spans="1:6">
      <c r="A345" s="45"/>
      <c r="B345" s="45"/>
      <c r="C345" s="45"/>
      <c r="D345" s="374"/>
      <c r="E345" s="534"/>
      <c r="F345" s="534"/>
    </row>
    <row r="346" spans="1:6">
      <c r="A346" s="45"/>
      <c r="B346" s="45"/>
      <c r="C346" s="45"/>
      <c r="D346" s="374"/>
      <c r="E346" s="534"/>
      <c r="F346" s="534"/>
    </row>
    <row r="347" spans="1:6">
      <c r="A347" s="45"/>
      <c r="B347" s="45"/>
      <c r="C347" s="45"/>
      <c r="D347" s="374"/>
      <c r="E347" s="534"/>
      <c r="F347" s="534"/>
    </row>
    <row r="348" spans="1:6">
      <c r="A348" s="45"/>
      <c r="B348" s="45"/>
      <c r="C348" s="45"/>
      <c r="D348" s="374"/>
      <c r="E348" s="534"/>
      <c r="F348" s="534"/>
    </row>
    <row r="349" spans="1:6">
      <c r="A349" s="45"/>
      <c r="B349" s="45"/>
      <c r="C349" s="45"/>
      <c r="D349" s="374"/>
      <c r="E349" s="534"/>
      <c r="F349" s="534"/>
    </row>
    <row r="350" spans="1:6">
      <c r="A350" s="45"/>
      <c r="B350" s="45"/>
      <c r="C350" s="45"/>
      <c r="D350" s="374"/>
      <c r="E350" s="534"/>
      <c r="F350" s="534"/>
    </row>
    <row r="351" spans="1:6">
      <c r="A351" s="45"/>
      <c r="B351" s="45"/>
      <c r="C351" s="45"/>
      <c r="D351" s="374"/>
      <c r="E351" s="534"/>
      <c r="F351" s="534"/>
    </row>
    <row r="352" spans="1:6">
      <c r="A352" s="45"/>
      <c r="B352" s="45"/>
      <c r="C352" s="45"/>
      <c r="D352" s="374"/>
      <c r="E352" s="534"/>
      <c r="F352" s="534"/>
    </row>
    <row r="353" spans="1:6">
      <c r="A353" s="45"/>
      <c r="B353" s="45"/>
      <c r="C353" s="45"/>
      <c r="D353" s="374"/>
      <c r="E353" s="534"/>
      <c r="F353" s="534"/>
    </row>
    <row r="354" spans="1:6">
      <c r="A354" s="45"/>
      <c r="B354" s="45"/>
      <c r="C354" s="45"/>
      <c r="D354" s="374"/>
      <c r="E354" s="534"/>
      <c r="F354" s="534"/>
    </row>
    <row r="355" spans="1:6">
      <c r="A355" s="45"/>
      <c r="B355" s="45"/>
      <c r="C355" s="45"/>
      <c r="D355" s="374"/>
      <c r="E355" s="534"/>
      <c r="F355" s="534"/>
    </row>
    <row r="356" spans="1:6">
      <c r="A356" s="45"/>
      <c r="B356" s="45"/>
      <c r="C356" s="45"/>
      <c r="D356" s="374"/>
      <c r="E356" s="534"/>
      <c r="F356" s="534"/>
    </row>
    <row r="357" spans="1:6">
      <c r="A357" s="45"/>
      <c r="B357" s="45"/>
      <c r="C357" s="45"/>
      <c r="D357" s="374"/>
      <c r="E357" s="534"/>
      <c r="F357" s="534"/>
    </row>
    <row r="358" spans="1:6">
      <c r="A358" s="45"/>
      <c r="B358" s="45"/>
      <c r="C358" s="45"/>
      <c r="D358" s="374"/>
      <c r="E358" s="534"/>
      <c r="F358" s="534"/>
    </row>
    <row r="359" spans="1:6">
      <c r="A359" s="45"/>
      <c r="B359" s="45"/>
      <c r="C359" s="45"/>
      <c r="D359" s="374"/>
      <c r="E359" s="534"/>
      <c r="F359" s="534"/>
    </row>
    <row r="360" spans="1:6">
      <c r="A360" s="45"/>
      <c r="B360" s="45"/>
      <c r="C360" s="45"/>
      <c r="D360" s="374"/>
      <c r="E360" s="534"/>
      <c r="F360" s="534"/>
    </row>
    <row r="361" spans="1:6">
      <c r="A361" s="45"/>
      <c r="B361" s="45"/>
      <c r="C361" s="45"/>
      <c r="D361" s="374"/>
      <c r="E361" s="534"/>
      <c r="F361" s="534"/>
    </row>
    <row r="362" spans="1:6">
      <c r="A362" s="45"/>
      <c r="B362" s="45"/>
      <c r="C362" s="45"/>
      <c r="D362" s="374"/>
      <c r="E362" s="534"/>
      <c r="F362" s="534"/>
    </row>
    <row r="363" spans="1:6">
      <c r="A363" s="45"/>
      <c r="B363" s="45"/>
      <c r="C363" s="45"/>
      <c r="D363" s="374"/>
      <c r="E363" s="534"/>
      <c r="F363" s="534"/>
    </row>
    <row r="364" spans="1:6">
      <c r="A364" s="45"/>
      <c r="B364" s="45"/>
      <c r="C364" s="45"/>
      <c r="D364" s="374"/>
      <c r="E364" s="534"/>
      <c r="F364" s="534"/>
    </row>
    <row r="365" spans="1:6">
      <c r="A365" s="45"/>
      <c r="B365" s="45"/>
      <c r="C365" s="45"/>
      <c r="D365" s="374"/>
      <c r="E365" s="534"/>
      <c r="F365" s="534"/>
    </row>
    <row r="366" spans="1:6">
      <c r="A366" s="45"/>
      <c r="B366" s="45"/>
      <c r="C366" s="45"/>
      <c r="D366" s="374"/>
      <c r="E366" s="534"/>
      <c r="F366" s="534"/>
    </row>
    <row r="367" spans="1:6">
      <c r="A367" s="45"/>
      <c r="B367" s="45"/>
      <c r="C367" s="45"/>
      <c r="D367" s="374"/>
      <c r="E367" s="534"/>
      <c r="F367" s="534"/>
    </row>
    <row r="368" spans="1:6">
      <c r="A368" s="45"/>
      <c r="B368" s="45"/>
      <c r="C368" s="45"/>
      <c r="D368" s="374"/>
      <c r="E368" s="534"/>
      <c r="F368" s="534"/>
    </row>
    <row r="369" spans="1:6">
      <c r="A369" s="45"/>
      <c r="B369" s="45"/>
      <c r="C369" s="45"/>
      <c r="D369" s="374"/>
      <c r="E369" s="534"/>
      <c r="F369" s="534"/>
    </row>
    <row r="370" spans="1:6">
      <c r="A370" s="45"/>
      <c r="B370" s="45"/>
      <c r="C370" s="45"/>
      <c r="D370" s="374"/>
      <c r="E370" s="534"/>
      <c r="F370" s="534"/>
    </row>
    <row r="371" spans="1:6">
      <c r="A371" s="45"/>
      <c r="B371" s="45"/>
      <c r="C371" s="45"/>
      <c r="D371" s="374"/>
      <c r="E371" s="534"/>
      <c r="F371" s="534"/>
    </row>
    <row r="372" spans="1:6">
      <c r="A372" s="45"/>
      <c r="B372" s="45"/>
      <c r="C372" s="45"/>
      <c r="D372" s="374"/>
      <c r="E372" s="534"/>
      <c r="F372" s="534"/>
    </row>
    <row r="373" spans="1:6">
      <c r="A373" s="45"/>
      <c r="B373" s="45"/>
      <c r="C373" s="45"/>
      <c r="D373" s="374"/>
      <c r="E373" s="534"/>
      <c r="F373" s="534"/>
    </row>
    <row r="374" spans="1:6">
      <c r="A374" s="45"/>
      <c r="B374" s="45"/>
      <c r="C374" s="45"/>
      <c r="D374" s="374"/>
      <c r="E374" s="534"/>
      <c r="F374" s="534"/>
    </row>
    <row r="375" spans="1:6">
      <c r="A375" s="45"/>
      <c r="B375" s="45"/>
      <c r="C375" s="45"/>
      <c r="D375" s="374"/>
      <c r="E375" s="534"/>
      <c r="F375" s="534"/>
    </row>
    <row r="376" spans="1:6">
      <c r="A376" s="45"/>
      <c r="B376" s="45"/>
      <c r="C376" s="45"/>
      <c r="D376" s="374"/>
      <c r="E376" s="534"/>
      <c r="F376" s="534"/>
    </row>
    <row r="377" spans="1:6">
      <c r="A377" s="45"/>
      <c r="B377" s="45"/>
      <c r="C377" s="45"/>
      <c r="D377" s="374"/>
      <c r="E377" s="534"/>
      <c r="F377" s="534"/>
    </row>
    <row r="378" spans="1:6">
      <c r="A378" s="45"/>
      <c r="B378" s="45"/>
      <c r="C378" s="45"/>
      <c r="D378" s="374"/>
      <c r="E378" s="534"/>
      <c r="F378" s="534"/>
    </row>
    <row r="379" spans="1:6">
      <c r="A379" s="45"/>
      <c r="B379" s="45"/>
      <c r="C379" s="45"/>
      <c r="D379" s="374"/>
      <c r="E379" s="534"/>
      <c r="F379" s="534"/>
    </row>
    <row r="380" spans="1:6">
      <c r="A380" s="45"/>
      <c r="B380" s="45"/>
      <c r="C380" s="45"/>
      <c r="D380" s="374"/>
      <c r="E380" s="534"/>
      <c r="F380" s="534"/>
    </row>
    <row r="381" spans="1:6">
      <c r="A381" s="45"/>
      <c r="B381" s="45"/>
      <c r="C381" s="45"/>
      <c r="D381" s="374"/>
      <c r="E381" s="534"/>
      <c r="F381" s="534"/>
    </row>
    <row r="382" spans="1:6">
      <c r="A382" s="45"/>
      <c r="B382" s="45"/>
      <c r="C382" s="45"/>
      <c r="D382" s="374"/>
      <c r="E382" s="534"/>
      <c r="F382" s="534"/>
    </row>
    <row r="383" spans="1:6">
      <c r="A383" s="45"/>
      <c r="B383" s="45"/>
      <c r="C383" s="45"/>
      <c r="D383" s="374"/>
      <c r="E383" s="534"/>
      <c r="F383" s="534"/>
    </row>
    <row r="384" spans="1:6">
      <c r="A384" s="45"/>
      <c r="B384" s="45"/>
      <c r="C384" s="45"/>
      <c r="D384" s="374"/>
      <c r="E384" s="534"/>
      <c r="F384" s="534"/>
    </row>
    <row r="385" spans="1:6">
      <c r="A385" s="45"/>
      <c r="B385" s="45"/>
      <c r="C385" s="45"/>
      <c r="D385" s="374"/>
      <c r="E385" s="534"/>
      <c r="F385" s="534"/>
    </row>
    <row r="386" spans="1:6">
      <c r="A386" s="45"/>
      <c r="B386" s="45"/>
      <c r="C386" s="45"/>
      <c r="D386" s="374"/>
      <c r="E386" s="534"/>
      <c r="F386" s="534"/>
    </row>
    <row r="387" spans="1:6">
      <c r="A387" s="45"/>
      <c r="B387" s="45"/>
      <c r="C387" s="45"/>
      <c r="D387" s="374"/>
      <c r="E387" s="534"/>
      <c r="F387" s="534"/>
    </row>
    <row r="388" spans="1:6">
      <c r="A388" s="45"/>
      <c r="B388" s="45"/>
      <c r="C388" s="45"/>
      <c r="D388" s="374"/>
      <c r="E388" s="534"/>
      <c r="F388" s="534"/>
    </row>
    <row r="389" spans="1:6">
      <c r="A389" s="45"/>
      <c r="B389" s="45"/>
      <c r="C389" s="45"/>
      <c r="D389" s="374"/>
      <c r="E389" s="534"/>
      <c r="F389" s="534"/>
    </row>
    <row r="390" spans="1:6">
      <c r="A390" s="45"/>
      <c r="B390" s="45"/>
      <c r="C390" s="45"/>
      <c r="D390" s="374"/>
      <c r="E390" s="534"/>
      <c r="F390" s="534"/>
    </row>
    <row r="391" spans="1:6">
      <c r="A391" s="45"/>
      <c r="B391" s="45"/>
      <c r="C391" s="45"/>
      <c r="D391" s="374"/>
      <c r="E391" s="534"/>
      <c r="F391" s="534"/>
    </row>
    <row r="392" spans="1:6">
      <c r="A392" s="45"/>
      <c r="B392" s="45"/>
      <c r="C392" s="45"/>
      <c r="D392" s="374"/>
      <c r="E392" s="534"/>
      <c r="F392" s="534"/>
    </row>
    <row r="393" spans="1:6">
      <c r="A393" s="45"/>
      <c r="B393" s="45"/>
      <c r="C393" s="45"/>
      <c r="D393" s="374"/>
      <c r="E393" s="534"/>
      <c r="F393" s="534"/>
    </row>
    <row r="394" spans="1:6">
      <c r="A394" s="45"/>
      <c r="B394" s="45"/>
      <c r="C394" s="45"/>
      <c r="D394" s="374"/>
      <c r="E394" s="534"/>
      <c r="F394" s="534"/>
    </row>
    <row r="395" spans="1:6">
      <c r="A395" s="45"/>
      <c r="B395" s="45"/>
      <c r="C395" s="45"/>
      <c r="D395" s="374"/>
      <c r="E395" s="534"/>
      <c r="F395" s="534"/>
    </row>
    <row r="396" spans="1:6">
      <c r="A396" s="45"/>
      <c r="B396" s="45"/>
      <c r="C396" s="45"/>
      <c r="D396" s="374"/>
      <c r="E396" s="534"/>
      <c r="F396" s="534"/>
    </row>
    <row r="397" spans="1:6">
      <c r="A397" s="45"/>
      <c r="B397" s="45"/>
      <c r="C397" s="45"/>
      <c r="D397" s="374"/>
      <c r="E397" s="534"/>
      <c r="F397" s="534"/>
    </row>
    <row r="398" spans="1:6">
      <c r="A398" s="45"/>
      <c r="B398" s="45"/>
      <c r="C398" s="45"/>
      <c r="D398" s="374"/>
      <c r="E398" s="534"/>
      <c r="F398" s="534"/>
    </row>
    <row r="399" spans="1:6">
      <c r="A399" s="45"/>
      <c r="B399" s="45"/>
      <c r="C399" s="45"/>
      <c r="D399" s="374"/>
      <c r="E399" s="534"/>
      <c r="F399" s="534"/>
    </row>
    <row r="400" spans="1:6">
      <c r="A400" s="45"/>
      <c r="B400" s="45"/>
      <c r="C400" s="45"/>
      <c r="D400" s="374"/>
      <c r="E400" s="534"/>
      <c r="F400" s="534"/>
    </row>
    <row r="401" spans="1:6">
      <c r="A401" s="45"/>
      <c r="B401" s="45"/>
      <c r="C401" s="45"/>
      <c r="D401" s="374"/>
      <c r="E401" s="534"/>
      <c r="F401" s="534"/>
    </row>
    <row r="402" spans="1:6">
      <c r="A402" s="45"/>
      <c r="B402" s="45"/>
      <c r="C402" s="45"/>
      <c r="D402" s="374"/>
      <c r="E402" s="534"/>
      <c r="F402" s="534"/>
    </row>
    <row r="403" spans="1:6">
      <c r="A403" s="45"/>
      <c r="B403" s="45"/>
      <c r="C403" s="45"/>
      <c r="D403" s="374"/>
      <c r="E403" s="534"/>
      <c r="F403" s="534"/>
    </row>
    <row r="404" spans="1:6">
      <c r="A404" s="45"/>
      <c r="B404" s="45"/>
      <c r="C404" s="45"/>
      <c r="D404" s="374"/>
      <c r="E404" s="534"/>
      <c r="F404" s="534"/>
    </row>
    <row r="405" spans="1:6">
      <c r="A405" s="45"/>
      <c r="B405" s="45"/>
      <c r="C405" s="45"/>
      <c r="D405" s="374"/>
      <c r="E405" s="534"/>
      <c r="F405" s="534"/>
    </row>
    <row r="406" spans="1:6">
      <c r="A406" s="45"/>
      <c r="B406" s="45"/>
      <c r="C406" s="45"/>
      <c r="D406" s="374"/>
      <c r="E406" s="534"/>
      <c r="F406" s="534"/>
    </row>
    <row r="407" spans="1:6">
      <c r="A407" s="45"/>
      <c r="B407" s="45"/>
      <c r="C407" s="45"/>
      <c r="D407" s="374"/>
      <c r="E407" s="534"/>
      <c r="F407" s="534"/>
    </row>
    <row r="408" spans="1:6">
      <c r="A408" s="45"/>
      <c r="B408" s="45"/>
      <c r="C408" s="45"/>
      <c r="D408" s="374"/>
      <c r="E408" s="534"/>
      <c r="F408" s="534"/>
    </row>
    <row r="409" spans="1:6">
      <c r="A409" s="45"/>
      <c r="B409" s="45"/>
      <c r="C409" s="45"/>
      <c r="D409" s="374"/>
      <c r="E409" s="534"/>
      <c r="F409" s="534"/>
    </row>
    <row r="410" spans="1:6">
      <c r="A410" s="45"/>
      <c r="B410" s="45"/>
      <c r="C410" s="45"/>
      <c r="D410" s="374"/>
      <c r="E410" s="534"/>
      <c r="F410" s="534"/>
    </row>
    <row r="411" spans="1:6">
      <c r="A411" s="45"/>
      <c r="B411" s="45"/>
      <c r="C411" s="45"/>
      <c r="D411" s="374"/>
      <c r="E411" s="534"/>
      <c r="F411" s="534"/>
    </row>
    <row r="412" spans="1:6">
      <c r="A412" s="45"/>
      <c r="B412" s="45"/>
      <c r="C412" s="45"/>
      <c r="D412" s="374"/>
      <c r="E412" s="534"/>
      <c r="F412" s="534"/>
    </row>
    <row r="413" spans="1:6">
      <c r="A413" s="45"/>
      <c r="B413" s="45"/>
      <c r="C413" s="45"/>
      <c r="D413" s="374"/>
      <c r="E413" s="534"/>
      <c r="F413" s="534"/>
    </row>
    <row r="414" spans="1:6">
      <c r="A414" s="45"/>
      <c r="B414" s="45"/>
      <c r="C414" s="45"/>
      <c r="D414" s="374"/>
      <c r="E414" s="534"/>
      <c r="F414" s="534"/>
    </row>
    <row r="415" spans="1:6">
      <c r="A415" s="45"/>
      <c r="B415" s="45"/>
      <c r="C415" s="45"/>
      <c r="D415" s="374"/>
      <c r="E415" s="534"/>
      <c r="F415" s="534"/>
    </row>
    <row r="416" spans="1:6">
      <c r="A416" s="45"/>
      <c r="B416" s="45"/>
      <c r="C416" s="45"/>
      <c r="D416" s="374"/>
      <c r="E416" s="534"/>
      <c r="F416" s="534"/>
    </row>
    <row r="417" spans="1:6">
      <c r="A417" s="45"/>
      <c r="B417" s="45"/>
      <c r="C417" s="45"/>
      <c r="D417" s="374"/>
      <c r="E417" s="534"/>
      <c r="F417" s="534"/>
    </row>
    <row r="418" spans="1:6">
      <c r="A418" s="45"/>
      <c r="B418" s="45"/>
      <c r="C418" s="45"/>
      <c r="D418" s="374"/>
      <c r="E418" s="534"/>
      <c r="F418" s="534"/>
    </row>
    <row r="419" spans="1:6">
      <c r="A419" s="45"/>
      <c r="B419" s="45"/>
      <c r="C419" s="45"/>
      <c r="D419" s="374"/>
      <c r="E419" s="534"/>
      <c r="F419" s="534"/>
    </row>
    <row r="420" spans="1:6">
      <c r="A420" s="45"/>
      <c r="B420" s="45"/>
      <c r="C420" s="45"/>
      <c r="D420" s="374"/>
      <c r="E420" s="534"/>
      <c r="F420" s="534"/>
    </row>
    <row r="421" spans="1:6">
      <c r="A421" s="45"/>
      <c r="B421" s="45"/>
      <c r="C421" s="45"/>
      <c r="D421" s="374"/>
      <c r="E421" s="534"/>
      <c r="F421" s="534"/>
    </row>
    <row r="422" spans="1:6">
      <c r="A422" s="45"/>
      <c r="B422" s="45"/>
      <c r="C422" s="45"/>
      <c r="D422" s="374"/>
      <c r="E422" s="534"/>
      <c r="F422" s="534"/>
    </row>
    <row r="423" spans="1:6">
      <c r="A423" s="45"/>
      <c r="B423" s="45"/>
      <c r="C423" s="45"/>
      <c r="D423" s="374"/>
      <c r="E423" s="534"/>
      <c r="F423" s="534"/>
    </row>
    <row r="424" spans="1:6">
      <c r="A424" s="45"/>
      <c r="B424" s="45"/>
      <c r="C424" s="45"/>
      <c r="D424" s="374"/>
      <c r="E424" s="534"/>
      <c r="F424" s="534"/>
    </row>
    <row r="425" spans="1:6">
      <c r="A425" s="45"/>
      <c r="B425" s="45"/>
      <c r="C425" s="45"/>
      <c r="D425" s="374"/>
      <c r="E425" s="534"/>
      <c r="F425" s="534"/>
    </row>
    <row r="426" spans="1:6">
      <c r="A426" s="45"/>
      <c r="B426" s="45"/>
      <c r="C426" s="45"/>
      <c r="D426" s="374"/>
      <c r="E426" s="534"/>
      <c r="F426" s="534"/>
    </row>
    <row r="427" spans="1:6">
      <c r="A427" s="45"/>
      <c r="B427" s="45"/>
      <c r="C427" s="45"/>
      <c r="D427" s="374"/>
      <c r="E427" s="534"/>
      <c r="F427" s="534"/>
    </row>
    <row r="428" spans="1:6">
      <c r="A428" s="45"/>
      <c r="B428" s="45"/>
      <c r="C428" s="45"/>
      <c r="D428" s="374"/>
      <c r="E428" s="534"/>
      <c r="F428" s="534"/>
    </row>
    <row r="429" spans="1:6">
      <c r="A429" s="45"/>
      <c r="B429" s="45"/>
      <c r="C429" s="45"/>
      <c r="D429" s="374"/>
      <c r="E429" s="534"/>
      <c r="F429" s="534"/>
    </row>
    <row r="430" spans="1:6">
      <c r="A430" s="45"/>
      <c r="B430" s="45"/>
      <c r="C430" s="45"/>
      <c r="D430" s="374"/>
      <c r="E430" s="534"/>
      <c r="F430" s="534"/>
    </row>
    <row r="431" spans="1:6">
      <c r="A431" s="45"/>
      <c r="B431" s="45"/>
      <c r="C431" s="45"/>
      <c r="D431" s="374"/>
      <c r="E431" s="534"/>
      <c r="F431" s="534"/>
    </row>
    <row r="432" spans="1:6">
      <c r="A432" s="45"/>
      <c r="B432" s="45"/>
      <c r="C432" s="45"/>
      <c r="D432" s="374"/>
      <c r="E432" s="534"/>
      <c r="F432" s="534"/>
    </row>
    <row r="433" spans="1:6">
      <c r="A433" s="45"/>
      <c r="B433" s="45"/>
      <c r="C433" s="45"/>
      <c r="D433" s="374"/>
      <c r="E433" s="534"/>
      <c r="F433" s="534"/>
    </row>
    <row r="434" spans="1:6">
      <c r="A434" s="45"/>
      <c r="B434" s="45"/>
      <c r="C434" s="45"/>
      <c r="D434" s="374"/>
      <c r="E434" s="534"/>
      <c r="F434" s="534"/>
    </row>
    <row r="435" spans="1:6">
      <c r="A435" s="45"/>
      <c r="B435" s="45"/>
      <c r="C435" s="45"/>
      <c r="D435" s="374"/>
      <c r="E435" s="534"/>
      <c r="F435" s="534"/>
    </row>
    <row r="436" spans="1:6">
      <c r="A436" s="45"/>
      <c r="B436" s="45"/>
      <c r="C436" s="45"/>
      <c r="D436" s="374"/>
      <c r="E436" s="534"/>
      <c r="F436" s="534"/>
    </row>
    <row r="437" spans="1:6">
      <c r="A437" s="45"/>
      <c r="B437" s="45"/>
      <c r="C437" s="45"/>
      <c r="D437" s="374"/>
      <c r="E437" s="534"/>
      <c r="F437" s="534"/>
    </row>
    <row r="438" spans="1:6">
      <c r="A438" s="45"/>
      <c r="B438" s="45"/>
      <c r="C438" s="45"/>
      <c r="D438" s="374"/>
      <c r="E438" s="534"/>
      <c r="F438" s="534"/>
    </row>
    <row r="439" spans="1:6">
      <c r="A439" s="45"/>
      <c r="B439" s="45"/>
      <c r="C439" s="45"/>
      <c r="D439" s="374"/>
      <c r="E439" s="534"/>
      <c r="F439" s="534"/>
    </row>
    <row r="440" spans="1:6">
      <c r="A440" s="45"/>
      <c r="B440" s="45"/>
      <c r="C440" s="45"/>
      <c r="D440" s="374"/>
      <c r="E440" s="534"/>
      <c r="F440" s="534"/>
    </row>
    <row r="441" spans="1:6">
      <c r="A441" s="45"/>
      <c r="B441" s="45"/>
      <c r="C441" s="45"/>
      <c r="D441" s="374"/>
      <c r="E441" s="534"/>
      <c r="F441" s="534"/>
    </row>
    <row r="442" spans="1:6">
      <c r="A442" s="45"/>
      <c r="B442" s="45"/>
      <c r="C442" s="45"/>
      <c r="D442" s="374"/>
      <c r="E442" s="534"/>
      <c r="F442" s="534"/>
    </row>
    <row r="443" spans="1:6">
      <c r="A443" s="45"/>
      <c r="B443" s="45"/>
      <c r="C443" s="45"/>
      <c r="D443" s="374"/>
      <c r="E443" s="534"/>
      <c r="F443" s="534"/>
    </row>
    <row r="444" spans="1:6">
      <c r="A444" s="45"/>
      <c r="B444" s="45"/>
      <c r="C444" s="45"/>
      <c r="D444" s="374"/>
      <c r="E444" s="534"/>
      <c r="F444" s="534"/>
    </row>
    <row r="445" spans="1:6">
      <c r="A445" s="45"/>
      <c r="B445" s="45"/>
      <c r="C445" s="45"/>
      <c r="D445" s="374"/>
      <c r="E445" s="534"/>
      <c r="F445" s="534"/>
    </row>
    <row r="446" spans="1:6">
      <c r="A446" s="45"/>
      <c r="B446" s="45"/>
      <c r="C446" s="45"/>
      <c r="D446" s="374"/>
      <c r="E446" s="534"/>
      <c r="F446" s="534"/>
    </row>
    <row r="447" spans="1:6">
      <c r="A447" s="45"/>
      <c r="B447" s="45"/>
      <c r="C447" s="45"/>
      <c r="D447" s="374"/>
      <c r="E447" s="534"/>
      <c r="F447" s="534"/>
    </row>
    <row r="448" spans="1:6">
      <c r="A448" s="45"/>
      <c r="B448" s="45"/>
      <c r="C448" s="45"/>
      <c r="D448" s="374"/>
      <c r="E448" s="534"/>
      <c r="F448" s="534"/>
    </row>
    <row r="449" spans="1:6">
      <c r="A449" s="45"/>
      <c r="B449" s="45"/>
      <c r="C449" s="45"/>
      <c r="D449" s="374"/>
      <c r="E449" s="534"/>
      <c r="F449" s="534"/>
    </row>
    <row r="450" spans="1:6">
      <c r="A450" s="45"/>
      <c r="B450" s="45"/>
      <c r="C450" s="45"/>
      <c r="D450" s="374"/>
      <c r="E450" s="534"/>
      <c r="F450" s="534"/>
    </row>
    <row r="451" spans="1:6">
      <c r="A451" s="45"/>
      <c r="B451" s="45"/>
      <c r="C451" s="45"/>
      <c r="D451" s="374"/>
      <c r="E451" s="534"/>
      <c r="F451" s="534"/>
    </row>
    <row r="452" spans="1:6">
      <c r="A452" s="45"/>
      <c r="B452" s="45"/>
      <c r="C452" s="45"/>
      <c r="D452" s="374"/>
      <c r="E452" s="534"/>
      <c r="F452" s="534"/>
    </row>
    <row r="453" spans="1:6">
      <c r="A453" s="45"/>
      <c r="B453" s="45"/>
      <c r="C453" s="45"/>
      <c r="D453" s="374"/>
      <c r="E453" s="534"/>
      <c r="F453" s="534"/>
    </row>
    <row r="454" spans="1:6">
      <c r="A454" s="45"/>
      <c r="B454" s="45"/>
      <c r="C454" s="45"/>
      <c r="D454" s="374"/>
      <c r="E454" s="534"/>
      <c r="F454" s="534"/>
    </row>
    <row r="455" spans="1:6">
      <c r="A455" s="45"/>
      <c r="B455" s="45"/>
      <c r="C455" s="45"/>
      <c r="D455" s="374"/>
      <c r="E455" s="534"/>
      <c r="F455" s="534"/>
    </row>
    <row r="456" spans="1:6">
      <c r="A456" s="45"/>
      <c r="B456" s="45"/>
      <c r="C456" s="45"/>
      <c r="D456" s="374"/>
      <c r="E456" s="534"/>
      <c r="F456" s="534"/>
    </row>
    <row r="457" spans="1:6">
      <c r="A457" s="45"/>
      <c r="B457" s="45"/>
      <c r="C457" s="45"/>
      <c r="D457" s="374"/>
      <c r="E457" s="534"/>
      <c r="F457" s="534"/>
    </row>
    <row r="458" spans="1:6">
      <c r="A458" s="45"/>
      <c r="B458" s="45"/>
      <c r="C458" s="45"/>
      <c r="D458" s="374"/>
      <c r="E458" s="534"/>
      <c r="F458" s="534"/>
    </row>
    <row r="459" spans="1:6">
      <c r="A459" s="45"/>
      <c r="B459" s="45"/>
      <c r="C459" s="45"/>
      <c r="D459" s="374"/>
      <c r="E459" s="534"/>
      <c r="F459" s="534"/>
    </row>
    <row r="460" spans="1:6">
      <c r="A460" s="45"/>
      <c r="B460" s="45"/>
      <c r="C460" s="45"/>
      <c r="D460" s="374"/>
      <c r="E460" s="534"/>
      <c r="F460" s="534"/>
    </row>
    <row r="461" spans="1:6">
      <c r="A461" s="45"/>
      <c r="B461" s="45"/>
      <c r="C461" s="45"/>
      <c r="D461" s="374"/>
      <c r="E461" s="534"/>
      <c r="F461" s="534"/>
    </row>
    <row r="462" spans="1:6">
      <c r="A462" s="45"/>
      <c r="B462" s="45"/>
      <c r="C462" s="45"/>
      <c r="D462" s="374"/>
      <c r="E462" s="534"/>
      <c r="F462" s="534"/>
    </row>
    <row r="463" spans="1:6">
      <c r="A463" s="45"/>
      <c r="B463" s="45"/>
      <c r="C463" s="45"/>
      <c r="D463" s="374"/>
      <c r="E463" s="534"/>
      <c r="F463" s="534"/>
    </row>
    <row r="464" spans="1:6">
      <c r="A464" s="45"/>
      <c r="B464" s="45"/>
      <c r="C464" s="45"/>
      <c r="D464" s="374"/>
      <c r="E464" s="534"/>
      <c r="F464" s="534"/>
    </row>
    <row r="465" spans="1:6">
      <c r="A465" s="45"/>
      <c r="B465" s="45"/>
      <c r="C465" s="45"/>
      <c r="D465" s="374"/>
      <c r="E465" s="534"/>
      <c r="F465" s="534"/>
    </row>
    <row r="466" spans="1:6">
      <c r="A466" s="45"/>
      <c r="B466" s="45"/>
      <c r="C466" s="45"/>
      <c r="D466" s="374"/>
      <c r="E466" s="534"/>
      <c r="F466" s="534"/>
    </row>
    <row r="467" spans="1:6">
      <c r="A467" s="45"/>
      <c r="B467" s="45"/>
      <c r="C467" s="45"/>
      <c r="D467" s="374"/>
      <c r="E467" s="534"/>
      <c r="F467" s="534"/>
    </row>
    <row r="468" spans="1:6">
      <c r="A468" s="45"/>
      <c r="B468" s="45"/>
      <c r="C468" s="45"/>
      <c r="D468" s="374"/>
      <c r="E468" s="534"/>
      <c r="F468" s="534"/>
    </row>
    <row r="469" spans="1:6">
      <c r="A469" s="45"/>
      <c r="B469" s="45"/>
      <c r="C469" s="45"/>
      <c r="D469" s="374"/>
      <c r="E469" s="534"/>
      <c r="F469" s="534"/>
    </row>
    <row r="470" spans="1:6">
      <c r="A470" s="45"/>
      <c r="B470" s="45"/>
      <c r="C470" s="45"/>
      <c r="D470" s="374"/>
      <c r="E470" s="534"/>
      <c r="F470" s="534"/>
    </row>
    <row r="471" spans="1:6">
      <c r="A471" s="45"/>
      <c r="B471" s="45"/>
      <c r="C471" s="45"/>
      <c r="D471" s="374"/>
      <c r="E471" s="534"/>
      <c r="F471" s="534"/>
    </row>
    <row r="472" spans="1:6">
      <c r="A472" s="45"/>
      <c r="B472" s="45"/>
      <c r="C472" s="45"/>
      <c r="D472" s="374"/>
      <c r="E472" s="534"/>
      <c r="F472" s="534"/>
    </row>
    <row r="473" spans="1:6">
      <c r="A473" s="45"/>
      <c r="B473" s="45"/>
      <c r="C473" s="45"/>
      <c r="D473" s="374"/>
      <c r="E473" s="534"/>
      <c r="F473" s="534"/>
    </row>
    <row r="474" spans="1:6">
      <c r="A474" s="45"/>
      <c r="B474" s="45"/>
      <c r="C474" s="45"/>
      <c r="D474" s="374"/>
      <c r="E474" s="534"/>
      <c r="F474" s="534"/>
    </row>
    <row r="475" spans="1:6">
      <c r="A475" s="45"/>
      <c r="B475" s="45"/>
      <c r="C475" s="45"/>
      <c r="D475" s="374"/>
      <c r="E475" s="534"/>
      <c r="F475" s="534"/>
    </row>
    <row r="476" spans="1:6">
      <c r="A476" s="45"/>
      <c r="B476" s="45"/>
      <c r="C476" s="45"/>
      <c r="D476" s="374"/>
      <c r="E476" s="534"/>
      <c r="F476" s="534"/>
    </row>
    <row r="477" spans="1:6">
      <c r="A477" s="45"/>
      <c r="B477" s="45"/>
      <c r="C477" s="45"/>
      <c r="D477" s="374"/>
      <c r="E477" s="534"/>
      <c r="F477" s="534"/>
    </row>
    <row r="478" spans="1:6">
      <c r="A478" s="45"/>
      <c r="B478" s="45"/>
      <c r="C478" s="45"/>
      <c r="D478" s="374"/>
      <c r="E478" s="534"/>
      <c r="F478" s="534"/>
    </row>
    <row r="479" spans="1:6">
      <c r="A479" s="45"/>
      <c r="B479" s="45"/>
      <c r="C479" s="45"/>
      <c r="D479" s="374"/>
      <c r="E479" s="534"/>
      <c r="F479" s="534"/>
    </row>
    <row r="480" spans="1:6">
      <c r="A480" s="45"/>
      <c r="B480" s="45"/>
      <c r="C480" s="45"/>
      <c r="D480" s="374"/>
      <c r="E480" s="534"/>
      <c r="F480" s="534"/>
    </row>
    <row r="481" spans="1:6">
      <c r="A481" s="45"/>
      <c r="B481" s="45"/>
      <c r="C481" s="45"/>
      <c r="D481" s="374"/>
      <c r="E481" s="534"/>
      <c r="F481" s="534"/>
    </row>
    <row r="482" spans="1:6">
      <c r="A482" s="45"/>
      <c r="B482" s="45"/>
      <c r="C482" s="45"/>
      <c r="D482" s="374"/>
      <c r="E482" s="534"/>
      <c r="F482" s="534"/>
    </row>
    <row r="483" spans="1:6">
      <c r="A483" s="45"/>
      <c r="B483" s="45"/>
      <c r="C483" s="45"/>
      <c r="D483" s="374"/>
      <c r="E483" s="534"/>
      <c r="F483" s="534"/>
    </row>
    <row r="484" spans="1:6">
      <c r="A484" s="45"/>
      <c r="B484" s="45"/>
      <c r="C484" s="45"/>
      <c r="D484" s="374"/>
      <c r="E484" s="534"/>
      <c r="F484" s="534"/>
    </row>
    <row r="485" spans="1:6">
      <c r="A485" s="45"/>
      <c r="B485" s="45"/>
      <c r="C485" s="45"/>
      <c r="D485" s="374"/>
      <c r="E485" s="534"/>
      <c r="F485" s="534"/>
    </row>
    <row r="486" spans="1:6">
      <c r="A486" s="45"/>
      <c r="B486" s="45"/>
      <c r="C486" s="45"/>
      <c r="D486" s="374"/>
      <c r="E486" s="534"/>
      <c r="F486" s="534"/>
    </row>
    <row r="487" spans="1:6">
      <c r="A487" s="45"/>
      <c r="B487" s="45"/>
      <c r="C487" s="45"/>
      <c r="D487" s="374"/>
      <c r="E487" s="534"/>
      <c r="F487" s="534"/>
    </row>
    <row r="488" spans="1:6">
      <c r="A488" s="45"/>
      <c r="B488" s="45"/>
      <c r="C488" s="45"/>
      <c r="D488" s="374"/>
      <c r="E488" s="534"/>
      <c r="F488" s="534"/>
    </row>
    <row r="489" spans="1:6">
      <c r="A489" s="45"/>
      <c r="B489" s="45"/>
      <c r="C489" s="45"/>
      <c r="D489" s="374"/>
      <c r="E489" s="534"/>
      <c r="F489" s="534"/>
    </row>
    <row r="490" spans="1:6">
      <c r="A490" s="45"/>
      <c r="B490" s="45"/>
      <c r="C490" s="45"/>
      <c r="D490" s="374"/>
      <c r="E490" s="534"/>
      <c r="F490" s="534"/>
    </row>
    <row r="491" spans="1:6">
      <c r="A491" s="45"/>
      <c r="B491" s="45"/>
      <c r="C491" s="45"/>
      <c r="D491" s="374"/>
      <c r="E491" s="534"/>
      <c r="F491" s="534"/>
    </row>
    <row r="492" spans="1:6">
      <c r="A492" s="45"/>
      <c r="B492" s="45"/>
      <c r="C492" s="45"/>
      <c r="D492" s="374"/>
      <c r="E492" s="534"/>
      <c r="F492" s="534"/>
    </row>
    <row r="493" spans="1:6">
      <c r="A493" s="45"/>
      <c r="B493" s="45"/>
      <c r="C493" s="45"/>
      <c r="D493" s="374"/>
      <c r="E493" s="534"/>
      <c r="F493" s="534"/>
    </row>
    <row r="494" spans="1:6">
      <c r="A494" s="45"/>
      <c r="B494" s="45"/>
      <c r="C494" s="45"/>
      <c r="D494" s="374"/>
      <c r="E494" s="534"/>
      <c r="F494" s="534"/>
    </row>
    <row r="495" spans="1:6">
      <c r="A495" s="45"/>
      <c r="B495" s="45"/>
      <c r="C495" s="45"/>
      <c r="D495" s="374"/>
      <c r="E495" s="534"/>
      <c r="F495" s="534"/>
    </row>
    <row r="496" spans="1:6">
      <c r="A496" s="45"/>
      <c r="B496" s="45"/>
      <c r="C496" s="45"/>
      <c r="D496" s="374"/>
      <c r="E496" s="534"/>
      <c r="F496" s="534"/>
    </row>
    <row r="497" spans="1:6">
      <c r="A497" s="45"/>
      <c r="B497" s="45"/>
      <c r="C497" s="45"/>
      <c r="D497" s="374"/>
      <c r="E497" s="534"/>
      <c r="F497" s="534"/>
    </row>
    <row r="498" spans="1:6">
      <c r="A498" s="45"/>
      <c r="B498" s="45"/>
      <c r="C498" s="45"/>
      <c r="D498" s="374"/>
      <c r="E498" s="534"/>
      <c r="F498" s="534"/>
    </row>
    <row r="499" spans="1:6">
      <c r="A499" s="45"/>
      <c r="B499" s="45"/>
      <c r="C499" s="45"/>
      <c r="D499" s="374"/>
      <c r="E499" s="534"/>
      <c r="F499" s="534"/>
    </row>
    <row r="500" spans="1:6">
      <c r="A500" s="45"/>
      <c r="B500" s="45"/>
      <c r="C500" s="45"/>
      <c r="D500" s="374"/>
      <c r="E500" s="534"/>
      <c r="F500" s="534"/>
    </row>
    <row r="501" spans="1:6">
      <c r="A501" s="45"/>
      <c r="B501" s="45"/>
      <c r="C501" s="45"/>
      <c r="D501" s="374"/>
      <c r="E501" s="534"/>
      <c r="F501" s="534"/>
    </row>
    <row r="502" spans="1:6">
      <c r="A502" s="45"/>
      <c r="B502" s="45"/>
      <c r="C502" s="45"/>
      <c r="D502" s="374"/>
      <c r="E502" s="534"/>
      <c r="F502" s="534"/>
    </row>
    <row r="503" spans="1:6">
      <c r="A503" s="45"/>
      <c r="B503" s="45"/>
      <c r="C503" s="45"/>
      <c r="D503" s="374"/>
      <c r="E503" s="534"/>
      <c r="F503" s="534"/>
    </row>
    <row r="504" spans="1:6">
      <c r="A504" s="45"/>
      <c r="B504" s="45"/>
      <c r="C504" s="45"/>
      <c r="D504" s="374"/>
      <c r="E504" s="534"/>
      <c r="F504" s="534"/>
    </row>
    <row r="505" spans="1:6">
      <c r="A505" s="45"/>
      <c r="B505" s="45"/>
      <c r="C505" s="45"/>
      <c r="D505" s="374"/>
      <c r="E505" s="534"/>
      <c r="F505" s="534"/>
    </row>
    <row r="506" spans="1:6">
      <c r="A506" s="45"/>
      <c r="B506" s="45"/>
      <c r="C506" s="45"/>
      <c r="D506" s="374"/>
      <c r="E506" s="534"/>
      <c r="F506" s="534"/>
    </row>
    <row r="507" spans="1:6">
      <c r="A507" s="45"/>
      <c r="B507" s="45"/>
      <c r="C507" s="45"/>
      <c r="D507" s="374"/>
      <c r="E507" s="534"/>
      <c r="F507" s="534"/>
    </row>
    <row r="508" spans="1:6">
      <c r="A508" s="45"/>
      <c r="B508" s="45"/>
      <c r="C508" s="45"/>
      <c r="D508" s="374"/>
      <c r="E508" s="534"/>
      <c r="F508" s="534"/>
    </row>
    <row r="509" spans="1:6">
      <c r="A509" s="45"/>
      <c r="B509" s="45"/>
      <c r="C509" s="45"/>
      <c r="D509" s="374"/>
      <c r="E509" s="534"/>
      <c r="F509" s="534"/>
    </row>
    <row r="510" spans="1:6">
      <c r="A510" s="45"/>
      <c r="B510" s="45"/>
      <c r="C510" s="45"/>
      <c r="D510" s="374"/>
      <c r="E510" s="534"/>
      <c r="F510" s="534"/>
    </row>
    <row r="511" spans="1:6">
      <c r="A511" s="45"/>
      <c r="B511" s="45"/>
      <c r="C511" s="45"/>
      <c r="D511" s="374"/>
      <c r="E511" s="534"/>
      <c r="F511" s="534"/>
    </row>
    <row r="512" spans="1:6">
      <c r="A512" s="45"/>
      <c r="B512" s="45"/>
      <c r="C512" s="45"/>
      <c r="D512" s="374"/>
      <c r="E512" s="534"/>
      <c r="F512" s="534"/>
    </row>
    <row r="513" spans="1:6">
      <c r="A513" s="45"/>
      <c r="B513" s="45"/>
      <c r="C513" s="45"/>
      <c r="D513" s="374"/>
      <c r="E513" s="534"/>
      <c r="F513" s="534"/>
    </row>
    <row r="514" spans="1:6">
      <c r="A514" s="45"/>
      <c r="B514" s="45"/>
      <c r="C514" s="45"/>
      <c r="D514" s="374"/>
      <c r="E514" s="534"/>
      <c r="F514" s="534"/>
    </row>
    <row r="515" spans="1:6">
      <c r="A515" s="45"/>
      <c r="B515" s="45"/>
      <c r="C515" s="45"/>
      <c r="D515" s="374"/>
      <c r="E515" s="534"/>
      <c r="F515" s="534"/>
    </row>
    <row r="516" spans="1:6">
      <c r="A516" s="45"/>
      <c r="B516" s="45"/>
      <c r="C516" s="45"/>
      <c r="D516" s="374"/>
      <c r="E516" s="534"/>
      <c r="F516" s="534"/>
    </row>
    <row r="517" spans="1:6">
      <c r="A517" s="45"/>
      <c r="B517" s="45"/>
      <c r="C517" s="45"/>
      <c r="D517" s="374"/>
      <c r="E517" s="534"/>
      <c r="F517" s="534"/>
    </row>
    <row r="518" spans="1:6">
      <c r="A518" s="45"/>
      <c r="B518" s="45"/>
      <c r="C518" s="45"/>
      <c r="D518" s="374"/>
      <c r="E518" s="534"/>
      <c r="F518" s="534"/>
    </row>
    <row r="519" spans="1:6">
      <c r="A519" s="45"/>
      <c r="B519" s="45"/>
      <c r="C519" s="45"/>
      <c r="D519" s="374"/>
      <c r="E519" s="534"/>
      <c r="F519" s="534"/>
    </row>
    <row r="520" spans="1:6">
      <c r="A520" s="45"/>
      <c r="B520" s="45"/>
      <c r="C520" s="45"/>
      <c r="D520" s="374"/>
      <c r="E520" s="534"/>
      <c r="F520" s="534"/>
    </row>
    <row r="521" spans="1:6">
      <c r="A521" s="45"/>
      <c r="B521" s="45"/>
      <c r="C521" s="45"/>
      <c r="D521" s="374"/>
      <c r="E521" s="534"/>
      <c r="F521" s="534"/>
    </row>
    <row r="522" spans="1:6">
      <c r="A522" s="45"/>
      <c r="B522" s="45"/>
      <c r="C522" s="45"/>
      <c r="D522" s="374"/>
      <c r="E522" s="534"/>
      <c r="F522" s="534"/>
    </row>
    <row r="523" spans="1:6">
      <c r="A523" s="45"/>
      <c r="B523" s="45"/>
      <c r="C523" s="45"/>
      <c r="D523" s="374"/>
      <c r="E523" s="534"/>
      <c r="F523" s="534"/>
    </row>
    <row r="524" spans="1:6">
      <c r="A524" s="45"/>
      <c r="B524" s="45"/>
      <c r="C524" s="45"/>
      <c r="D524" s="374"/>
      <c r="E524" s="534"/>
      <c r="F524" s="534"/>
    </row>
    <row r="525" spans="1:6">
      <c r="A525" s="45"/>
      <c r="B525" s="45"/>
      <c r="C525" s="45"/>
      <c r="D525" s="374"/>
      <c r="E525" s="534"/>
      <c r="F525" s="534"/>
    </row>
    <row r="526" spans="1:6">
      <c r="A526" s="45"/>
      <c r="B526" s="45"/>
      <c r="C526" s="45"/>
      <c r="D526" s="374"/>
      <c r="E526" s="534"/>
      <c r="F526" s="534"/>
    </row>
    <row r="527" spans="1:6">
      <c r="A527" s="45"/>
      <c r="B527" s="45"/>
      <c r="C527" s="45"/>
      <c r="D527" s="374"/>
      <c r="E527" s="534"/>
      <c r="F527" s="534"/>
    </row>
    <row r="528" spans="1:6">
      <c r="A528" s="45"/>
      <c r="B528" s="45"/>
      <c r="C528" s="45"/>
      <c r="D528" s="374"/>
      <c r="E528" s="534"/>
      <c r="F528" s="534"/>
    </row>
    <row r="529" spans="1:6">
      <c r="A529" s="45"/>
      <c r="B529" s="45"/>
      <c r="C529" s="45"/>
      <c r="D529" s="374"/>
      <c r="E529" s="534"/>
      <c r="F529" s="534"/>
    </row>
    <row r="530" spans="1:6">
      <c r="A530" s="45"/>
      <c r="B530" s="45"/>
      <c r="C530" s="45"/>
      <c r="D530" s="374"/>
      <c r="E530" s="534"/>
      <c r="F530" s="534"/>
    </row>
    <row r="531" spans="1:6">
      <c r="A531" s="45"/>
      <c r="B531" s="45"/>
      <c r="C531" s="45"/>
      <c r="D531" s="374"/>
      <c r="E531" s="534"/>
      <c r="F531" s="534"/>
    </row>
    <row r="532" spans="1:6">
      <c r="A532" s="45"/>
      <c r="B532" s="45"/>
      <c r="C532" s="45"/>
      <c r="D532" s="374"/>
      <c r="E532" s="534"/>
      <c r="F532" s="534"/>
    </row>
    <row r="533" spans="1:6">
      <c r="A533" s="45"/>
      <c r="B533" s="45"/>
      <c r="C533" s="45"/>
      <c r="D533" s="374"/>
      <c r="E533" s="534"/>
      <c r="F533" s="534"/>
    </row>
    <row r="534" spans="1:6">
      <c r="A534" s="45"/>
      <c r="B534" s="45"/>
      <c r="C534" s="45"/>
      <c r="D534" s="374"/>
      <c r="E534" s="534"/>
      <c r="F534" s="534"/>
    </row>
    <row r="535" spans="1:6">
      <c r="A535" s="45"/>
      <c r="B535" s="45"/>
      <c r="C535" s="45"/>
      <c r="D535" s="374"/>
      <c r="E535" s="534"/>
      <c r="F535" s="534"/>
    </row>
    <row r="536" spans="1:6">
      <c r="A536" s="45"/>
      <c r="B536" s="45"/>
      <c r="C536" s="45"/>
      <c r="D536" s="374"/>
      <c r="E536" s="534"/>
      <c r="F536" s="534"/>
    </row>
    <row r="537" spans="1:6">
      <c r="A537" s="45"/>
      <c r="B537" s="45"/>
      <c r="C537" s="45"/>
      <c r="D537" s="374"/>
      <c r="E537" s="534"/>
      <c r="F537" s="534"/>
    </row>
    <row r="538" spans="1:6">
      <c r="A538" s="45"/>
      <c r="B538" s="45"/>
      <c r="C538" s="45"/>
      <c r="D538" s="374"/>
      <c r="E538" s="534"/>
      <c r="F538" s="534"/>
    </row>
    <row r="539" spans="1:6">
      <c r="A539" s="45"/>
      <c r="B539" s="45"/>
      <c r="C539" s="45"/>
      <c r="D539" s="374"/>
      <c r="E539" s="534"/>
      <c r="F539" s="534"/>
    </row>
    <row r="540" spans="1:6">
      <c r="A540" s="45"/>
      <c r="B540" s="45"/>
      <c r="C540" s="45"/>
      <c r="D540" s="374"/>
      <c r="E540" s="534"/>
      <c r="F540" s="534"/>
    </row>
    <row r="541" spans="1:6">
      <c r="A541" s="45"/>
      <c r="B541" s="45"/>
      <c r="C541" s="45"/>
      <c r="D541" s="374"/>
      <c r="E541" s="534"/>
      <c r="F541" s="534"/>
    </row>
    <row r="542" spans="1:6">
      <c r="A542" s="45"/>
      <c r="B542" s="45"/>
      <c r="C542" s="45"/>
      <c r="D542" s="374"/>
      <c r="E542" s="534"/>
      <c r="F542" s="534"/>
    </row>
    <row r="543" spans="1:6">
      <c r="A543" s="45"/>
      <c r="B543" s="45"/>
      <c r="C543" s="45"/>
      <c r="D543" s="374"/>
      <c r="E543" s="534"/>
      <c r="F543" s="534"/>
    </row>
    <row r="544" spans="1:6">
      <c r="A544" s="45"/>
      <c r="B544" s="45"/>
      <c r="C544" s="45"/>
      <c r="D544" s="374"/>
      <c r="E544" s="534"/>
      <c r="F544" s="534"/>
    </row>
    <row r="545" spans="1:6">
      <c r="A545" s="45"/>
      <c r="B545" s="45"/>
      <c r="C545" s="45"/>
      <c r="D545" s="374"/>
      <c r="E545" s="534"/>
      <c r="F545" s="534"/>
    </row>
    <row r="546" spans="1:6">
      <c r="A546" s="45"/>
      <c r="B546" s="45"/>
      <c r="C546" s="45"/>
      <c r="D546" s="374"/>
      <c r="E546" s="534"/>
      <c r="F546" s="534"/>
    </row>
    <row r="547" spans="1:6">
      <c r="A547" s="45"/>
      <c r="B547" s="45"/>
      <c r="C547" s="45"/>
      <c r="D547" s="374"/>
      <c r="E547" s="534"/>
      <c r="F547" s="534"/>
    </row>
    <row r="548" spans="1:6">
      <c r="A548" s="45"/>
      <c r="B548" s="45"/>
      <c r="C548" s="45"/>
      <c r="D548" s="374"/>
      <c r="E548" s="534"/>
      <c r="F548" s="534"/>
    </row>
    <row r="549" spans="1:6">
      <c r="A549" s="45"/>
      <c r="B549" s="45"/>
      <c r="C549" s="45"/>
      <c r="D549" s="374"/>
      <c r="E549" s="534"/>
      <c r="F549" s="534"/>
    </row>
    <row r="550" spans="1:6">
      <c r="A550" s="45"/>
      <c r="B550" s="45"/>
      <c r="C550" s="45"/>
      <c r="D550" s="374"/>
      <c r="E550" s="534"/>
      <c r="F550" s="534"/>
    </row>
    <row r="551" spans="1:6">
      <c r="A551" s="45"/>
      <c r="B551" s="45"/>
      <c r="C551" s="45"/>
      <c r="D551" s="374"/>
      <c r="E551" s="534"/>
      <c r="F551" s="534"/>
    </row>
    <row r="552" spans="1:6">
      <c r="A552" s="45"/>
      <c r="B552" s="45"/>
      <c r="C552" s="45"/>
      <c r="D552" s="374"/>
      <c r="E552" s="534"/>
      <c r="F552" s="534"/>
    </row>
    <row r="553" spans="1:6">
      <c r="A553" s="45"/>
      <c r="B553" s="45"/>
      <c r="C553" s="45"/>
      <c r="D553" s="374"/>
      <c r="E553" s="534"/>
      <c r="F553" s="534"/>
    </row>
    <row r="554" spans="1:6">
      <c r="A554" s="45"/>
      <c r="B554" s="45"/>
      <c r="C554" s="45"/>
      <c r="D554" s="374"/>
      <c r="E554" s="534"/>
      <c r="F554" s="534"/>
    </row>
    <row r="555" spans="1:6">
      <c r="A555" s="45"/>
      <c r="B555" s="45"/>
      <c r="C555" s="45"/>
      <c r="D555" s="374"/>
      <c r="E555" s="534"/>
      <c r="F555" s="534"/>
    </row>
    <row r="556" spans="1:6">
      <c r="A556" s="45"/>
      <c r="B556" s="45"/>
      <c r="C556" s="45"/>
      <c r="D556" s="374"/>
      <c r="E556" s="534"/>
      <c r="F556" s="534"/>
    </row>
    <row r="557" spans="1:6">
      <c r="A557" s="45"/>
      <c r="B557" s="45"/>
      <c r="C557" s="45"/>
      <c r="D557" s="374"/>
      <c r="E557" s="534"/>
      <c r="F557" s="534"/>
    </row>
    <row r="558" spans="1:6">
      <c r="A558" s="45"/>
      <c r="B558" s="45"/>
      <c r="C558" s="45"/>
      <c r="D558" s="374"/>
      <c r="E558" s="534"/>
      <c r="F558" s="534"/>
    </row>
    <row r="559" spans="1:6">
      <c r="A559" s="45"/>
      <c r="B559" s="45"/>
      <c r="C559" s="45"/>
      <c r="D559" s="374"/>
      <c r="E559" s="534"/>
      <c r="F559" s="534"/>
    </row>
    <row r="560" spans="1:6">
      <c r="A560" s="45"/>
      <c r="B560" s="45"/>
      <c r="C560" s="45"/>
      <c r="D560" s="374"/>
      <c r="E560" s="534"/>
      <c r="F560" s="534"/>
    </row>
    <row r="561" spans="1:6">
      <c r="A561" s="45"/>
      <c r="B561" s="45"/>
      <c r="C561" s="45"/>
      <c r="D561" s="374"/>
      <c r="E561" s="534"/>
      <c r="F561" s="534"/>
    </row>
    <row r="562" spans="1:6">
      <c r="A562" s="45"/>
      <c r="B562" s="45"/>
      <c r="C562" s="45"/>
      <c r="D562" s="374"/>
      <c r="E562" s="534"/>
      <c r="F562" s="534"/>
    </row>
    <row r="563" spans="1:6">
      <c r="A563" s="45"/>
      <c r="B563" s="45"/>
      <c r="C563" s="45"/>
      <c r="D563" s="374"/>
      <c r="E563" s="534"/>
      <c r="F563" s="534"/>
    </row>
    <row r="564" spans="1:6">
      <c r="A564" s="45"/>
      <c r="B564" s="45"/>
      <c r="C564" s="45"/>
      <c r="D564" s="374"/>
      <c r="E564" s="534"/>
      <c r="F564" s="534"/>
    </row>
    <row r="565" spans="1:6">
      <c r="A565" s="45"/>
      <c r="B565" s="45"/>
      <c r="C565" s="45"/>
      <c r="D565" s="374"/>
      <c r="E565" s="534"/>
      <c r="F565" s="534"/>
    </row>
    <row r="566" spans="1:6">
      <c r="A566" s="45"/>
      <c r="B566" s="45"/>
      <c r="C566" s="45"/>
      <c r="D566" s="374"/>
      <c r="E566" s="534"/>
      <c r="F566" s="534"/>
    </row>
    <row r="567" spans="1:6">
      <c r="A567" s="45"/>
      <c r="B567" s="45"/>
      <c r="C567" s="45"/>
      <c r="D567" s="374"/>
      <c r="E567" s="534"/>
      <c r="F567" s="534"/>
    </row>
    <row r="568" spans="1:6">
      <c r="A568" s="45"/>
      <c r="B568" s="45"/>
      <c r="C568" s="45"/>
      <c r="D568" s="374"/>
      <c r="E568" s="534"/>
      <c r="F568" s="534"/>
    </row>
    <row r="569" spans="1:6">
      <c r="A569" s="45"/>
      <c r="B569" s="45"/>
      <c r="C569" s="45"/>
      <c r="D569" s="374"/>
      <c r="E569" s="534"/>
      <c r="F569" s="534"/>
    </row>
    <row r="570" spans="1:6">
      <c r="A570" s="45"/>
      <c r="B570" s="45"/>
      <c r="C570" s="45"/>
      <c r="D570" s="374"/>
      <c r="E570" s="534"/>
      <c r="F570" s="534"/>
    </row>
    <row r="571" spans="1:6">
      <c r="A571" s="45"/>
      <c r="B571" s="45"/>
      <c r="C571" s="45"/>
      <c r="D571" s="374"/>
      <c r="E571" s="534"/>
      <c r="F571" s="534"/>
    </row>
    <row r="572" spans="1:6">
      <c r="A572" s="45"/>
      <c r="B572" s="45"/>
      <c r="C572" s="45"/>
      <c r="D572" s="374"/>
      <c r="E572" s="534"/>
      <c r="F572" s="534"/>
    </row>
    <row r="573" spans="1:6">
      <c r="A573" s="45"/>
      <c r="B573" s="45"/>
      <c r="C573" s="45"/>
      <c r="D573" s="374"/>
      <c r="E573" s="534"/>
      <c r="F573" s="534"/>
    </row>
    <row r="574" spans="1:6">
      <c r="A574" s="45"/>
      <c r="B574" s="45"/>
      <c r="C574" s="45"/>
      <c r="D574" s="374"/>
      <c r="E574" s="534"/>
      <c r="F574" s="534"/>
    </row>
    <row r="575" spans="1:6">
      <c r="A575" s="45"/>
      <c r="B575" s="45"/>
      <c r="C575" s="45"/>
      <c r="D575" s="374"/>
      <c r="E575" s="534"/>
      <c r="F575" s="534"/>
    </row>
    <row r="576" spans="1:6">
      <c r="A576" s="45"/>
      <c r="B576" s="45"/>
      <c r="C576" s="45"/>
      <c r="D576" s="374"/>
      <c r="E576" s="534"/>
      <c r="F576" s="534"/>
    </row>
    <row r="577" spans="1:6">
      <c r="A577" s="45"/>
      <c r="B577" s="45"/>
      <c r="C577" s="45"/>
      <c r="D577" s="374"/>
      <c r="E577" s="534"/>
      <c r="F577" s="534"/>
    </row>
    <row r="578" spans="1:6">
      <c r="A578" s="45"/>
      <c r="B578" s="45"/>
      <c r="C578" s="45"/>
      <c r="D578" s="374"/>
      <c r="E578" s="534"/>
      <c r="F578" s="534"/>
    </row>
    <row r="579" spans="1:6">
      <c r="A579" s="45"/>
      <c r="B579" s="45"/>
      <c r="C579" s="45"/>
      <c r="D579" s="374"/>
      <c r="E579" s="534"/>
      <c r="F579" s="534"/>
    </row>
    <row r="580" spans="1:6">
      <c r="A580" s="45"/>
      <c r="B580" s="45"/>
      <c r="C580" s="45"/>
      <c r="D580" s="374"/>
      <c r="E580" s="534"/>
      <c r="F580" s="534"/>
    </row>
    <row r="581" spans="1:6">
      <c r="A581" s="45"/>
      <c r="B581" s="45"/>
      <c r="C581" s="45"/>
      <c r="D581" s="374"/>
      <c r="E581" s="534"/>
      <c r="F581" s="534"/>
    </row>
    <row r="582" spans="1:6">
      <c r="A582" s="45"/>
      <c r="B582" s="45"/>
      <c r="C582" s="45"/>
      <c r="D582" s="374"/>
      <c r="E582" s="534"/>
      <c r="F582" s="534"/>
    </row>
    <row r="583" spans="1:6">
      <c r="A583" s="45"/>
      <c r="B583" s="45"/>
      <c r="C583" s="45"/>
      <c r="D583" s="374"/>
      <c r="E583" s="534"/>
      <c r="F583" s="534"/>
    </row>
    <row r="584" spans="1:6">
      <c r="A584" s="45"/>
      <c r="B584" s="45"/>
      <c r="C584" s="45"/>
      <c r="D584" s="374"/>
      <c r="E584" s="534"/>
      <c r="F584" s="534"/>
    </row>
    <row r="585" spans="1:6">
      <c r="A585" s="45"/>
      <c r="B585" s="45"/>
      <c r="C585" s="45"/>
      <c r="D585" s="374"/>
      <c r="E585" s="534"/>
      <c r="F585" s="534"/>
    </row>
    <row r="586" spans="1:6">
      <c r="A586" s="45"/>
      <c r="B586" s="45"/>
      <c r="C586" s="45"/>
      <c r="D586" s="374"/>
      <c r="E586" s="534"/>
      <c r="F586" s="534"/>
    </row>
    <row r="587" spans="1:6">
      <c r="A587" s="45"/>
      <c r="B587" s="45"/>
      <c r="C587" s="45"/>
      <c r="D587" s="374"/>
      <c r="E587" s="534"/>
      <c r="F587" s="534"/>
    </row>
    <row r="588" spans="1:6">
      <c r="A588" s="45"/>
      <c r="B588" s="45"/>
      <c r="C588" s="45"/>
      <c r="D588" s="374"/>
      <c r="E588" s="534"/>
      <c r="F588" s="534"/>
    </row>
    <row r="589" spans="1:6">
      <c r="A589" s="45"/>
      <c r="B589" s="45"/>
      <c r="C589" s="45"/>
      <c r="D589" s="374"/>
      <c r="E589" s="534"/>
      <c r="F589" s="534"/>
    </row>
    <row r="590" spans="1:6">
      <c r="A590" s="45"/>
      <c r="B590" s="45"/>
      <c r="C590" s="45"/>
      <c r="D590" s="374"/>
      <c r="E590" s="534"/>
      <c r="F590" s="534"/>
    </row>
    <row r="591" spans="1:6">
      <c r="A591" s="45"/>
      <c r="B591" s="45"/>
      <c r="C591" s="45"/>
      <c r="D591" s="374"/>
      <c r="E591" s="534"/>
      <c r="F591" s="534"/>
    </row>
    <row r="592" spans="1:6">
      <c r="A592" s="45"/>
      <c r="B592" s="45"/>
      <c r="C592" s="45"/>
      <c r="D592" s="374"/>
      <c r="E592" s="534"/>
      <c r="F592" s="534"/>
    </row>
    <row r="593" spans="1:6">
      <c r="A593" s="45"/>
      <c r="B593" s="45"/>
      <c r="C593" s="45"/>
      <c r="D593" s="374"/>
      <c r="E593" s="534"/>
      <c r="F593" s="534"/>
    </row>
    <row r="594" spans="1:6">
      <c r="A594" s="45"/>
      <c r="B594" s="45"/>
      <c r="C594" s="45"/>
      <c r="D594" s="374"/>
      <c r="E594" s="534"/>
      <c r="F594" s="534"/>
    </row>
    <row r="595" spans="1:6">
      <c r="A595" s="45"/>
      <c r="B595" s="45"/>
      <c r="C595" s="45"/>
      <c r="D595" s="374"/>
      <c r="E595" s="534"/>
      <c r="F595" s="534"/>
    </row>
    <row r="596" spans="1:6">
      <c r="A596" s="45"/>
      <c r="B596" s="45"/>
      <c r="C596" s="45"/>
      <c r="D596" s="374"/>
      <c r="E596" s="534"/>
      <c r="F596" s="534"/>
    </row>
    <row r="597" spans="1:6">
      <c r="A597" s="45"/>
      <c r="B597" s="45"/>
      <c r="C597" s="45"/>
      <c r="D597" s="374"/>
      <c r="E597" s="534"/>
      <c r="F597" s="534"/>
    </row>
    <row r="598" spans="1:6">
      <c r="A598" s="45"/>
      <c r="B598" s="45"/>
      <c r="C598" s="45"/>
      <c r="D598" s="374"/>
      <c r="E598" s="534"/>
      <c r="F598" s="534"/>
    </row>
    <row r="599" spans="1:6">
      <c r="A599" s="45"/>
      <c r="B599" s="45"/>
      <c r="C599" s="45"/>
      <c r="D599" s="374"/>
      <c r="E599" s="534"/>
      <c r="F599" s="534"/>
    </row>
    <row r="600" spans="1:6">
      <c r="A600" s="45"/>
      <c r="B600" s="45"/>
      <c r="C600" s="45"/>
      <c r="D600" s="374"/>
      <c r="E600" s="534"/>
      <c r="F600" s="534"/>
    </row>
    <row r="601" spans="1:6">
      <c r="A601" s="45"/>
      <c r="B601" s="45"/>
      <c r="C601" s="45"/>
      <c r="D601" s="374"/>
      <c r="E601" s="534"/>
      <c r="F601" s="534"/>
    </row>
    <row r="602" spans="1:6">
      <c r="A602" s="45"/>
      <c r="B602" s="45"/>
      <c r="C602" s="45"/>
      <c r="D602" s="374"/>
      <c r="E602" s="534"/>
      <c r="F602" s="534"/>
    </row>
    <row r="603" spans="1:6">
      <c r="A603" s="45"/>
      <c r="B603" s="45"/>
      <c r="C603" s="45"/>
      <c r="D603" s="374"/>
      <c r="E603" s="534"/>
      <c r="F603" s="534"/>
    </row>
    <row r="604" spans="1:6">
      <c r="A604" s="45"/>
      <c r="B604" s="45"/>
      <c r="C604" s="45"/>
      <c r="D604" s="374"/>
      <c r="E604" s="534"/>
      <c r="F604" s="534"/>
    </row>
    <row r="605" spans="1:6">
      <c r="A605" s="45"/>
      <c r="B605" s="45"/>
      <c r="C605" s="45"/>
      <c r="D605" s="374"/>
      <c r="E605" s="534"/>
      <c r="F605" s="534"/>
    </row>
    <row r="606" spans="1:6">
      <c r="A606" s="45"/>
      <c r="B606" s="45"/>
      <c r="C606" s="45"/>
      <c r="D606" s="374"/>
      <c r="E606" s="534"/>
      <c r="F606" s="534"/>
    </row>
    <row r="607" spans="1:6">
      <c r="A607" s="45"/>
      <c r="B607" s="45"/>
      <c r="C607" s="45"/>
      <c r="D607" s="374"/>
      <c r="E607" s="534"/>
      <c r="F607" s="534"/>
    </row>
    <row r="608" spans="1:6">
      <c r="A608" s="45"/>
      <c r="B608" s="45"/>
      <c r="C608" s="45"/>
      <c r="D608" s="374"/>
      <c r="E608" s="534"/>
      <c r="F608" s="534"/>
    </row>
    <row r="609" spans="1:6">
      <c r="A609" s="45"/>
      <c r="B609" s="45"/>
      <c r="C609" s="45"/>
      <c r="D609" s="374"/>
      <c r="E609" s="534"/>
      <c r="F609" s="534"/>
    </row>
    <row r="610" spans="1:6">
      <c r="A610" s="45"/>
      <c r="B610" s="45"/>
      <c r="C610" s="45"/>
      <c r="D610" s="374"/>
      <c r="E610" s="534"/>
      <c r="F610" s="534"/>
    </row>
    <row r="611" spans="1:6">
      <c r="A611" s="45"/>
      <c r="B611" s="45"/>
      <c r="C611" s="45"/>
      <c r="D611" s="374"/>
      <c r="E611" s="534"/>
      <c r="F611" s="534"/>
    </row>
    <row r="612" spans="1:6">
      <c r="A612" s="45"/>
      <c r="B612" s="45"/>
      <c r="C612" s="45"/>
      <c r="D612" s="374"/>
      <c r="E612" s="534"/>
      <c r="F612" s="534"/>
    </row>
    <row r="613" spans="1:6">
      <c r="A613" s="45"/>
      <c r="B613" s="45"/>
      <c r="C613" s="45"/>
      <c r="D613" s="374"/>
      <c r="E613" s="534"/>
      <c r="F613" s="534"/>
    </row>
    <row r="614" spans="1:6">
      <c r="A614" s="45"/>
      <c r="B614" s="45"/>
      <c r="C614" s="45"/>
      <c r="D614" s="374"/>
      <c r="E614" s="534"/>
      <c r="F614" s="534"/>
    </row>
    <row r="615" spans="1:6">
      <c r="A615" s="45"/>
      <c r="B615" s="45"/>
      <c r="C615" s="45"/>
      <c r="D615" s="374"/>
      <c r="E615" s="534"/>
      <c r="F615" s="534"/>
    </row>
    <row r="616" spans="1:6">
      <c r="A616" s="45"/>
      <c r="B616" s="45"/>
      <c r="C616" s="45"/>
      <c r="D616" s="374"/>
      <c r="E616" s="534"/>
      <c r="F616" s="534"/>
    </row>
    <row r="617" spans="1:6">
      <c r="A617" s="45"/>
      <c r="B617" s="45"/>
      <c r="C617" s="45"/>
      <c r="D617" s="374"/>
      <c r="E617" s="534"/>
      <c r="F617" s="534"/>
    </row>
    <row r="618" spans="1:6">
      <c r="A618" s="45"/>
      <c r="B618" s="45"/>
      <c r="C618" s="45"/>
      <c r="D618" s="374"/>
      <c r="E618" s="534"/>
      <c r="F618" s="534"/>
    </row>
    <row r="619" spans="1:6">
      <c r="A619" s="45"/>
      <c r="B619" s="45"/>
      <c r="C619" s="45"/>
      <c r="D619" s="374"/>
      <c r="E619" s="534"/>
      <c r="F619" s="534"/>
    </row>
    <row r="620" spans="1:6">
      <c r="A620" s="45"/>
      <c r="B620" s="45"/>
      <c r="C620" s="45"/>
      <c r="D620" s="374"/>
      <c r="E620" s="534"/>
      <c r="F620" s="534"/>
    </row>
    <row r="621" spans="1:6">
      <c r="A621" s="45"/>
      <c r="B621" s="45"/>
      <c r="C621" s="45"/>
      <c r="D621" s="374"/>
      <c r="E621" s="534"/>
      <c r="F621" s="534"/>
    </row>
    <row r="622" spans="1:6">
      <c r="A622" s="45"/>
      <c r="B622" s="45"/>
      <c r="C622" s="45"/>
      <c r="D622" s="374"/>
      <c r="E622" s="534"/>
      <c r="F622" s="534"/>
    </row>
    <row r="623" spans="1:6">
      <c r="A623" s="45"/>
      <c r="B623" s="45"/>
      <c r="C623" s="45"/>
      <c r="D623" s="374"/>
      <c r="E623" s="534"/>
      <c r="F623" s="534"/>
    </row>
    <row r="624" spans="1:6">
      <c r="A624" s="45"/>
      <c r="B624" s="45"/>
      <c r="C624" s="45"/>
      <c r="D624" s="374"/>
      <c r="E624" s="534"/>
      <c r="F624" s="534"/>
    </row>
    <row r="625" spans="1:6">
      <c r="A625" s="45"/>
      <c r="B625" s="45"/>
      <c r="C625" s="45"/>
      <c r="D625" s="374"/>
      <c r="E625" s="534"/>
      <c r="F625" s="534"/>
    </row>
    <row r="626" spans="1:6">
      <c r="A626" s="45"/>
      <c r="B626" s="45"/>
      <c r="C626" s="45"/>
      <c r="D626" s="374"/>
      <c r="E626" s="534"/>
      <c r="F626" s="534"/>
    </row>
    <row r="627" spans="1:6">
      <c r="A627" s="45"/>
      <c r="B627" s="45"/>
      <c r="C627" s="45"/>
      <c r="D627" s="374"/>
      <c r="E627" s="534"/>
      <c r="F627" s="534"/>
    </row>
    <row r="628" spans="1:6">
      <c r="A628" s="45"/>
      <c r="B628" s="45"/>
      <c r="C628" s="45"/>
      <c r="D628" s="374"/>
      <c r="E628" s="534"/>
      <c r="F628" s="534"/>
    </row>
    <row r="629" spans="1:6">
      <c r="A629" s="45"/>
      <c r="B629" s="45"/>
      <c r="C629" s="45"/>
      <c r="D629" s="374"/>
      <c r="E629" s="534"/>
      <c r="F629" s="534"/>
    </row>
    <row r="630" spans="1:6">
      <c r="A630" s="45"/>
      <c r="B630" s="45"/>
      <c r="C630" s="45"/>
      <c r="D630" s="374"/>
      <c r="E630" s="534"/>
      <c r="F630" s="534"/>
    </row>
    <row r="631" spans="1:6">
      <c r="A631" s="45"/>
      <c r="B631" s="45"/>
      <c r="C631" s="45"/>
      <c r="D631" s="374"/>
      <c r="E631" s="534"/>
      <c r="F631" s="534"/>
    </row>
    <row r="632" spans="1:6">
      <c r="A632" s="45"/>
      <c r="B632" s="45"/>
      <c r="C632" s="45"/>
      <c r="D632" s="374"/>
      <c r="E632" s="534"/>
      <c r="F632" s="534"/>
    </row>
    <row r="633" spans="1:6">
      <c r="A633" s="45"/>
      <c r="B633" s="45"/>
      <c r="C633" s="45"/>
      <c r="D633" s="374"/>
      <c r="E633" s="534"/>
      <c r="F633" s="534"/>
    </row>
    <row r="634" spans="1:6">
      <c r="A634" s="45"/>
      <c r="B634" s="45"/>
      <c r="C634" s="45"/>
      <c r="D634" s="374"/>
      <c r="E634" s="534"/>
      <c r="F634" s="534"/>
    </row>
    <row r="635" spans="1:6">
      <c r="A635" s="45"/>
      <c r="B635" s="45"/>
      <c r="C635" s="45"/>
      <c r="D635" s="374"/>
      <c r="E635" s="534"/>
      <c r="F635" s="534"/>
    </row>
    <row r="636" spans="1:6">
      <c r="A636" s="45"/>
      <c r="B636" s="45"/>
      <c r="C636" s="45"/>
      <c r="D636" s="374"/>
      <c r="E636" s="534"/>
      <c r="F636" s="534"/>
    </row>
    <row r="637" spans="1:6">
      <c r="A637" s="45"/>
      <c r="B637" s="45"/>
      <c r="C637" s="45"/>
      <c r="D637" s="374"/>
      <c r="E637" s="534"/>
      <c r="F637" s="534"/>
    </row>
    <row r="638" spans="1:6">
      <c r="A638" s="45"/>
      <c r="B638" s="45"/>
      <c r="C638" s="45"/>
      <c r="D638" s="374"/>
      <c r="E638" s="534"/>
      <c r="F638" s="534"/>
    </row>
    <row r="639" spans="1:6">
      <c r="A639" s="45"/>
      <c r="B639" s="45"/>
      <c r="C639" s="45"/>
      <c r="D639" s="374"/>
      <c r="E639" s="534"/>
      <c r="F639" s="534"/>
    </row>
    <row r="640" spans="1:6">
      <c r="A640" s="45"/>
      <c r="B640" s="45"/>
      <c r="C640" s="45"/>
      <c r="D640" s="374"/>
      <c r="E640" s="534"/>
      <c r="F640" s="534"/>
    </row>
    <row r="641" spans="1:6">
      <c r="A641" s="45"/>
      <c r="B641" s="45"/>
      <c r="C641" s="45"/>
      <c r="D641" s="374"/>
      <c r="E641" s="534"/>
      <c r="F641" s="534"/>
    </row>
    <row r="642" spans="1:6">
      <c r="A642" s="45"/>
      <c r="B642" s="45"/>
      <c r="C642" s="45"/>
      <c r="D642" s="374"/>
      <c r="E642" s="534"/>
      <c r="F642" s="534"/>
    </row>
    <row r="643" spans="1:6">
      <c r="A643" s="45"/>
      <c r="B643" s="45"/>
      <c r="C643" s="45"/>
      <c r="D643" s="374"/>
      <c r="E643" s="534"/>
      <c r="F643" s="534"/>
    </row>
    <row r="644" spans="1:6">
      <c r="A644" s="45"/>
      <c r="B644" s="45"/>
      <c r="C644" s="45"/>
      <c r="D644" s="374"/>
      <c r="E644" s="534"/>
      <c r="F644" s="534"/>
    </row>
    <row r="645" spans="1:6">
      <c r="A645" s="45"/>
      <c r="B645" s="45"/>
      <c r="C645" s="45"/>
      <c r="D645" s="374"/>
      <c r="E645" s="534"/>
      <c r="F645" s="534"/>
    </row>
    <row r="646" spans="1:6">
      <c r="A646" s="45"/>
      <c r="B646" s="45"/>
      <c r="C646" s="45"/>
      <c r="D646" s="374"/>
      <c r="E646" s="534"/>
      <c r="F646" s="534"/>
    </row>
    <row r="647" spans="1:6">
      <c r="A647" s="45"/>
      <c r="B647" s="45"/>
      <c r="C647" s="45"/>
      <c r="D647" s="374"/>
      <c r="E647" s="534"/>
      <c r="F647" s="534"/>
    </row>
    <row r="648" spans="1:6">
      <c r="A648" s="45"/>
      <c r="B648" s="45"/>
      <c r="C648" s="45"/>
      <c r="D648" s="374"/>
      <c r="E648" s="534"/>
      <c r="F648" s="534"/>
    </row>
    <row r="649" spans="1:6">
      <c r="A649" s="45"/>
      <c r="B649" s="45"/>
      <c r="C649" s="45"/>
      <c r="D649" s="374"/>
      <c r="E649" s="534"/>
      <c r="F649" s="534"/>
    </row>
    <row r="650" spans="1:6">
      <c r="A650" s="45"/>
      <c r="B650" s="45"/>
      <c r="C650" s="45"/>
      <c r="D650" s="374"/>
      <c r="E650" s="534"/>
      <c r="F650" s="534"/>
    </row>
    <row r="651" spans="1:6">
      <c r="A651" s="45"/>
      <c r="B651" s="45"/>
      <c r="C651" s="45"/>
      <c r="D651" s="374"/>
      <c r="E651" s="534"/>
      <c r="F651" s="534"/>
    </row>
    <row r="652" spans="1:6">
      <c r="A652" s="45"/>
      <c r="B652" s="45"/>
      <c r="C652" s="45"/>
      <c r="D652" s="374"/>
      <c r="E652" s="534"/>
      <c r="F652" s="534"/>
    </row>
    <row r="653" spans="1:6">
      <c r="A653" s="45"/>
      <c r="B653" s="45"/>
      <c r="C653" s="45"/>
      <c r="D653" s="374"/>
      <c r="E653" s="534"/>
      <c r="F653" s="534"/>
    </row>
    <row r="654" spans="1:6">
      <c r="A654" s="45"/>
      <c r="B654" s="45"/>
      <c r="C654" s="45"/>
      <c r="D654" s="374"/>
      <c r="E654" s="534"/>
      <c r="F654" s="534"/>
    </row>
    <row r="655" spans="1:6">
      <c r="A655" s="45"/>
      <c r="B655" s="45"/>
      <c r="C655" s="45"/>
      <c r="D655" s="374"/>
      <c r="E655" s="534"/>
      <c r="F655" s="534"/>
    </row>
    <row r="656" spans="1:6">
      <c r="A656" s="45"/>
      <c r="B656" s="45"/>
      <c r="C656" s="45"/>
      <c r="D656" s="374"/>
      <c r="E656" s="534"/>
      <c r="F656" s="534"/>
    </row>
    <row r="657" spans="1:6">
      <c r="A657" s="45"/>
      <c r="B657" s="45"/>
      <c r="C657" s="45"/>
      <c r="D657" s="374"/>
      <c r="E657" s="534"/>
      <c r="F657" s="534"/>
    </row>
    <row r="658" spans="1:6">
      <c r="A658" s="45"/>
      <c r="B658" s="45"/>
      <c r="C658" s="45"/>
      <c r="D658" s="374"/>
      <c r="E658" s="534"/>
      <c r="F658" s="534"/>
    </row>
    <row r="659" spans="1:6">
      <c r="A659" s="45"/>
      <c r="B659" s="45"/>
      <c r="C659" s="45"/>
      <c r="D659" s="374"/>
      <c r="E659" s="534"/>
      <c r="F659" s="534"/>
    </row>
    <row r="660" spans="1:6">
      <c r="A660" s="45"/>
      <c r="B660" s="45"/>
      <c r="C660" s="45"/>
      <c r="D660" s="374"/>
      <c r="E660" s="534"/>
      <c r="F660" s="534"/>
    </row>
    <row r="661" spans="1:6">
      <c r="A661" s="45"/>
      <c r="B661" s="45"/>
      <c r="C661" s="45"/>
      <c r="D661" s="374"/>
      <c r="E661" s="534"/>
      <c r="F661" s="534"/>
    </row>
    <row r="662" spans="1:6">
      <c r="A662" s="45"/>
      <c r="B662" s="45"/>
      <c r="C662" s="45"/>
      <c r="D662" s="374"/>
      <c r="E662" s="534"/>
      <c r="F662" s="534"/>
    </row>
    <row r="663" spans="1:6">
      <c r="A663" s="45"/>
      <c r="B663" s="45"/>
      <c r="C663" s="45"/>
      <c r="D663" s="374"/>
      <c r="E663" s="534"/>
      <c r="F663" s="534"/>
    </row>
    <row r="664" spans="1:6">
      <c r="A664" s="45"/>
      <c r="B664" s="45"/>
      <c r="C664" s="45"/>
      <c r="D664" s="374"/>
      <c r="E664" s="534"/>
      <c r="F664" s="534"/>
    </row>
    <row r="665" spans="1:6">
      <c r="A665" s="45"/>
      <c r="B665" s="45"/>
      <c r="C665" s="45"/>
      <c r="D665" s="374"/>
      <c r="E665" s="534"/>
      <c r="F665" s="534"/>
    </row>
    <row r="666" spans="1:6">
      <c r="A666" s="45"/>
      <c r="B666" s="45"/>
      <c r="C666" s="45"/>
      <c r="D666" s="374"/>
      <c r="E666" s="534"/>
      <c r="F666" s="534"/>
    </row>
    <row r="667" spans="1:6">
      <c r="A667" s="45"/>
      <c r="B667" s="45"/>
      <c r="C667" s="45"/>
      <c r="D667" s="374"/>
      <c r="E667" s="534"/>
      <c r="F667" s="534"/>
    </row>
    <row r="668" spans="1:6">
      <c r="A668" s="45"/>
      <c r="B668" s="45"/>
      <c r="C668" s="45"/>
      <c r="D668" s="374"/>
      <c r="E668" s="534"/>
      <c r="F668" s="534"/>
    </row>
    <row r="669" spans="1:6">
      <c r="A669" s="45"/>
      <c r="B669" s="45"/>
      <c r="C669" s="45"/>
      <c r="D669" s="374"/>
      <c r="E669" s="534"/>
      <c r="F669" s="534"/>
    </row>
    <row r="670" spans="1:6">
      <c r="A670" s="45"/>
      <c r="B670" s="45"/>
      <c r="C670" s="45"/>
      <c r="D670" s="374"/>
      <c r="E670" s="534"/>
      <c r="F670" s="534"/>
    </row>
    <row r="671" spans="1:6">
      <c r="A671" s="45"/>
      <c r="B671" s="45"/>
      <c r="C671" s="45"/>
      <c r="D671" s="374"/>
      <c r="E671" s="534"/>
      <c r="F671" s="534"/>
    </row>
    <row r="672" spans="1:6">
      <c r="A672" s="45"/>
      <c r="B672" s="45"/>
      <c r="C672" s="45"/>
      <c r="D672" s="374"/>
      <c r="E672" s="534"/>
      <c r="F672" s="534"/>
    </row>
    <row r="673" spans="1:6">
      <c r="A673" s="45"/>
      <c r="B673" s="45"/>
      <c r="C673" s="45"/>
      <c r="D673" s="374"/>
      <c r="E673" s="534"/>
      <c r="F673" s="534"/>
    </row>
    <row r="674" spans="1:6">
      <c r="A674" s="45"/>
      <c r="B674" s="45"/>
      <c r="C674" s="45"/>
      <c r="D674" s="374"/>
      <c r="E674" s="534"/>
      <c r="F674" s="534"/>
    </row>
    <row r="675" spans="1:6">
      <c r="A675" s="45"/>
      <c r="B675" s="45"/>
      <c r="C675" s="45"/>
      <c r="D675" s="374"/>
      <c r="E675" s="534"/>
      <c r="F675" s="534"/>
    </row>
    <row r="676" spans="1:6">
      <c r="A676" s="45"/>
      <c r="B676" s="45"/>
      <c r="C676" s="45"/>
      <c r="D676" s="374"/>
      <c r="E676" s="534"/>
      <c r="F676" s="534"/>
    </row>
    <row r="677" spans="1:6">
      <c r="A677" s="45"/>
      <c r="B677" s="45"/>
      <c r="C677" s="45"/>
      <c r="D677" s="374"/>
      <c r="E677" s="534"/>
      <c r="F677" s="534"/>
    </row>
    <row r="678" spans="1:6">
      <c r="A678" s="45"/>
      <c r="B678" s="45"/>
      <c r="C678" s="45"/>
      <c r="D678" s="374"/>
      <c r="E678" s="534"/>
      <c r="F678" s="534"/>
    </row>
    <row r="679" spans="1:6">
      <c r="A679" s="45"/>
      <c r="B679" s="45"/>
      <c r="C679" s="45"/>
      <c r="D679" s="374"/>
      <c r="E679" s="534"/>
      <c r="F679" s="534"/>
    </row>
    <row r="680" spans="1:6">
      <c r="A680" s="45"/>
      <c r="B680" s="45"/>
      <c r="C680" s="45"/>
      <c r="D680" s="374"/>
      <c r="E680" s="534"/>
      <c r="F680" s="534"/>
    </row>
    <row r="681" spans="1:6">
      <c r="A681" s="45"/>
      <c r="B681" s="45"/>
      <c r="C681" s="45"/>
      <c r="D681" s="374"/>
      <c r="E681" s="534"/>
      <c r="F681" s="534"/>
    </row>
    <row r="682" spans="1:6">
      <c r="A682" s="45"/>
      <c r="B682" s="45"/>
      <c r="C682" s="45"/>
      <c r="D682" s="374"/>
      <c r="E682" s="534"/>
      <c r="F682" s="534"/>
    </row>
    <row r="683" spans="1:6">
      <c r="A683" s="45"/>
      <c r="B683" s="45"/>
      <c r="C683" s="45"/>
      <c r="D683" s="374"/>
      <c r="E683" s="534"/>
      <c r="F683" s="534"/>
    </row>
    <row r="684" spans="1:6">
      <c r="A684" s="45"/>
      <c r="B684" s="45"/>
      <c r="C684" s="45"/>
      <c r="D684" s="374"/>
      <c r="E684" s="534"/>
      <c r="F684" s="534"/>
    </row>
    <row r="685" spans="1:6">
      <c r="A685" s="45"/>
      <c r="B685" s="45"/>
      <c r="C685" s="45"/>
      <c r="D685" s="374"/>
      <c r="E685" s="534"/>
      <c r="F685" s="534"/>
    </row>
    <row r="686" spans="1:6">
      <c r="A686" s="45"/>
      <c r="B686" s="45"/>
      <c r="C686" s="45"/>
      <c r="D686" s="374"/>
      <c r="E686" s="534"/>
      <c r="F686" s="534"/>
    </row>
    <row r="687" spans="1:6">
      <c r="A687" s="45"/>
      <c r="B687" s="45"/>
      <c r="C687" s="45"/>
      <c r="D687" s="374"/>
      <c r="E687" s="534"/>
      <c r="F687" s="534"/>
    </row>
    <row r="688" spans="1:6">
      <c r="A688" s="45"/>
      <c r="B688" s="45"/>
      <c r="C688" s="45"/>
      <c r="D688" s="374"/>
      <c r="E688" s="534"/>
      <c r="F688" s="534"/>
    </row>
    <row r="689" spans="1:6">
      <c r="A689" s="45"/>
      <c r="B689" s="45"/>
      <c r="C689" s="45"/>
      <c r="D689" s="374"/>
      <c r="E689" s="534"/>
      <c r="F689" s="534"/>
    </row>
    <row r="690" spans="1:6">
      <c r="A690" s="45"/>
      <c r="B690" s="45"/>
      <c r="C690" s="45"/>
      <c r="D690" s="374"/>
      <c r="E690" s="534"/>
      <c r="F690" s="534"/>
    </row>
    <row r="691" spans="1:6">
      <c r="A691" s="45"/>
      <c r="B691" s="45"/>
      <c r="C691" s="45"/>
      <c r="D691" s="374"/>
      <c r="E691" s="534"/>
      <c r="F691" s="534"/>
    </row>
    <row r="692" spans="1:6">
      <c r="A692" s="45"/>
      <c r="B692" s="45"/>
      <c r="C692" s="45"/>
      <c r="D692" s="374"/>
      <c r="E692" s="534"/>
      <c r="F692" s="534"/>
    </row>
    <row r="693" spans="1:6">
      <c r="A693" s="45"/>
      <c r="B693" s="45"/>
      <c r="C693" s="45"/>
      <c r="D693" s="374"/>
      <c r="E693" s="534"/>
      <c r="F693" s="534"/>
    </row>
    <row r="694" spans="1:6">
      <c r="A694" s="45"/>
      <c r="B694" s="45"/>
      <c r="C694" s="45"/>
      <c r="D694" s="374"/>
      <c r="E694" s="534"/>
      <c r="F694" s="534"/>
    </row>
    <row r="695" spans="1:6">
      <c r="A695" s="45"/>
      <c r="B695" s="45"/>
      <c r="C695" s="45"/>
      <c r="D695" s="374"/>
      <c r="E695" s="534"/>
      <c r="F695" s="534"/>
    </row>
    <row r="696" spans="1:6">
      <c r="A696" s="45"/>
      <c r="B696" s="45"/>
      <c r="C696" s="45"/>
      <c r="D696" s="374"/>
      <c r="E696" s="534"/>
      <c r="F696" s="534"/>
    </row>
    <row r="697" spans="1:6">
      <c r="A697" s="45"/>
      <c r="B697" s="45"/>
      <c r="C697" s="45"/>
      <c r="D697" s="374"/>
      <c r="E697" s="534"/>
      <c r="F697" s="534"/>
    </row>
    <row r="698" spans="1:6">
      <c r="A698" s="45"/>
      <c r="B698" s="45"/>
      <c r="C698" s="45"/>
      <c r="D698" s="374"/>
      <c r="E698" s="534"/>
      <c r="F698" s="534"/>
    </row>
    <row r="699" spans="1:6">
      <c r="A699" s="45"/>
      <c r="B699" s="45"/>
      <c r="C699" s="45"/>
      <c r="D699" s="374"/>
      <c r="E699" s="534"/>
      <c r="F699" s="534"/>
    </row>
    <row r="700" spans="1:6">
      <c r="A700" s="45"/>
      <c r="B700" s="45"/>
      <c r="C700" s="45"/>
      <c r="D700" s="374"/>
      <c r="E700" s="534"/>
      <c r="F700" s="534"/>
    </row>
    <row r="701" spans="1:6">
      <c r="A701" s="45"/>
      <c r="B701" s="45"/>
      <c r="C701" s="45"/>
      <c r="D701" s="374"/>
      <c r="E701" s="534"/>
      <c r="F701" s="534"/>
    </row>
    <row r="702" spans="1:6">
      <c r="A702" s="45"/>
      <c r="B702" s="45"/>
      <c r="C702" s="45"/>
      <c r="D702" s="374"/>
      <c r="E702" s="534"/>
      <c r="F702" s="534"/>
    </row>
    <row r="703" spans="1:6">
      <c r="A703" s="45"/>
      <c r="B703" s="45"/>
      <c r="C703" s="45"/>
      <c r="D703" s="374"/>
      <c r="E703" s="534"/>
      <c r="F703" s="534"/>
    </row>
    <row r="704" spans="1:6">
      <c r="A704" s="45"/>
      <c r="B704" s="45"/>
      <c r="C704" s="45"/>
      <c r="D704" s="374"/>
      <c r="E704" s="534"/>
      <c r="F704" s="534"/>
    </row>
    <row r="705" spans="1:6">
      <c r="A705" s="45"/>
      <c r="B705" s="45"/>
      <c r="C705" s="45"/>
      <c r="D705" s="374"/>
      <c r="E705" s="534"/>
      <c r="F705" s="534"/>
    </row>
    <row r="706" spans="1:6">
      <c r="A706" s="45"/>
      <c r="B706" s="45"/>
      <c r="C706" s="45"/>
      <c r="D706" s="374"/>
      <c r="E706" s="534"/>
      <c r="F706" s="534"/>
    </row>
    <row r="707" spans="1:6">
      <c r="A707" s="45"/>
      <c r="B707" s="45"/>
      <c r="C707" s="45"/>
      <c r="D707" s="374"/>
      <c r="E707" s="534"/>
      <c r="F707" s="534"/>
    </row>
    <row r="708" spans="1:6">
      <c r="A708" s="45"/>
      <c r="B708" s="45"/>
      <c r="C708" s="45"/>
      <c r="D708" s="374"/>
      <c r="E708" s="534"/>
      <c r="F708" s="534"/>
    </row>
    <row r="709" spans="1:6">
      <c r="A709" s="45"/>
      <c r="B709" s="45"/>
      <c r="C709" s="45"/>
      <c r="D709" s="374"/>
      <c r="E709" s="534"/>
      <c r="F709" s="534"/>
    </row>
    <row r="710" spans="1:6">
      <c r="A710" s="45"/>
      <c r="B710" s="45"/>
      <c r="C710" s="45"/>
      <c r="D710" s="374"/>
      <c r="E710" s="534"/>
      <c r="F710" s="534"/>
    </row>
    <row r="711" spans="1:6">
      <c r="A711" s="45"/>
      <c r="B711" s="45"/>
      <c r="C711" s="45"/>
      <c r="D711" s="374"/>
      <c r="E711" s="534"/>
      <c r="F711" s="534"/>
    </row>
    <row r="712" spans="1:6">
      <c r="A712" s="45"/>
      <c r="B712" s="45"/>
      <c r="C712" s="45"/>
      <c r="D712" s="374"/>
      <c r="E712" s="534"/>
      <c r="F712" s="534"/>
    </row>
    <row r="713" spans="1:6">
      <c r="A713" s="45"/>
      <c r="B713" s="45"/>
      <c r="C713" s="45"/>
      <c r="D713" s="374"/>
      <c r="E713" s="534"/>
      <c r="F713" s="534"/>
    </row>
    <row r="714" spans="1:6">
      <c r="A714" s="45"/>
      <c r="B714" s="45"/>
      <c r="C714" s="45"/>
      <c r="D714" s="374"/>
      <c r="E714" s="534"/>
      <c r="F714" s="534"/>
    </row>
    <row r="715" spans="1:6">
      <c r="A715" s="45"/>
      <c r="B715" s="45"/>
      <c r="C715" s="45"/>
      <c r="D715" s="374"/>
      <c r="E715" s="534"/>
      <c r="F715" s="534"/>
    </row>
    <row r="716" spans="1:6">
      <c r="A716" s="45"/>
      <c r="B716" s="45"/>
      <c r="C716" s="45"/>
      <c r="D716" s="374"/>
      <c r="E716" s="534"/>
      <c r="F716" s="534"/>
    </row>
    <row r="717" spans="1:6">
      <c r="A717" s="45"/>
      <c r="B717" s="45"/>
      <c r="C717" s="45"/>
      <c r="D717" s="374"/>
      <c r="E717" s="534"/>
      <c r="F717" s="534"/>
    </row>
    <row r="718" spans="1:6">
      <c r="A718" s="45"/>
      <c r="B718" s="45"/>
      <c r="C718" s="45"/>
      <c r="D718" s="374"/>
      <c r="E718" s="534"/>
      <c r="F718" s="534"/>
    </row>
    <row r="719" spans="1:6">
      <c r="A719" s="45"/>
      <c r="B719" s="45"/>
      <c r="C719" s="45"/>
      <c r="D719" s="374"/>
      <c r="E719" s="534"/>
      <c r="F719" s="534"/>
    </row>
    <row r="720" spans="1:6">
      <c r="A720" s="45"/>
      <c r="B720" s="45"/>
      <c r="C720" s="45"/>
      <c r="D720" s="374"/>
      <c r="E720" s="534"/>
      <c r="F720" s="534"/>
    </row>
    <row r="721" spans="1:6">
      <c r="A721" s="45"/>
      <c r="B721" s="45"/>
      <c r="C721" s="45"/>
      <c r="D721" s="374"/>
      <c r="E721" s="534"/>
      <c r="F721" s="534"/>
    </row>
    <row r="722" spans="1:6">
      <c r="A722" s="45"/>
      <c r="B722" s="45"/>
      <c r="C722" s="45"/>
      <c r="D722" s="374"/>
      <c r="E722" s="534"/>
      <c r="F722" s="534"/>
    </row>
    <row r="723" spans="1:6">
      <c r="A723" s="45"/>
      <c r="B723" s="45"/>
      <c r="C723" s="45"/>
      <c r="D723" s="374"/>
      <c r="E723" s="534"/>
      <c r="F723" s="534"/>
    </row>
    <row r="724" spans="1:6">
      <c r="A724" s="45"/>
      <c r="B724" s="45"/>
      <c r="C724" s="45"/>
      <c r="D724" s="374"/>
      <c r="E724" s="534"/>
      <c r="F724" s="534"/>
    </row>
    <row r="725" spans="1:6">
      <c r="A725" s="45"/>
      <c r="B725" s="45"/>
      <c r="C725" s="45"/>
      <c r="D725" s="374"/>
      <c r="E725" s="534"/>
      <c r="F725" s="534"/>
    </row>
    <row r="726" spans="1:6">
      <c r="A726" s="45"/>
      <c r="B726" s="45"/>
      <c r="C726" s="45"/>
      <c r="D726" s="374"/>
      <c r="E726" s="534"/>
      <c r="F726" s="534"/>
    </row>
    <row r="727" spans="1:6">
      <c r="A727" s="45"/>
      <c r="B727" s="45"/>
      <c r="C727" s="45"/>
      <c r="D727" s="374"/>
      <c r="E727" s="534"/>
      <c r="F727" s="534"/>
    </row>
    <row r="728" spans="1:6">
      <c r="A728" s="45"/>
      <c r="B728" s="45"/>
      <c r="C728" s="45"/>
      <c r="D728" s="374"/>
      <c r="E728" s="534"/>
      <c r="F728" s="534"/>
    </row>
    <row r="729" spans="1:6">
      <c r="A729" s="45"/>
      <c r="B729" s="45"/>
      <c r="C729" s="45"/>
      <c r="D729" s="374"/>
      <c r="E729" s="534"/>
      <c r="F729" s="534"/>
    </row>
    <row r="730" spans="1:6">
      <c r="A730" s="45"/>
      <c r="B730" s="45"/>
      <c r="C730" s="45"/>
      <c r="D730" s="374"/>
      <c r="E730" s="534"/>
      <c r="F730" s="534"/>
    </row>
    <row r="731" spans="1:6">
      <c r="A731" s="45"/>
      <c r="B731" s="45"/>
      <c r="C731" s="45"/>
      <c r="D731" s="374"/>
      <c r="E731" s="534"/>
      <c r="F731" s="534"/>
    </row>
    <row r="732" spans="1:6">
      <c r="A732" s="45"/>
      <c r="B732" s="45"/>
      <c r="C732" s="45"/>
      <c r="D732" s="374"/>
      <c r="E732" s="534"/>
      <c r="F732" s="534"/>
    </row>
    <row r="733" spans="1:6">
      <c r="A733" s="45"/>
      <c r="B733" s="45"/>
      <c r="C733" s="45"/>
      <c r="D733" s="374"/>
      <c r="E733" s="534"/>
      <c r="F733" s="534"/>
    </row>
    <row r="734" spans="1:6">
      <c r="A734" s="45"/>
      <c r="B734" s="45"/>
      <c r="C734" s="45"/>
      <c r="D734" s="374"/>
      <c r="E734" s="534"/>
      <c r="F734" s="534"/>
    </row>
    <row r="735" spans="1:6">
      <c r="A735" s="45"/>
      <c r="B735" s="45"/>
      <c r="C735" s="45"/>
      <c r="D735" s="374"/>
      <c r="E735" s="534"/>
      <c r="F735" s="534"/>
    </row>
    <row r="736" spans="1:6">
      <c r="A736" s="45"/>
      <c r="B736" s="45"/>
      <c r="C736" s="45"/>
      <c r="D736" s="374"/>
      <c r="E736" s="534"/>
      <c r="F736" s="534"/>
    </row>
    <row r="737" spans="1:6">
      <c r="A737" s="45"/>
      <c r="B737" s="45"/>
      <c r="C737" s="45"/>
      <c r="D737" s="374"/>
      <c r="E737" s="534"/>
      <c r="F737" s="534"/>
    </row>
    <row r="738" spans="1:6">
      <c r="A738" s="45"/>
      <c r="B738" s="45"/>
      <c r="C738" s="45"/>
      <c r="D738" s="374"/>
      <c r="E738" s="534"/>
      <c r="F738" s="534"/>
    </row>
    <row r="739" spans="1:6">
      <c r="A739" s="45"/>
      <c r="B739" s="45"/>
      <c r="C739" s="45"/>
      <c r="D739" s="374"/>
      <c r="E739" s="534"/>
      <c r="F739" s="534"/>
    </row>
    <row r="740" spans="1:6">
      <c r="A740" s="45"/>
      <c r="B740" s="45"/>
      <c r="C740" s="45"/>
      <c r="D740" s="374"/>
      <c r="E740" s="534"/>
      <c r="F740" s="534"/>
    </row>
    <row r="741" spans="1:6">
      <c r="A741" s="45"/>
      <c r="B741" s="45"/>
      <c r="C741" s="45"/>
      <c r="D741" s="374"/>
      <c r="E741" s="534"/>
      <c r="F741" s="534"/>
    </row>
    <row r="742" spans="1:6">
      <c r="A742" s="45"/>
      <c r="B742" s="45"/>
      <c r="C742" s="45"/>
      <c r="D742" s="374"/>
      <c r="E742" s="534"/>
      <c r="F742" s="534"/>
    </row>
    <row r="743" spans="1:6">
      <c r="A743" s="45"/>
      <c r="B743" s="45"/>
      <c r="C743" s="45"/>
      <c r="D743" s="374"/>
      <c r="E743" s="534"/>
      <c r="F743" s="534"/>
    </row>
    <row r="744" spans="1:6">
      <c r="A744" s="45"/>
      <c r="B744" s="45"/>
      <c r="C744" s="45"/>
      <c r="D744" s="374"/>
      <c r="E744" s="534"/>
      <c r="F744" s="534"/>
    </row>
    <row r="745" spans="1:6">
      <c r="A745" s="45"/>
      <c r="B745" s="45"/>
      <c r="C745" s="45"/>
      <c r="D745" s="374"/>
      <c r="E745" s="534"/>
      <c r="F745" s="534"/>
    </row>
    <row r="746" spans="1:6">
      <c r="A746" s="45"/>
      <c r="B746" s="45"/>
      <c r="C746" s="45"/>
      <c r="D746" s="374"/>
      <c r="E746" s="534"/>
      <c r="F746" s="534"/>
    </row>
    <row r="747" spans="1:6">
      <c r="A747" s="45"/>
      <c r="B747" s="45"/>
      <c r="C747" s="45"/>
      <c r="D747" s="374"/>
      <c r="E747" s="534"/>
      <c r="F747" s="534"/>
    </row>
    <row r="748" spans="1:6">
      <c r="A748" s="45"/>
      <c r="B748" s="45"/>
      <c r="C748" s="45"/>
      <c r="D748" s="374"/>
      <c r="E748" s="534"/>
      <c r="F748" s="534"/>
    </row>
    <row r="749" spans="1:6">
      <c r="A749" s="45"/>
      <c r="B749" s="45"/>
      <c r="C749" s="45"/>
      <c r="D749" s="374"/>
      <c r="E749" s="534"/>
      <c r="F749" s="534"/>
    </row>
    <row r="750" spans="1:6">
      <c r="A750" s="45"/>
      <c r="B750" s="45"/>
      <c r="C750" s="45"/>
      <c r="D750" s="374"/>
      <c r="E750" s="534"/>
      <c r="F750" s="534"/>
    </row>
    <row r="751" spans="1:6">
      <c r="A751" s="45"/>
      <c r="B751" s="45"/>
      <c r="C751" s="45"/>
      <c r="D751" s="374"/>
      <c r="E751" s="534"/>
      <c r="F751" s="534"/>
    </row>
    <row r="752" spans="1:6">
      <c r="A752" s="45"/>
      <c r="B752" s="45"/>
      <c r="C752" s="45"/>
      <c r="D752" s="374"/>
      <c r="E752" s="534"/>
      <c r="F752" s="534"/>
    </row>
    <row r="753" spans="1:6">
      <c r="A753" s="45"/>
      <c r="B753" s="45"/>
      <c r="C753" s="45"/>
      <c r="D753" s="374"/>
      <c r="E753" s="534"/>
      <c r="F753" s="534"/>
    </row>
    <row r="754" spans="1:6">
      <c r="A754" s="45"/>
      <c r="B754" s="45"/>
      <c r="C754" s="45"/>
      <c r="D754" s="374"/>
      <c r="E754" s="534"/>
      <c r="F754" s="534"/>
    </row>
    <row r="755" spans="1:6">
      <c r="A755" s="45"/>
      <c r="B755" s="45"/>
      <c r="C755" s="45"/>
      <c r="D755" s="374"/>
      <c r="E755" s="534"/>
      <c r="F755" s="534"/>
    </row>
    <row r="756" spans="1:6">
      <c r="A756" s="45"/>
      <c r="B756" s="45"/>
      <c r="C756" s="45"/>
      <c r="D756" s="374"/>
      <c r="E756" s="534"/>
      <c r="F756" s="534"/>
    </row>
    <row r="757" spans="1:6">
      <c r="A757" s="45"/>
      <c r="B757" s="45"/>
      <c r="C757" s="45"/>
      <c r="D757" s="374"/>
      <c r="E757" s="534"/>
      <c r="F757" s="534"/>
    </row>
    <row r="758" spans="1:6">
      <c r="A758" s="45"/>
      <c r="B758" s="45"/>
      <c r="C758" s="45"/>
      <c r="D758" s="374"/>
      <c r="E758" s="534"/>
      <c r="F758" s="534"/>
    </row>
    <row r="759" spans="1:6">
      <c r="A759" s="45"/>
      <c r="B759" s="45"/>
      <c r="C759" s="45"/>
      <c r="D759" s="374"/>
      <c r="E759" s="534"/>
      <c r="F759" s="534"/>
    </row>
    <row r="760" spans="1:6">
      <c r="A760" s="45"/>
      <c r="B760" s="45"/>
      <c r="C760" s="45"/>
      <c r="D760" s="374"/>
      <c r="E760" s="534"/>
      <c r="F760" s="534"/>
    </row>
    <row r="761" spans="1:6">
      <c r="A761" s="45"/>
      <c r="B761" s="45"/>
      <c r="C761" s="45"/>
      <c r="D761" s="374"/>
      <c r="E761" s="534"/>
      <c r="F761" s="534"/>
    </row>
    <row r="762" spans="1:6">
      <c r="A762" s="45"/>
      <c r="B762" s="45"/>
      <c r="C762" s="45"/>
      <c r="D762" s="374"/>
      <c r="E762" s="534"/>
      <c r="F762" s="534"/>
    </row>
    <row r="763" spans="1:6">
      <c r="A763" s="45"/>
      <c r="B763" s="45"/>
      <c r="C763" s="45"/>
      <c r="D763" s="374"/>
      <c r="E763" s="534"/>
      <c r="F763" s="534"/>
    </row>
    <row r="764" spans="1:6">
      <c r="A764" s="45"/>
      <c r="B764" s="45"/>
      <c r="C764" s="45"/>
      <c r="D764" s="374"/>
      <c r="E764" s="534"/>
      <c r="F764" s="534"/>
    </row>
    <row r="765" spans="1:6">
      <c r="A765" s="45"/>
      <c r="B765" s="45"/>
      <c r="C765" s="45"/>
      <c r="D765" s="374"/>
      <c r="E765" s="534"/>
      <c r="F765" s="534"/>
    </row>
    <row r="766" spans="1:6">
      <c r="A766" s="45"/>
      <c r="B766" s="45"/>
      <c r="C766" s="45"/>
      <c r="D766" s="374"/>
      <c r="E766" s="534"/>
      <c r="F766" s="534"/>
    </row>
    <row r="767" spans="1:6">
      <c r="A767" s="45"/>
      <c r="B767" s="45"/>
      <c r="C767" s="45"/>
      <c r="D767" s="374"/>
      <c r="E767" s="534"/>
      <c r="F767" s="534"/>
    </row>
    <row r="768" spans="1:6">
      <c r="A768" s="45"/>
      <c r="B768" s="45"/>
      <c r="C768" s="45"/>
      <c r="D768" s="374"/>
      <c r="E768" s="534"/>
      <c r="F768" s="534"/>
    </row>
    <row r="769" spans="1:6">
      <c r="A769" s="45"/>
      <c r="B769" s="45"/>
      <c r="C769" s="45"/>
      <c r="D769" s="374"/>
      <c r="E769" s="534"/>
      <c r="F769" s="534"/>
    </row>
    <row r="770" spans="1:6">
      <c r="A770" s="45"/>
      <c r="B770" s="45"/>
      <c r="C770" s="45"/>
      <c r="D770" s="374"/>
      <c r="E770" s="534"/>
      <c r="F770" s="534"/>
    </row>
    <row r="771" spans="1:6">
      <c r="A771" s="45"/>
      <c r="B771" s="45"/>
      <c r="C771" s="45"/>
      <c r="D771" s="374"/>
      <c r="E771" s="534"/>
      <c r="F771" s="534"/>
    </row>
    <row r="772" spans="1:6">
      <c r="A772" s="45"/>
      <c r="B772" s="45"/>
      <c r="C772" s="45"/>
      <c r="D772" s="374"/>
      <c r="E772" s="534"/>
      <c r="F772" s="534"/>
    </row>
    <row r="773" spans="1:6">
      <c r="A773" s="45"/>
      <c r="B773" s="45"/>
      <c r="C773" s="45"/>
      <c r="D773" s="374"/>
      <c r="E773" s="534"/>
      <c r="F773" s="534"/>
    </row>
    <row r="774" spans="1:6">
      <c r="A774" s="45"/>
      <c r="B774" s="45"/>
      <c r="C774" s="45"/>
      <c r="D774" s="374"/>
      <c r="E774" s="534"/>
      <c r="F774" s="534"/>
    </row>
    <row r="775" spans="1:6">
      <c r="A775" s="45"/>
      <c r="B775" s="45"/>
      <c r="C775" s="45"/>
      <c r="D775" s="374"/>
      <c r="E775" s="534"/>
      <c r="F775" s="534"/>
    </row>
    <row r="776" spans="1:6">
      <c r="A776" s="45"/>
      <c r="B776" s="45"/>
      <c r="C776" s="45"/>
      <c r="D776" s="374"/>
      <c r="E776" s="534"/>
      <c r="F776" s="534"/>
    </row>
    <row r="777" spans="1:6">
      <c r="A777" s="45"/>
      <c r="B777" s="45"/>
      <c r="C777" s="45"/>
      <c r="D777" s="374"/>
      <c r="E777" s="534"/>
      <c r="F777" s="534"/>
    </row>
    <row r="778" spans="1:6">
      <c r="A778" s="45"/>
      <c r="B778" s="45"/>
      <c r="C778" s="45"/>
      <c r="D778" s="374"/>
      <c r="E778" s="534"/>
      <c r="F778" s="534"/>
    </row>
    <row r="779" spans="1:6">
      <c r="D779" s="374"/>
      <c r="E779" s="534"/>
      <c r="F779" s="534"/>
    </row>
    <row r="780" spans="1:6">
      <c r="D780" s="374"/>
      <c r="E780" s="534"/>
      <c r="F780" s="534"/>
    </row>
    <row r="781" spans="1:6">
      <c r="D781" s="374"/>
      <c r="E781" s="534"/>
      <c r="F781" s="534"/>
    </row>
    <row r="782" spans="1:6">
      <c r="D782" s="374"/>
      <c r="E782" s="534"/>
      <c r="F782" s="534"/>
    </row>
    <row r="783" spans="1:6">
      <c r="D783" s="374"/>
      <c r="E783" s="534"/>
      <c r="F783" s="534"/>
    </row>
    <row r="784" spans="1:6">
      <c r="D784" s="374"/>
      <c r="E784" s="534"/>
      <c r="F784" s="534"/>
    </row>
    <row r="785" spans="4:6">
      <c r="D785" s="374"/>
      <c r="E785" s="534"/>
      <c r="F785" s="534"/>
    </row>
    <row r="786" spans="4:6">
      <c r="D786" s="374"/>
      <c r="E786" s="534"/>
      <c r="F786" s="534"/>
    </row>
    <row r="787" spans="4:6">
      <c r="D787" s="374"/>
      <c r="E787" s="534"/>
      <c r="F787" s="534"/>
    </row>
    <row r="788" spans="4:6">
      <c r="D788" s="374"/>
      <c r="E788" s="534"/>
      <c r="F788" s="534"/>
    </row>
    <row r="789" spans="4:6">
      <c r="D789" s="374"/>
      <c r="E789" s="534"/>
      <c r="F789" s="534"/>
    </row>
    <row r="790" spans="4:6">
      <c r="D790" s="374"/>
      <c r="E790" s="534"/>
      <c r="F790" s="534"/>
    </row>
    <row r="791" spans="4:6">
      <c r="D791" s="374"/>
      <c r="E791" s="534"/>
      <c r="F791" s="534"/>
    </row>
    <row r="792" spans="4:6">
      <c r="D792" s="374"/>
      <c r="E792" s="534"/>
      <c r="F792" s="534"/>
    </row>
    <row r="793" spans="4:6">
      <c r="D793" s="374"/>
      <c r="E793" s="534"/>
      <c r="F793" s="534"/>
    </row>
    <row r="794" spans="4:6">
      <c r="D794" s="374"/>
      <c r="E794" s="534"/>
      <c r="F794" s="534"/>
    </row>
    <row r="795" spans="4:6">
      <c r="D795" s="374"/>
      <c r="E795" s="534"/>
      <c r="F795" s="534"/>
    </row>
    <row r="796" spans="4:6">
      <c r="D796" s="374"/>
      <c r="E796" s="534"/>
      <c r="F796" s="534"/>
    </row>
    <row r="797" spans="4:6">
      <c r="D797" s="374"/>
      <c r="E797" s="534"/>
      <c r="F797" s="534"/>
    </row>
    <row r="798" spans="4:6">
      <c r="D798" s="374"/>
      <c r="E798" s="534"/>
      <c r="F798" s="534"/>
    </row>
    <row r="799" spans="4:6">
      <c r="D799" s="374"/>
      <c r="E799" s="534"/>
      <c r="F799" s="534"/>
    </row>
    <row r="800" spans="4:6">
      <c r="D800" s="374"/>
      <c r="E800" s="534"/>
      <c r="F800" s="534"/>
    </row>
    <row r="801" spans="4:6">
      <c r="D801" s="374"/>
      <c r="E801" s="534"/>
      <c r="F801" s="534"/>
    </row>
    <row r="802" spans="4:6">
      <c r="D802" s="374"/>
      <c r="E802" s="534"/>
      <c r="F802" s="534"/>
    </row>
    <row r="803" spans="4:6">
      <c r="D803" s="374"/>
      <c r="E803" s="534"/>
      <c r="F803" s="534"/>
    </row>
    <row r="804" spans="4:6">
      <c r="D804" s="374"/>
      <c r="E804" s="534"/>
      <c r="F804" s="534"/>
    </row>
    <row r="805" spans="4:6">
      <c r="D805" s="374"/>
      <c r="E805" s="534"/>
      <c r="F805" s="534"/>
    </row>
    <row r="806" spans="4:6">
      <c r="D806" s="374"/>
      <c r="E806" s="534"/>
      <c r="F806" s="534"/>
    </row>
    <row r="807" spans="4:6">
      <c r="D807" s="374"/>
      <c r="E807" s="534"/>
      <c r="F807" s="534"/>
    </row>
    <row r="808" spans="4:6">
      <c r="D808" s="374"/>
      <c r="E808" s="534"/>
      <c r="F808" s="534"/>
    </row>
    <row r="809" spans="4:6">
      <c r="D809" s="374"/>
      <c r="E809" s="534"/>
      <c r="F809" s="534"/>
    </row>
    <row r="810" spans="4:6">
      <c r="D810" s="374"/>
      <c r="E810" s="534"/>
      <c r="F810" s="534"/>
    </row>
    <row r="811" spans="4:6">
      <c r="D811" s="374"/>
      <c r="E811" s="534"/>
      <c r="F811" s="534"/>
    </row>
    <row r="812" spans="4:6">
      <c r="D812" s="374"/>
      <c r="E812" s="534"/>
      <c r="F812" s="534"/>
    </row>
    <row r="813" spans="4:6">
      <c r="D813" s="374"/>
      <c r="E813" s="534"/>
      <c r="F813" s="534"/>
    </row>
    <row r="814" spans="4:6">
      <c r="D814" s="374"/>
      <c r="E814" s="534"/>
      <c r="F814" s="534"/>
    </row>
    <row r="815" spans="4:6">
      <c r="D815" s="374"/>
      <c r="E815" s="534"/>
      <c r="F815" s="534"/>
    </row>
    <row r="816" spans="4:6">
      <c r="D816" s="374"/>
      <c r="E816" s="534"/>
      <c r="F816" s="534"/>
    </row>
    <row r="817" spans="4:6">
      <c r="D817" s="374"/>
      <c r="E817" s="534"/>
      <c r="F817" s="534"/>
    </row>
    <row r="818" spans="4:6">
      <c r="D818" s="374"/>
      <c r="E818" s="534"/>
      <c r="F818" s="534"/>
    </row>
    <row r="819" spans="4:6">
      <c r="D819" s="374"/>
      <c r="E819" s="534"/>
      <c r="F819" s="534"/>
    </row>
    <row r="820" spans="4:6">
      <c r="D820" s="374"/>
      <c r="E820" s="534"/>
      <c r="F820" s="534"/>
    </row>
    <row r="821" spans="4:6">
      <c r="D821" s="374"/>
      <c r="E821" s="534"/>
      <c r="F821" s="534"/>
    </row>
    <row r="822" spans="4:6">
      <c r="D822" s="374"/>
      <c r="E822" s="534"/>
      <c r="F822" s="534"/>
    </row>
    <row r="823" spans="4:6">
      <c r="D823" s="374"/>
      <c r="E823" s="534"/>
      <c r="F823" s="534"/>
    </row>
    <row r="824" spans="4:6">
      <c r="D824" s="374"/>
      <c r="E824" s="534"/>
      <c r="F824" s="534"/>
    </row>
    <row r="825" spans="4:6">
      <c r="D825" s="374"/>
      <c r="E825" s="534"/>
      <c r="F825" s="534"/>
    </row>
    <row r="826" spans="4:6">
      <c r="D826" s="374"/>
      <c r="E826" s="534"/>
      <c r="F826" s="534"/>
    </row>
    <row r="827" spans="4:6">
      <c r="D827" s="374"/>
      <c r="E827" s="534"/>
      <c r="F827" s="534"/>
    </row>
    <row r="828" spans="4:6">
      <c r="D828" s="374"/>
      <c r="E828" s="534"/>
      <c r="F828" s="534"/>
    </row>
    <row r="829" spans="4:6">
      <c r="D829" s="374"/>
      <c r="E829" s="534"/>
      <c r="F829" s="534"/>
    </row>
    <row r="830" spans="4:6">
      <c r="D830" s="374"/>
      <c r="E830" s="534"/>
      <c r="F830" s="534"/>
    </row>
    <row r="831" spans="4:6">
      <c r="D831" s="374"/>
      <c r="E831" s="534"/>
      <c r="F831" s="534"/>
    </row>
    <row r="832" spans="4:6">
      <c r="D832" s="374"/>
      <c r="E832" s="534"/>
      <c r="F832" s="534"/>
    </row>
    <row r="833" spans="4:6">
      <c r="D833" s="374"/>
      <c r="E833" s="534"/>
      <c r="F833" s="534"/>
    </row>
    <row r="834" spans="4:6">
      <c r="D834" s="374"/>
      <c r="E834" s="534"/>
      <c r="F834" s="534"/>
    </row>
    <row r="835" spans="4:6">
      <c r="D835" s="374"/>
      <c r="E835" s="534"/>
      <c r="F835" s="534"/>
    </row>
    <row r="836" spans="4:6">
      <c r="D836" s="374"/>
      <c r="E836" s="534"/>
      <c r="F836" s="534"/>
    </row>
    <row r="837" spans="4:6">
      <c r="D837" s="374"/>
      <c r="E837" s="534"/>
      <c r="F837" s="534"/>
    </row>
    <row r="838" spans="4:6">
      <c r="D838" s="374"/>
      <c r="E838" s="534"/>
      <c r="F838" s="534"/>
    </row>
    <row r="839" spans="4:6">
      <c r="D839" s="374"/>
      <c r="E839" s="534"/>
      <c r="F839" s="534"/>
    </row>
    <row r="840" spans="4:6">
      <c r="D840" s="374"/>
      <c r="E840" s="534"/>
      <c r="F840" s="534"/>
    </row>
    <row r="841" spans="4:6">
      <c r="D841" s="374"/>
      <c r="E841" s="534"/>
      <c r="F841" s="534"/>
    </row>
    <row r="842" spans="4:6">
      <c r="D842" s="374"/>
      <c r="E842" s="534"/>
      <c r="F842" s="534"/>
    </row>
    <row r="843" spans="4:6">
      <c r="D843" s="374"/>
      <c r="E843" s="534"/>
      <c r="F843" s="534"/>
    </row>
    <row r="844" spans="4:6">
      <c r="D844" s="374"/>
      <c r="E844" s="534"/>
      <c r="F844" s="534"/>
    </row>
    <row r="845" spans="4:6">
      <c r="D845" s="374"/>
      <c r="E845" s="534"/>
      <c r="F845" s="534"/>
    </row>
    <row r="846" spans="4:6">
      <c r="D846" s="374"/>
      <c r="E846" s="534"/>
      <c r="F846" s="534"/>
    </row>
    <row r="847" spans="4:6">
      <c r="D847" s="374"/>
      <c r="E847" s="534"/>
      <c r="F847" s="534"/>
    </row>
    <row r="848" spans="4:6">
      <c r="D848" s="374"/>
      <c r="E848" s="534"/>
      <c r="F848" s="534"/>
    </row>
    <row r="849" spans="4:6">
      <c r="D849" s="374"/>
      <c r="E849" s="534"/>
      <c r="F849" s="534"/>
    </row>
    <row r="850" spans="4:6">
      <c r="D850" s="374"/>
      <c r="E850" s="534"/>
      <c r="F850" s="534"/>
    </row>
    <row r="851" spans="4:6">
      <c r="D851" s="374"/>
      <c r="E851" s="534"/>
      <c r="F851" s="534"/>
    </row>
    <row r="852" spans="4:6">
      <c r="D852" s="374"/>
      <c r="E852" s="534"/>
      <c r="F852" s="534"/>
    </row>
    <row r="853" spans="4:6">
      <c r="D853" s="374"/>
      <c r="E853" s="534"/>
      <c r="F853" s="534"/>
    </row>
    <row r="854" spans="4:6">
      <c r="D854" s="374"/>
      <c r="E854" s="534"/>
      <c r="F854" s="534"/>
    </row>
    <row r="855" spans="4:6">
      <c r="D855" s="374"/>
      <c r="E855" s="534"/>
      <c r="F855" s="534"/>
    </row>
    <row r="856" spans="4:6">
      <c r="D856" s="374"/>
      <c r="E856" s="534"/>
      <c r="F856" s="534"/>
    </row>
    <row r="857" spans="4:6">
      <c r="D857" s="374"/>
      <c r="E857" s="534"/>
      <c r="F857" s="534"/>
    </row>
    <row r="858" spans="4:6">
      <c r="D858" s="374"/>
      <c r="E858" s="534"/>
      <c r="F858" s="534"/>
    </row>
    <row r="859" spans="4:6">
      <c r="D859" s="374"/>
      <c r="E859" s="534"/>
      <c r="F859" s="534"/>
    </row>
    <row r="860" spans="4:6">
      <c r="D860" s="374"/>
      <c r="E860" s="534"/>
      <c r="F860" s="534"/>
    </row>
    <row r="861" spans="4:6">
      <c r="D861" s="374"/>
      <c r="E861" s="534"/>
      <c r="F861" s="534"/>
    </row>
    <row r="862" spans="4:6">
      <c r="D862" s="374"/>
      <c r="E862" s="534"/>
      <c r="F862" s="534"/>
    </row>
    <row r="863" spans="4:6">
      <c r="D863" s="374"/>
      <c r="E863" s="534"/>
      <c r="F863" s="534"/>
    </row>
    <row r="864" spans="4:6">
      <c r="D864" s="374"/>
      <c r="E864" s="534"/>
      <c r="F864" s="534"/>
    </row>
    <row r="865" spans="4:6">
      <c r="D865" s="374"/>
      <c r="E865" s="534"/>
      <c r="F865" s="534"/>
    </row>
    <row r="866" spans="4:6">
      <c r="D866" s="374"/>
      <c r="E866" s="534"/>
      <c r="F866" s="534"/>
    </row>
    <row r="867" spans="4:6">
      <c r="D867" s="374"/>
      <c r="E867" s="534"/>
      <c r="F867" s="534"/>
    </row>
    <row r="868" spans="4:6">
      <c r="D868" s="374"/>
      <c r="E868" s="534"/>
      <c r="F868" s="534"/>
    </row>
    <row r="869" spans="4:6">
      <c r="D869" s="374"/>
      <c r="E869" s="534"/>
      <c r="F869" s="534"/>
    </row>
    <row r="870" spans="4:6">
      <c r="D870" s="374"/>
      <c r="E870" s="534"/>
      <c r="F870" s="534"/>
    </row>
    <row r="871" spans="4:6">
      <c r="D871" s="374"/>
      <c r="E871" s="534"/>
      <c r="F871" s="534"/>
    </row>
    <row r="872" spans="4:6">
      <c r="D872" s="374"/>
      <c r="E872" s="534"/>
      <c r="F872" s="534"/>
    </row>
    <row r="873" spans="4:6">
      <c r="D873" s="374"/>
      <c r="E873" s="534"/>
      <c r="F873" s="534"/>
    </row>
    <row r="874" spans="4:6">
      <c r="D874" s="374"/>
      <c r="E874" s="534"/>
      <c r="F874" s="534"/>
    </row>
    <row r="875" spans="4:6">
      <c r="D875" s="374"/>
      <c r="E875" s="534"/>
      <c r="F875" s="534"/>
    </row>
    <row r="876" spans="4:6">
      <c r="D876" s="374"/>
      <c r="E876" s="534"/>
      <c r="F876" s="534"/>
    </row>
    <row r="877" spans="4:6">
      <c r="D877" s="374"/>
      <c r="E877" s="534"/>
      <c r="F877" s="534"/>
    </row>
    <row r="878" spans="4:6">
      <c r="D878" s="374"/>
      <c r="E878" s="534"/>
      <c r="F878" s="534"/>
    </row>
    <row r="879" spans="4:6">
      <c r="D879" s="374"/>
      <c r="E879" s="534"/>
      <c r="F879" s="534"/>
    </row>
    <row r="880" spans="4:6">
      <c r="D880" s="374"/>
      <c r="E880" s="534"/>
      <c r="F880" s="534"/>
    </row>
    <row r="881" spans="4:6">
      <c r="D881" s="374"/>
      <c r="E881" s="534"/>
      <c r="F881" s="534"/>
    </row>
    <row r="882" spans="4:6">
      <c r="D882" s="374"/>
      <c r="E882" s="534"/>
      <c r="F882" s="534"/>
    </row>
    <row r="883" spans="4:6">
      <c r="D883" s="374"/>
      <c r="E883" s="534"/>
      <c r="F883" s="534"/>
    </row>
    <row r="884" spans="4:6">
      <c r="D884" s="374"/>
      <c r="E884" s="534"/>
      <c r="F884" s="534"/>
    </row>
    <row r="885" spans="4:6">
      <c r="D885" s="374"/>
      <c r="E885" s="534"/>
      <c r="F885" s="534"/>
    </row>
    <row r="886" spans="4:6">
      <c r="D886" s="374"/>
      <c r="E886" s="534"/>
      <c r="F886" s="534"/>
    </row>
    <row r="887" spans="4:6">
      <c r="D887" s="374"/>
      <c r="E887" s="534"/>
      <c r="F887" s="534"/>
    </row>
    <row r="888" spans="4:6">
      <c r="D888" s="374"/>
      <c r="E888" s="534"/>
      <c r="F888" s="534"/>
    </row>
    <row r="889" spans="4:6">
      <c r="D889" s="374"/>
      <c r="E889" s="534"/>
      <c r="F889" s="534"/>
    </row>
    <row r="890" spans="4:6">
      <c r="D890" s="374"/>
      <c r="E890" s="534"/>
      <c r="F890" s="534"/>
    </row>
    <row r="891" spans="4:6">
      <c r="D891" s="374"/>
      <c r="E891" s="534"/>
      <c r="F891" s="534"/>
    </row>
    <row r="892" spans="4:6">
      <c r="D892" s="374"/>
      <c r="E892" s="534"/>
      <c r="F892" s="534"/>
    </row>
    <row r="893" spans="4:6">
      <c r="D893" s="374"/>
      <c r="E893" s="534"/>
      <c r="F893" s="534"/>
    </row>
    <row r="894" spans="4:6">
      <c r="D894" s="374"/>
      <c r="E894" s="534"/>
      <c r="F894" s="534"/>
    </row>
    <row r="895" spans="4:6">
      <c r="D895" s="374"/>
      <c r="E895" s="534"/>
      <c r="F895" s="534"/>
    </row>
    <row r="896" spans="4:6">
      <c r="D896" s="374"/>
      <c r="E896" s="534"/>
      <c r="F896" s="534"/>
    </row>
    <row r="897" spans="4:6">
      <c r="D897" s="374"/>
      <c r="E897" s="534"/>
      <c r="F897" s="534"/>
    </row>
    <row r="898" spans="4:6">
      <c r="D898" s="374"/>
      <c r="E898" s="534"/>
      <c r="F898" s="534"/>
    </row>
    <row r="899" spans="4:6">
      <c r="D899" s="374"/>
      <c r="E899" s="534"/>
      <c r="F899" s="534"/>
    </row>
    <row r="900" spans="4:6">
      <c r="D900" s="374"/>
      <c r="E900" s="534"/>
      <c r="F900" s="534"/>
    </row>
    <row r="901" spans="4:6">
      <c r="D901" s="374"/>
      <c r="E901" s="534"/>
      <c r="F901" s="534"/>
    </row>
    <row r="902" spans="4:6">
      <c r="D902" s="374"/>
      <c r="E902" s="534"/>
      <c r="F902" s="534"/>
    </row>
    <row r="903" spans="4:6">
      <c r="D903" s="374"/>
      <c r="E903" s="534"/>
      <c r="F903" s="534"/>
    </row>
    <row r="904" spans="4:6">
      <c r="D904" s="374"/>
      <c r="E904" s="534"/>
      <c r="F904" s="534"/>
    </row>
    <row r="905" spans="4:6">
      <c r="D905" s="374"/>
      <c r="E905" s="534"/>
      <c r="F905" s="534"/>
    </row>
    <row r="906" spans="4:6">
      <c r="D906" s="374"/>
      <c r="E906" s="534"/>
      <c r="F906" s="534"/>
    </row>
    <row r="907" spans="4:6">
      <c r="D907" s="374"/>
      <c r="E907" s="534"/>
      <c r="F907" s="534"/>
    </row>
    <row r="908" spans="4:6">
      <c r="D908" s="374"/>
      <c r="E908" s="534"/>
      <c r="F908" s="534"/>
    </row>
    <row r="909" spans="4:6">
      <c r="D909" s="374"/>
      <c r="E909" s="534"/>
      <c r="F909" s="534"/>
    </row>
    <row r="910" spans="4:6">
      <c r="D910" s="374"/>
      <c r="E910" s="534"/>
      <c r="F910" s="534"/>
    </row>
    <row r="911" spans="4:6">
      <c r="D911" s="374"/>
      <c r="E911" s="534"/>
      <c r="F911" s="534"/>
    </row>
    <row r="912" spans="4:6">
      <c r="D912" s="374"/>
      <c r="E912" s="534"/>
      <c r="F912" s="534"/>
    </row>
    <row r="913" spans="4:6">
      <c r="D913" s="374"/>
      <c r="E913" s="534"/>
      <c r="F913" s="534"/>
    </row>
    <row r="914" spans="4:6">
      <c r="D914" s="374"/>
      <c r="E914" s="534"/>
      <c r="F914" s="534"/>
    </row>
    <row r="915" spans="4:6">
      <c r="D915" s="374"/>
      <c r="E915" s="534"/>
      <c r="F915" s="534"/>
    </row>
    <row r="916" spans="4:6">
      <c r="D916" s="374"/>
      <c r="E916" s="534"/>
      <c r="F916" s="534"/>
    </row>
    <row r="917" spans="4:6">
      <c r="D917" s="374"/>
      <c r="E917" s="534"/>
      <c r="F917" s="534"/>
    </row>
    <row r="918" spans="4:6">
      <c r="D918" s="374"/>
      <c r="E918" s="534"/>
      <c r="F918" s="534"/>
    </row>
    <row r="919" spans="4:6">
      <c r="D919" s="374"/>
      <c r="E919" s="534"/>
      <c r="F919" s="534"/>
    </row>
    <row r="920" spans="4:6">
      <c r="D920" s="374"/>
      <c r="E920" s="534"/>
      <c r="F920" s="534"/>
    </row>
    <row r="921" spans="4:6">
      <c r="D921" s="374"/>
      <c r="E921" s="534"/>
      <c r="F921" s="534"/>
    </row>
    <row r="922" spans="4:6">
      <c r="D922" s="374"/>
      <c r="E922" s="534"/>
      <c r="F922" s="534"/>
    </row>
    <row r="923" spans="4:6">
      <c r="D923" s="374"/>
      <c r="E923" s="534"/>
      <c r="F923" s="534"/>
    </row>
    <row r="924" spans="4:6">
      <c r="D924" s="374"/>
      <c r="E924" s="534"/>
      <c r="F924" s="534"/>
    </row>
    <row r="925" spans="4:6">
      <c r="D925" s="374"/>
      <c r="E925" s="534"/>
      <c r="F925" s="534"/>
    </row>
    <row r="926" spans="4:6">
      <c r="D926" s="374"/>
      <c r="E926" s="534"/>
      <c r="F926" s="534"/>
    </row>
    <row r="927" spans="4:6">
      <c r="D927" s="374"/>
      <c r="E927" s="534"/>
      <c r="F927" s="534"/>
    </row>
    <row r="928" spans="4:6">
      <c r="D928" s="374"/>
      <c r="E928" s="534"/>
      <c r="F928" s="534"/>
    </row>
    <row r="929" spans="4:6">
      <c r="D929" s="374"/>
      <c r="E929" s="534"/>
      <c r="F929" s="534"/>
    </row>
    <row r="930" spans="4:6">
      <c r="D930" s="374"/>
      <c r="E930" s="534"/>
      <c r="F930" s="534"/>
    </row>
    <row r="931" spans="4:6">
      <c r="D931" s="374"/>
      <c r="E931" s="534"/>
      <c r="F931" s="534"/>
    </row>
    <row r="932" spans="4:6">
      <c r="D932" s="374"/>
      <c r="E932" s="534"/>
      <c r="F932" s="534"/>
    </row>
    <row r="933" spans="4:6">
      <c r="D933" s="374"/>
      <c r="E933" s="534"/>
      <c r="F933" s="534"/>
    </row>
    <row r="934" spans="4:6">
      <c r="D934" s="374"/>
      <c r="E934" s="534"/>
      <c r="F934" s="534"/>
    </row>
    <row r="935" spans="4:6">
      <c r="D935" s="374"/>
      <c r="E935" s="534"/>
      <c r="F935" s="534"/>
    </row>
    <row r="936" spans="4:6">
      <c r="D936" s="374"/>
      <c r="E936" s="534"/>
      <c r="F936" s="534"/>
    </row>
    <row r="937" spans="4:6">
      <c r="D937" s="374"/>
      <c r="E937" s="534"/>
      <c r="F937" s="534"/>
    </row>
    <row r="938" spans="4:6">
      <c r="D938" s="374"/>
      <c r="E938" s="534"/>
      <c r="F938" s="534"/>
    </row>
    <row r="939" spans="4:6">
      <c r="D939" s="374"/>
      <c r="E939" s="534"/>
      <c r="F939" s="534"/>
    </row>
    <row r="940" spans="4:6">
      <c r="D940" s="374"/>
      <c r="E940" s="534"/>
      <c r="F940" s="534"/>
    </row>
    <row r="941" spans="4:6">
      <c r="D941" s="374"/>
      <c r="E941" s="534"/>
      <c r="F941" s="534"/>
    </row>
    <row r="942" spans="4:6">
      <c r="D942" s="374"/>
      <c r="E942" s="534"/>
      <c r="F942" s="534"/>
    </row>
    <row r="943" spans="4:6">
      <c r="D943" s="374"/>
      <c r="E943" s="534"/>
      <c r="F943" s="534"/>
    </row>
    <row r="944" spans="4:6">
      <c r="D944" s="374"/>
      <c r="E944" s="534"/>
      <c r="F944" s="534"/>
    </row>
    <row r="945" spans="4:6">
      <c r="D945" s="374"/>
      <c r="E945" s="534"/>
      <c r="F945" s="534"/>
    </row>
    <row r="946" spans="4:6">
      <c r="D946" s="374"/>
      <c r="E946" s="534"/>
      <c r="F946" s="534"/>
    </row>
    <row r="947" spans="4:6">
      <c r="D947" s="374"/>
      <c r="E947" s="534"/>
      <c r="F947" s="534"/>
    </row>
    <row r="948" spans="4:6">
      <c r="D948" s="374"/>
      <c r="E948" s="534"/>
      <c r="F948" s="534"/>
    </row>
    <row r="949" spans="4:6">
      <c r="D949" s="374"/>
      <c r="E949" s="534"/>
      <c r="F949" s="534"/>
    </row>
    <row r="950" spans="4:6">
      <c r="D950" s="374"/>
      <c r="E950" s="534"/>
      <c r="F950" s="534"/>
    </row>
    <row r="951" spans="4:6">
      <c r="D951" s="374"/>
      <c r="E951" s="534"/>
      <c r="F951" s="534"/>
    </row>
    <row r="952" spans="4:6">
      <c r="D952" s="374"/>
      <c r="E952" s="534"/>
      <c r="F952" s="534"/>
    </row>
    <row r="953" spans="4:6">
      <c r="D953" s="374"/>
      <c r="E953" s="534"/>
      <c r="F953" s="534"/>
    </row>
    <row r="954" spans="4:6">
      <c r="D954" s="374"/>
      <c r="E954" s="534"/>
      <c r="F954" s="534"/>
    </row>
    <row r="955" spans="4:6">
      <c r="D955" s="374"/>
      <c r="E955" s="534"/>
      <c r="F955" s="534"/>
    </row>
    <row r="956" spans="4:6">
      <c r="D956" s="374"/>
      <c r="E956" s="534"/>
      <c r="F956" s="534"/>
    </row>
    <row r="957" spans="4:6">
      <c r="D957" s="374"/>
      <c r="E957" s="534"/>
      <c r="F957" s="534"/>
    </row>
    <row r="958" spans="4:6">
      <c r="D958" s="374"/>
      <c r="E958" s="534"/>
      <c r="F958" s="534"/>
    </row>
    <row r="959" spans="4:6">
      <c r="D959" s="374"/>
      <c r="E959" s="534"/>
      <c r="F959" s="534"/>
    </row>
    <row r="960" spans="4:6">
      <c r="D960" s="374"/>
      <c r="E960" s="534"/>
      <c r="F960" s="534"/>
    </row>
    <row r="961" spans="4:6">
      <c r="D961" s="374"/>
      <c r="E961" s="534"/>
      <c r="F961" s="534"/>
    </row>
    <row r="962" spans="4:6">
      <c r="D962" s="374"/>
      <c r="E962" s="534"/>
      <c r="F962" s="534"/>
    </row>
    <row r="963" spans="4:6">
      <c r="D963" s="374"/>
      <c r="E963" s="534"/>
      <c r="F963" s="534"/>
    </row>
    <row r="964" spans="4:6">
      <c r="D964" s="374"/>
      <c r="E964" s="534"/>
      <c r="F964" s="534"/>
    </row>
    <row r="965" spans="4:6">
      <c r="D965" s="374"/>
      <c r="E965" s="534"/>
      <c r="F965" s="534"/>
    </row>
    <row r="966" spans="4:6">
      <c r="D966" s="374"/>
      <c r="E966" s="534"/>
      <c r="F966" s="534"/>
    </row>
    <row r="967" spans="4:6">
      <c r="D967" s="374"/>
      <c r="E967" s="534"/>
      <c r="F967" s="534"/>
    </row>
    <row r="968" spans="4:6">
      <c r="D968" s="374"/>
      <c r="E968" s="534"/>
      <c r="F968" s="534"/>
    </row>
    <row r="969" spans="4:6">
      <c r="D969" s="374"/>
      <c r="E969" s="534"/>
      <c r="F969" s="534"/>
    </row>
    <row r="970" spans="4:6">
      <c r="D970" s="374"/>
      <c r="E970" s="534"/>
      <c r="F970" s="534"/>
    </row>
    <row r="971" spans="4:6">
      <c r="D971" s="374"/>
      <c r="E971" s="534"/>
      <c r="F971" s="534"/>
    </row>
    <row r="972" spans="4:6">
      <c r="D972" s="374"/>
      <c r="E972" s="534"/>
      <c r="F972" s="534"/>
    </row>
    <row r="973" spans="4:6">
      <c r="D973" s="374"/>
      <c r="E973" s="534"/>
      <c r="F973" s="534"/>
    </row>
    <row r="974" spans="4:6">
      <c r="D974" s="374"/>
      <c r="E974" s="534"/>
      <c r="F974" s="534"/>
    </row>
    <row r="975" spans="4:6">
      <c r="D975" s="374"/>
      <c r="E975" s="534"/>
      <c r="F975" s="534"/>
    </row>
    <row r="976" spans="4:6">
      <c r="D976" s="374"/>
      <c r="E976" s="534"/>
      <c r="F976" s="534"/>
    </row>
    <row r="977" spans="4:6">
      <c r="D977" s="374"/>
      <c r="E977" s="534"/>
      <c r="F977" s="534"/>
    </row>
    <row r="978" spans="4:6">
      <c r="D978" s="374"/>
      <c r="E978" s="534"/>
      <c r="F978" s="534"/>
    </row>
    <row r="979" spans="4:6">
      <c r="D979" s="374"/>
      <c r="E979" s="534"/>
      <c r="F979" s="534"/>
    </row>
    <row r="980" spans="4:6">
      <c r="D980" s="374"/>
      <c r="E980" s="534"/>
      <c r="F980" s="534"/>
    </row>
    <row r="981" spans="4:6">
      <c r="D981" s="374"/>
      <c r="E981" s="534"/>
      <c r="F981" s="534"/>
    </row>
    <row r="982" spans="4:6">
      <c r="D982" s="374"/>
      <c r="E982" s="534"/>
      <c r="F982" s="534"/>
    </row>
    <row r="983" spans="4:6">
      <c r="D983" s="374"/>
      <c r="E983" s="534"/>
      <c r="F983" s="534"/>
    </row>
    <row r="984" spans="4:6">
      <c r="D984" s="374"/>
      <c r="E984" s="534"/>
      <c r="F984" s="534"/>
    </row>
    <row r="985" spans="4:6">
      <c r="D985" s="374"/>
      <c r="E985" s="534"/>
      <c r="F985" s="534"/>
    </row>
    <row r="986" spans="4:6">
      <c r="D986" s="374"/>
      <c r="E986" s="534"/>
      <c r="F986" s="534"/>
    </row>
    <row r="987" spans="4:6">
      <c r="D987" s="374"/>
      <c r="E987" s="534"/>
      <c r="F987" s="534"/>
    </row>
    <row r="988" spans="4:6">
      <c r="D988" s="374"/>
      <c r="E988" s="534"/>
      <c r="F988" s="534"/>
    </row>
    <row r="989" spans="4:6">
      <c r="D989" s="374"/>
      <c r="E989" s="534"/>
      <c r="F989" s="534"/>
    </row>
    <row r="990" spans="4:6">
      <c r="D990" s="374"/>
      <c r="E990" s="534"/>
      <c r="F990" s="534"/>
    </row>
    <row r="991" spans="4:6">
      <c r="D991" s="374"/>
      <c r="E991" s="534"/>
      <c r="F991" s="534"/>
    </row>
    <row r="992" spans="4:6">
      <c r="D992" s="374"/>
      <c r="E992" s="534"/>
      <c r="F992" s="534"/>
    </row>
    <row r="993" spans="4:6">
      <c r="D993" s="374"/>
      <c r="E993" s="534"/>
      <c r="F993" s="534"/>
    </row>
    <row r="994" spans="4:6">
      <c r="D994" s="374"/>
      <c r="E994" s="534"/>
      <c r="F994" s="534"/>
    </row>
    <row r="995" spans="4:6">
      <c r="D995" s="374"/>
      <c r="E995" s="534"/>
      <c r="F995" s="534"/>
    </row>
    <row r="996" spans="4:6">
      <c r="D996" s="374"/>
      <c r="E996" s="534"/>
      <c r="F996" s="534"/>
    </row>
    <row r="997" spans="4:6">
      <c r="D997" s="374"/>
      <c r="E997" s="534"/>
      <c r="F997" s="534"/>
    </row>
    <row r="998" spans="4:6">
      <c r="D998" s="374"/>
      <c r="E998" s="534"/>
      <c r="F998" s="534"/>
    </row>
    <row r="999" spans="4:6">
      <c r="D999" s="374"/>
      <c r="E999" s="534"/>
      <c r="F999" s="534"/>
    </row>
    <row r="1000" spans="4:6">
      <c r="D1000" s="374"/>
      <c r="E1000" s="534"/>
      <c r="F1000" s="534"/>
    </row>
    <row r="1001" spans="4:6">
      <c r="D1001" s="374"/>
      <c r="E1001" s="534"/>
      <c r="F1001" s="534"/>
    </row>
    <row r="1002" spans="4:6">
      <c r="D1002" s="374"/>
      <c r="E1002" s="534"/>
      <c r="F1002" s="534"/>
    </row>
    <row r="1003" spans="4:6">
      <c r="D1003" s="374"/>
      <c r="E1003" s="534"/>
      <c r="F1003" s="534"/>
    </row>
    <row r="1004" spans="4:6">
      <c r="D1004" s="374"/>
      <c r="E1004" s="534"/>
      <c r="F1004" s="534"/>
    </row>
    <row r="1005" spans="4:6">
      <c r="D1005" s="374"/>
      <c r="E1005" s="534"/>
      <c r="F1005" s="534"/>
    </row>
    <row r="1006" spans="4:6">
      <c r="D1006" s="374"/>
      <c r="E1006" s="534"/>
      <c r="F1006" s="534"/>
    </row>
    <row r="1007" spans="4:6">
      <c r="D1007" s="374"/>
      <c r="E1007" s="534"/>
      <c r="F1007" s="534"/>
    </row>
    <row r="1008" spans="4:6">
      <c r="D1008" s="374"/>
      <c r="E1008" s="534"/>
      <c r="F1008" s="534"/>
    </row>
    <row r="1009" spans="4:6">
      <c r="D1009" s="374"/>
      <c r="E1009" s="534"/>
      <c r="F1009" s="534"/>
    </row>
    <row r="1010" spans="4:6">
      <c r="D1010" s="374"/>
      <c r="E1010" s="534"/>
      <c r="F1010" s="534"/>
    </row>
    <row r="1011" spans="4:6">
      <c r="D1011" s="374"/>
      <c r="E1011" s="534"/>
      <c r="F1011" s="534"/>
    </row>
    <row r="1012" spans="4:6">
      <c r="D1012" s="374"/>
      <c r="E1012" s="534"/>
      <c r="F1012" s="534"/>
    </row>
    <row r="1013" spans="4:6">
      <c r="D1013" s="374"/>
      <c r="E1013" s="534"/>
      <c r="F1013" s="534"/>
    </row>
    <row r="1014" spans="4:6">
      <c r="D1014" s="374"/>
      <c r="E1014" s="534"/>
      <c r="F1014" s="534"/>
    </row>
    <row r="1015" spans="4:6">
      <c r="D1015" s="374"/>
      <c r="E1015" s="534"/>
      <c r="F1015" s="534"/>
    </row>
    <row r="1016" spans="4:6">
      <c r="D1016" s="374"/>
      <c r="E1016" s="534"/>
      <c r="F1016" s="534"/>
    </row>
    <row r="1017" spans="4:6">
      <c r="D1017" s="374"/>
      <c r="E1017" s="534"/>
      <c r="F1017" s="534"/>
    </row>
    <row r="1018" spans="4:6">
      <c r="D1018" s="374"/>
      <c r="E1018" s="534"/>
      <c r="F1018" s="534"/>
    </row>
    <row r="1019" spans="4:6">
      <c r="D1019" s="374"/>
      <c r="E1019" s="534"/>
      <c r="F1019" s="534"/>
    </row>
    <row r="1020" spans="4:6">
      <c r="D1020" s="374"/>
      <c r="E1020" s="534"/>
      <c r="F1020" s="534"/>
    </row>
    <row r="1021" spans="4:6">
      <c r="D1021" s="374"/>
      <c r="E1021" s="534"/>
      <c r="F1021" s="534"/>
    </row>
    <row r="1022" spans="4:6">
      <c r="D1022" s="374"/>
      <c r="E1022" s="534"/>
      <c r="F1022" s="534"/>
    </row>
    <row r="1023" spans="4:6">
      <c r="D1023" s="374"/>
      <c r="E1023" s="534"/>
      <c r="F1023" s="534"/>
    </row>
    <row r="1024" spans="4:6">
      <c r="D1024" s="374"/>
      <c r="E1024" s="534"/>
      <c r="F1024" s="534"/>
    </row>
    <row r="1025" spans="4:6">
      <c r="D1025" s="374"/>
      <c r="E1025" s="534"/>
      <c r="F1025" s="534"/>
    </row>
    <row r="1026" spans="4:6">
      <c r="D1026" s="374"/>
      <c r="E1026" s="534"/>
      <c r="F1026" s="534"/>
    </row>
    <row r="1027" spans="4:6">
      <c r="D1027" s="374"/>
      <c r="E1027" s="534"/>
      <c r="F1027" s="534"/>
    </row>
    <row r="1028" spans="4:6">
      <c r="D1028" s="374"/>
      <c r="E1028" s="534"/>
      <c r="F1028" s="534"/>
    </row>
    <row r="1029" spans="4:6">
      <c r="D1029" s="374"/>
      <c r="E1029" s="534"/>
      <c r="F1029" s="534"/>
    </row>
    <row r="1030" spans="4:6">
      <c r="D1030" s="374"/>
      <c r="E1030" s="534"/>
      <c r="F1030" s="534"/>
    </row>
    <row r="1031" spans="4:6">
      <c r="D1031" s="374"/>
      <c r="E1031" s="534"/>
      <c r="F1031" s="534"/>
    </row>
    <row r="1032" spans="4:6">
      <c r="D1032" s="374"/>
      <c r="E1032" s="534"/>
      <c r="F1032" s="534"/>
    </row>
    <row r="1033" spans="4:6">
      <c r="D1033" s="374"/>
      <c r="E1033" s="534"/>
      <c r="F1033" s="534"/>
    </row>
    <row r="1034" spans="4:6">
      <c r="D1034" s="374"/>
      <c r="E1034" s="534"/>
      <c r="F1034" s="534"/>
    </row>
    <row r="1035" spans="4:6">
      <c r="D1035" s="374"/>
      <c r="E1035" s="534"/>
      <c r="F1035" s="534"/>
    </row>
    <row r="1036" spans="4:6">
      <c r="D1036" s="374"/>
      <c r="E1036" s="534"/>
      <c r="F1036" s="534"/>
    </row>
    <row r="1037" spans="4:6">
      <c r="D1037" s="374"/>
      <c r="E1037" s="534"/>
      <c r="F1037" s="534"/>
    </row>
    <row r="1038" spans="4:6">
      <c r="D1038" s="374"/>
      <c r="E1038" s="534"/>
      <c r="F1038" s="534"/>
    </row>
    <row r="1039" spans="4:6">
      <c r="D1039" s="374"/>
      <c r="E1039" s="534"/>
      <c r="F1039" s="534"/>
    </row>
    <row r="1040" spans="4:6">
      <c r="D1040" s="374"/>
      <c r="E1040" s="534"/>
      <c r="F1040" s="534"/>
    </row>
    <row r="1041" spans="4:6">
      <c r="D1041" s="374"/>
      <c r="E1041" s="534"/>
      <c r="F1041" s="534"/>
    </row>
    <row r="1042" spans="4:6">
      <c r="D1042" s="374"/>
      <c r="E1042" s="534"/>
      <c r="F1042" s="534"/>
    </row>
    <row r="1043" spans="4:6">
      <c r="D1043" s="374"/>
      <c r="E1043" s="534"/>
      <c r="F1043" s="534"/>
    </row>
    <row r="1044" spans="4:6">
      <c r="D1044" s="374"/>
      <c r="E1044" s="534"/>
      <c r="F1044" s="534"/>
    </row>
    <row r="1045" spans="4:6">
      <c r="D1045" s="374"/>
      <c r="E1045" s="534"/>
      <c r="F1045" s="534"/>
    </row>
    <row r="1046" spans="4:6">
      <c r="D1046" s="374"/>
      <c r="E1046" s="534"/>
      <c r="F1046" s="534"/>
    </row>
    <row r="1047" spans="4:6">
      <c r="D1047" s="374"/>
      <c r="E1047" s="534"/>
      <c r="F1047" s="534"/>
    </row>
    <row r="1048" spans="4:6">
      <c r="D1048" s="374"/>
      <c r="E1048" s="534"/>
      <c r="F1048" s="534"/>
    </row>
    <row r="1049" spans="4:6">
      <c r="D1049" s="374"/>
      <c r="E1049" s="534"/>
      <c r="F1049" s="534"/>
    </row>
    <row r="1050" spans="4:6">
      <c r="D1050" s="374"/>
      <c r="E1050" s="534"/>
      <c r="F1050" s="534"/>
    </row>
    <row r="1051" spans="4:6">
      <c r="D1051" s="374"/>
      <c r="E1051" s="534"/>
      <c r="F1051" s="534"/>
    </row>
    <row r="1052" spans="4:6">
      <c r="D1052" s="374"/>
      <c r="E1052" s="534"/>
      <c r="F1052" s="534"/>
    </row>
    <row r="1053" spans="4:6">
      <c r="D1053" s="374"/>
      <c r="E1053" s="534"/>
      <c r="F1053" s="534"/>
    </row>
    <row r="1054" spans="4:6">
      <c r="D1054" s="374"/>
      <c r="E1054" s="534"/>
      <c r="F1054" s="534"/>
    </row>
    <row r="1055" spans="4:6">
      <c r="D1055" s="374"/>
      <c r="E1055" s="534"/>
      <c r="F1055" s="534"/>
    </row>
    <row r="1056" spans="4:6">
      <c r="D1056" s="374"/>
      <c r="E1056" s="534"/>
      <c r="F1056" s="534"/>
    </row>
    <row r="1057" spans="4:6">
      <c r="D1057" s="374"/>
      <c r="E1057" s="534"/>
      <c r="F1057" s="534"/>
    </row>
    <row r="1058" spans="4:6">
      <c r="D1058" s="374"/>
      <c r="E1058" s="534"/>
      <c r="F1058" s="534"/>
    </row>
    <row r="1059" spans="4:6">
      <c r="D1059" s="374"/>
      <c r="E1059" s="534"/>
      <c r="F1059" s="534"/>
    </row>
    <row r="1060" spans="4:6">
      <c r="D1060" s="374"/>
      <c r="E1060" s="534"/>
      <c r="F1060" s="534"/>
    </row>
    <row r="1061" spans="4:6">
      <c r="D1061" s="374"/>
      <c r="E1061" s="534"/>
      <c r="F1061" s="534"/>
    </row>
    <row r="1062" spans="4:6">
      <c r="D1062" s="374"/>
      <c r="E1062" s="534"/>
      <c r="F1062" s="534"/>
    </row>
    <row r="1063" spans="4:6">
      <c r="D1063" s="374"/>
      <c r="E1063" s="534"/>
      <c r="F1063" s="534"/>
    </row>
    <row r="1064" spans="4:6">
      <c r="D1064" s="374"/>
      <c r="E1064" s="534"/>
      <c r="F1064" s="534"/>
    </row>
    <row r="1065" spans="4:6">
      <c r="D1065" s="374"/>
      <c r="E1065" s="534"/>
      <c r="F1065" s="534"/>
    </row>
    <row r="1066" spans="4:6">
      <c r="D1066" s="374"/>
      <c r="E1066" s="534"/>
      <c r="F1066" s="534"/>
    </row>
    <row r="1067" spans="4:6">
      <c r="D1067" s="374"/>
      <c r="E1067" s="534"/>
      <c r="F1067" s="534"/>
    </row>
    <row r="1068" spans="4:6">
      <c r="D1068" s="374"/>
      <c r="E1068" s="534"/>
      <c r="F1068" s="534"/>
    </row>
    <row r="1069" spans="4:6">
      <c r="D1069" s="374"/>
      <c r="E1069" s="534"/>
      <c r="F1069" s="534"/>
    </row>
    <row r="1070" spans="4:6">
      <c r="D1070" s="374"/>
      <c r="E1070" s="534"/>
      <c r="F1070" s="534"/>
    </row>
    <row r="1071" spans="4:6">
      <c r="D1071" s="374"/>
      <c r="E1071" s="534"/>
      <c r="F1071" s="534"/>
    </row>
    <row r="1072" spans="4:6">
      <c r="D1072" s="374"/>
      <c r="E1072" s="534"/>
      <c r="F1072" s="534"/>
    </row>
    <row r="1073" spans="4:6">
      <c r="D1073" s="374"/>
      <c r="E1073" s="534"/>
      <c r="F1073" s="534"/>
    </row>
    <row r="1074" spans="4:6">
      <c r="D1074" s="374"/>
      <c r="E1074" s="534"/>
      <c r="F1074" s="534"/>
    </row>
    <row r="1075" spans="4:6">
      <c r="D1075" s="374"/>
      <c r="E1075" s="534"/>
      <c r="F1075" s="534"/>
    </row>
    <row r="1076" spans="4:6">
      <c r="D1076" s="374"/>
      <c r="E1076" s="534"/>
      <c r="F1076" s="534"/>
    </row>
    <row r="1077" spans="4:6">
      <c r="D1077" s="374"/>
      <c r="E1077" s="534"/>
      <c r="F1077" s="534"/>
    </row>
    <row r="1078" spans="4:6">
      <c r="D1078" s="374"/>
      <c r="E1078" s="534"/>
      <c r="F1078" s="534"/>
    </row>
    <row r="1079" spans="4:6">
      <c r="D1079" s="374"/>
      <c r="E1079" s="534"/>
      <c r="F1079" s="534"/>
    </row>
    <row r="1080" spans="4:6">
      <c r="D1080" s="374"/>
      <c r="E1080" s="534"/>
      <c r="F1080" s="534"/>
    </row>
    <row r="1081" spans="4:6">
      <c r="D1081" s="374"/>
      <c r="E1081" s="534"/>
      <c r="F1081" s="534"/>
    </row>
    <row r="1082" spans="4:6">
      <c r="D1082" s="374"/>
      <c r="E1082" s="534"/>
      <c r="F1082" s="534"/>
    </row>
    <row r="1083" spans="4:6">
      <c r="D1083" s="374"/>
      <c r="E1083" s="534"/>
      <c r="F1083" s="534"/>
    </row>
    <row r="1084" spans="4:6">
      <c r="D1084" s="374"/>
      <c r="E1084" s="534"/>
      <c r="F1084" s="534"/>
    </row>
    <row r="1085" spans="4:6">
      <c r="D1085" s="374"/>
      <c r="E1085" s="534"/>
      <c r="F1085" s="534"/>
    </row>
    <row r="1086" spans="4:6">
      <c r="D1086" s="374"/>
      <c r="E1086" s="534"/>
      <c r="F1086" s="534"/>
    </row>
    <row r="1087" spans="4:6">
      <c r="D1087" s="374"/>
      <c r="E1087" s="534"/>
      <c r="F1087" s="534"/>
    </row>
    <row r="1088" spans="4:6">
      <c r="D1088" s="374"/>
      <c r="E1088" s="534"/>
      <c r="F1088" s="534"/>
    </row>
    <row r="1089" spans="4:6">
      <c r="D1089" s="374"/>
      <c r="E1089" s="534"/>
      <c r="F1089" s="534"/>
    </row>
    <row r="1090" spans="4:6">
      <c r="D1090" s="374"/>
      <c r="E1090" s="534"/>
      <c r="F1090" s="534"/>
    </row>
    <row r="1091" spans="4:6">
      <c r="D1091" s="374"/>
      <c r="E1091" s="534"/>
      <c r="F1091" s="534"/>
    </row>
    <row r="1092" spans="4:6">
      <c r="D1092" s="374"/>
      <c r="E1092" s="534"/>
      <c r="F1092" s="534"/>
    </row>
    <row r="1093" spans="4:6">
      <c r="D1093" s="374"/>
      <c r="E1093" s="534"/>
      <c r="F1093" s="534"/>
    </row>
    <row r="1094" spans="4:6">
      <c r="D1094" s="374"/>
      <c r="E1094" s="534"/>
      <c r="F1094" s="534"/>
    </row>
    <row r="1095" spans="4:6">
      <c r="D1095" s="374"/>
      <c r="E1095" s="534"/>
      <c r="F1095" s="534"/>
    </row>
    <row r="1096" spans="4:6">
      <c r="D1096" s="374"/>
      <c r="E1096" s="534"/>
      <c r="F1096" s="534"/>
    </row>
    <row r="1097" spans="4:6">
      <c r="D1097" s="374"/>
      <c r="E1097" s="534"/>
      <c r="F1097" s="534"/>
    </row>
    <row r="1098" spans="4:6">
      <c r="D1098" s="374"/>
      <c r="E1098" s="534"/>
      <c r="F1098" s="534"/>
    </row>
    <row r="1099" spans="4:6">
      <c r="D1099" s="374"/>
      <c r="E1099" s="534"/>
      <c r="F1099" s="534"/>
    </row>
    <row r="1100" spans="4:6">
      <c r="D1100" s="374"/>
      <c r="E1100" s="534"/>
      <c r="F1100" s="534"/>
    </row>
    <row r="1101" spans="4:6">
      <c r="D1101" s="374"/>
      <c r="E1101" s="534"/>
      <c r="F1101" s="534"/>
    </row>
    <row r="1102" spans="4:6">
      <c r="D1102" s="374"/>
      <c r="E1102" s="534"/>
      <c r="F1102" s="534"/>
    </row>
    <row r="1103" spans="4:6">
      <c r="D1103" s="374"/>
      <c r="E1103" s="534"/>
      <c r="F1103" s="534"/>
    </row>
    <row r="1104" spans="4:6">
      <c r="D1104" s="374"/>
      <c r="E1104" s="534"/>
      <c r="F1104" s="534"/>
    </row>
    <row r="1105" spans="4:6">
      <c r="D1105" s="374"/>
      <c r="E1105" s="534"/>
      <c r="F1105" s="534"/>
    </row>
    <row r="1106" spans="4:6">
      <c r="D1106" s="374"/>
      <c r="E1106" s="534"/>
      <c r="F1106" s="534"/>
    </row>
    <row r="1107" spans="4:6">
      <c r="D1107" s="374"/>
      <c r="E1107" s="534"/>
      <c r="F1107" s="534"/>
    </row>
    <row r="1108" spans="4:6">
      <c r="D1108" s="374"/>
      <c r="E1108" s="534"/>
      <c r="F1108" s="534"/>
    </row>
    <row r="1109" spans="4:6">
      <c r="D1109" s="374"/>
      <c r="E1109" s="534"/>
      <c r="F1109" s="534"/>
    </row>
    <row r="1110" spans="4:6">
      <c r="D1110" s="374"/>
      <c r="E1110" s="534"/>
      <c r="F1110" s="534"/>
    </row>
    <row r="1111" spans="4:6">
      <c r="D1111" s="374"/>
      <c r="E1111" s="534"/>
      <c r="F1111" s="534"/>
    </row>
    <row r="1112" spans="4:6">
      <c r="D1112" s="374"/>
      <c r="E1112" s="534"/>
      <c r="F1112" s="534"/>
    </row>
    <row r="1113" spans="4:6">
      <c r="D1113" s="374"/>
      <c r="E1113" s="534"/>
      <c r="F1113" s="534"/>
    </row>
    <row r="1114" spans="4:6">
      <c r="D1114" s="374"/>
      <c r="E1114" s="534"/>
      <c r="F1114" s="534"/>
    </row>
    <row r="1115" spans="4:6">
      <c r="D1115" s="374"/>
      <c r="E1115" s="534"/>
      <c r="F1115" s="534"/>
    </row>
    <row r="1116" spans="4:6">
      <c r="D1116" s="374"/>
      <c r="E1116" s="534"/>
      <c r="F1116" s="534"/>
    </row>
    <row r="1117" spans="4:6">
      <c r="D1117" s="374"/>
      <c r="E1117" s="534"/>
      <c r="F1117" s="534"/>
    </row>
    <row r="1118" spans="4:6">
      <c r="D1118" s="374"/>
      <c r="E1118" s="534"/>
      <c r="F1118" s="534"/>
    </row>
    <row r="1119" spans="4:6">
      <c r="D1119" s="374"/>
      <c r="E1119" s="534"/>
      <c r="F1119" s="534"/>
    </row>
    <row r="1120" spans="4:6">
      <c r="D1120" s="374"/>
      <c r="E1120" s="534"/>
      <c r="F1120" s="534"/>
    </row>
    <row r="1121" spans="4:6">
      <c r="D1121" s="374"/>
      <c r="E1121" s="534"/>
      <c r="F1121" s="534"/>
    </row>
    <row r="1122" spans="4:6">
      <c r="D1122" s="374"/>
      <c r="E1122" s="534"/>
      <c r="F1122" s="534"/>
    </row>
    <row r="1123" spans="4:6">
      <c r="D1123" s="374"/>
      <c r="E1123" s="534"/>
      <c r="F1123" s="534"/>
    </row>
    <row r="1124" spans="4:6">
      <c r="D1124" s="374"/>
      <c r="E1124" s="534"/>
      <c r="F1124" s="534"/>
    </row>
    <row r="1125" spans="4:6">
      <c r="D1125" s="374"/>
      <c r="E1125" s="534"/>
      <c r="F1125" s="534"/>
    </row>
    <row r="1126" spans="4:6">
      <c r="D1126" s="374"/>
      <c r="E1126" s="534"/>
      <c r="F1126" s="534"/>
    </row>
    <row r="1127" spans="4:6">
      <c r="D1127" s="374"/>
      <c r="E1127" s="534"/>
      <c r="F1127" s="534"/>
    </row>
    <row r="1128" spans="4:6">
      <c r="D1128" s="374"/>
      <c r="E1128" s="534"/>
      <c r="F1128" s="534"/>
    </row>
    <row r="1129" spans="4:6">
      <c r="D1129" s="374"/>
      <c r="E1129" s="534"/>
      <c r="F1129" s="534"/>
    </row>
    <row r="1130" spans="4:6">
      <c r="D1130" s="374"/>
      <c r="E1130" s="534"/>
      <c r="F1130" s="534"/>
    </row>
    <row r="1131" spans="4:6">
      <c r="D1131" s="374"/>
      <c r="E1131" s="534"/>
      <c r="F1131" s="534"/>
    </row>
    <row r="1132" spans="4:6">
      <c r="D1132" s="374"/>
      <c r="E1132" s="534"/>
      <c r="F1132" s="534"/>
    </row>
    <row r="1133" spans="4:6">
      <c r="D1133" s="374"/>
      <c r="E1133" s="534"/>
      <c r="F1133" s="534"/>
    </row>
    <row r="1134" spans="4:6">
      <c r="D1134" s="374"/>
      <c r="E1134" s="534"/>
      <c r="F1134" s="534"/>
    </row>
    <row r="1135" spans="4:6">
      <c r="D1135" s="374"/>
      <c r="E1135" s="534"/>
      <c r="F1135" s="534"/>
    </row>
    <row r="1136" spans="4:6">
      <c r="D1136" s="374"/>
      <c r="E1136" s="534"/>
      <c r="F1136" s="534"/>
    </row>
    <row r="1137" spans="4:6">
      <c r="D1137" s="374"/>
      <c r="E1137" s="534"/>
      <c r="F1137" s="534"/>
    </row>
    <row r="1138" spans="4:6">
      <c r="D1138" s="374"/>
      <c r="E1138" s="534"/>
      <c r="F1138" s="534"/>
    </row>
    <row r="1139" spans="4:6">
      <c r="D1139" s="374"/>
      <c r="E1139" s="534"/>
      <c r="F1139" s="534"/>
    </row>
    <row r="1140" spans="4:6">
      <c r="D1140" s="374"/>
      <c r="E1140" s="534"/>
      <c r="F1140" s="534"/>
    </row>
    <row r="1141" spans="4:6">
      <c r="D1141" s="374"/>
      <c r="E1141" s="534"/>
      <c r="F1141" s="534"/>
    </row>
    <row r="1142" spans="4:6">
      <c r="D1142" s="374"/>
      <c r="E1142" s="534"/>
      <c r="F1142" s="534"/>
    </row>
    <row r="1143" spans="4:6">
      <c r="D1143" s="374"/>
      <c r="E1143" s="534"/>
      <c r="F1143" s="534"/>
    </row>
    <row r="1144" spans="4:6">
      <c r="D1144" s="374"/>
      <c r="E1144" s="534"/>
      <c r="F1144" s="534"/>
    </row>
    <row r="1145" spans="4:6">
      <c r="D1145" s="374"/>
      <c r="E1145" s="534"/>
      <c r="F1145" s="534"/>
    </row>
    <row r="1146" spans="4:6">
      <c r="D1146" s="374"/>
      <c r="E1146" s="534"/>
      <c r="F1146" s="534"/>
    </row>
    <row r="1147" spans="4:6">
      <c r="D1147" s="374"/>
      <c r="E1147" s="534"/>
      <c r="F1147" s="534"/>
    </row>
    <row r="1148" spans="4:6">
      <c r="D1148" s="374"/>
      <c r="E1148" s="534"/>
      <c r="F1148" s="534"/>
    </row>
    <row r="1149" spans="4:6">
      <c r="D1149" s="374"/>
      <c r="E1149" s="534"/>
      <c r="F1149" s="534"/>
    </row>
    <row r="1150" spans="4:6">
      <c r="D1150" s="374"/>
      <c r="E1150" s="534"/>
      <c r="F1150" s="534"/>
    </row>
    <row r="1151" spans="4:6">
      <c r="D1151" s="374"/>
      <c r="E1151" s="534"/>
      <c r="F1151" s="534"/>
    </row>
    <row r="1152" spans="4:6">
      <c r="D1152" s="374"/>
      <c r="E1152" s="534"/>
      <c r="F1152" s="534"/>
    </row>
    <row r="1153" spans="4:6">
      <c r="D1153" s="374"/>
      <c r="E1153" s="534"/>
      <c r="F1153" s="534"/>
    </row>
    <row r="1154" spans="4:6">
      <c r="D1154" s="374"/>
      <c r="E1154" s="534"/>
      <c r="F1154" s="534"/>
    </row>
    <row r="1155" spans="4:6">
      <c r="D1155" s="374"/>
      <c r="E1155" s="534"/>
      <c r="F1155" s="534"/>
    </row>
    <row r="1156" spans="4:6">
      <c r="D1156" s="374"/>
      <c r="E1156" s="534"/>
      <c r="F1156" s="534"/>
    </row>
    <row r="1157" spans="4:6">
      <c r="D1157" s="374"/>
      <c r="E1157" s="534"/>
      <c r="F1157" s="534"/>
    </row>
    <row r="1158" spans="4:6">
      <c r="D1158" s="374"/>
      <c r="E1158" s="534"/>
      <c r="F1158" s="534"/>
    </row>
    <row r="1159" spans="4:6">
      <c r="D1159" s="374"/>
      <c r="E1159" s="534"/>
      <c r="F1159" s="534"/>
    </row>
    <row r="1160" spans="4:6">
      <c r="D1160" s="374"/>
      <c r="E1160" s="534"/>
      <c r="F1160" s="534"/>
    </row>
    <row r="1161" spans="4:6">
      <c r="D1161" s="374"/>
      <c r="E1161" s="534"/>
      <c r="F1161" s="534"/>
    </row>
    <row r="1162" spans="4:6">
      <c r="D1162" s="374"/>
      <c r="E1162" s="534"/>
      <c r="F1162" s="534"/>
    </row>
    <row r="1163" spans="4:6">
      <c r="D1163" s="374"/>
      <c r="E1163" s="534"/>
      <c r="F1163" s="534"/>
    </row>
    <row r="1164" spans="4:6">
      <c r="D1164" s="374"/>
      <c r="E1164" s="534"/>
      <c r="F1164" s="534"/>
    </row>
    <row r="1165" spans="4:6">
      <c r="D1165" s="374"/>
      <c r="E1165" s="534"/>
      <c r="F1165" s="534"/>
    </row>
    <row r="1166" spans="4:6">
      <c r="D1166" s="374"/>
      <c r="E1166" s="534"/>
      <c r="F1166" s="534"/>
    </row>
    <row r="1167" spans="4:6">
      <c r="D1167" s="374"/>
      <c r="E1167" s="534"/>
      <c r="F1167" s="534"/>
    </row>
    <row r="1168" spans="4:6">
      <c r="D1168" s="374"/>
      <c r="E1168" s="534"/>
      <c r="F1168" s="534"/>
    </row>
    <row r="1169" spans="4:6">
      <c r="D1169" s="374"/>
      <c r="E1169" s="534"/>
      <c r="F1169" s="534"/>
    </row>
    <row r="1170" spans="4:6">
      <c r="D1170" s="374"/>
      <c r="E1170" s="534"/>
      <c r="F1170" s="534"/>
    </row>
    <row r="1171" spans="4:6">
      <c r="D1171" s="374"/>
      <c r="E1171" s="534"/>
      <c r="F1171" s="534"/>
    </row>
    <row r="1172" spans="4:6">
      <c r="D1172" s="374"/>
      <c r="E1172" s="534"/>
      <c r="F1172" s="534"/>
    </row>
    <row r="1173" spans="4:6">
      <c r="D1173" s="374"/>
      <c r="E1173" s="534"/>
      <c r="F1173" s="534"/>
    </row>
    <row r="1174" spans="4:6">
      <c r="D1174" s="374"/>
      <c r="E1174" s="534"/>
      <c r="F1174" s="534"/>
    </row>
    <row r="1175" spans="4:6">
      <c r="D1175" s="374"/>
      <c r="E1175" s="534"/>
      <c r="F1175" s="534"/>
    </row>
    <row r="1176" spans="4:6">
      <c r="D1176" s="374"/>
      <c r="E1176" s="534"/>
      <c r="F1176" s="534"/>
    </row>
    <row r="1177" spans="4:6">
      <c r="D1177" s="374"/>
      <c r="E1177" s="534"/>
      <c r="F1177" s="534"/>
    </row>
    <row r="1178" spans="4:6">
      <c r="D1178" s="374"/>
      <c r="E1178" s="534"/>
      <c r="F1178" s="534"/>
    </row>
    <row r="1179" spans="4:6">
      <c r="D1179" s="374"/>
      <c r="E1179" s="534"/>
      <c r="F1179" s="534"/>
    </row>
    <row r="1180" spans="4:6">
      <c r="D1180" s="374"/>
      <c r="E1180" s="534"/>
      <c r="F1180" s="534"/>
    </row>
    <row r="1181" spans="4:6">
      <c r="D1181" s="374"/>
      <c r="E1181" s="534"/>
      <c r="F1181" s="534"/>
    </row>
    <row r="1182" spans="4:6">
      <c r="D1182" s="374"/>
      <c r="E1182" s="534"/>
      <c r="F1182" s="534"/>
    </row>
    <row r="1183" spans="4:6">
      <c r="D1183" s="374"/>
      <c r="E1183" s="534"/>
      <c r="F1183" s="534"/>
    </row>
    <row r="1184" spans="4:6">
      <c r="D1184" s="374"/>
      <c r="E1184" s="534"/>
      <c r="F1184" s="534"/>
    </row>
    <row r="1185" spans="4:6">
      <c r="D1185" s="374"/>
      <c r="E1185" s="534"/>
      <c r="F1185" s="534"/>
    </row>
    <row r="1186" spans="4:6">
      <c r="D1186" s="374"/>
      <c r="E1186" s="534"/>
      <c r="F1186" s="534"/>
    </row>
    <row r="1187" spans="4:6">
      <c r="D1187" s="374"/>
      <c r="E1187" s="534"/>
      <c r="F1187" s="534"/>
    </row>
    <row r="1188" spans="4:6">
      <c r="D1188" s="374"/>
      <c r="E1188" s="534"/>
      <c r="F1188" s="534"/>
    </row>
    <row r="1189" spans="4:6">
      <c r="D1189" s="374"/>
      <c r="E1189" s="534"/>
      <c r="F1189" s="534"/>
    </row>
    <row r="1190" spans="4:6">
      <c r="D1190" s="374"/>
      <c r="E1190" s="534"/>
      <c r="F1190" s="534"/>
    </row>
    <row r="1191" spans="4:6">
      <c r="D1191" s="374"/>
      <c r="E1191" s="534"/>
      <c r="F1191" s="534"/>
    </row>
    <row r="1192" spans="4:6">
      <c r="D1192" s="374"/>
      <c r="E1192" s="534"/>
      <c r="F1192" s="534"/>
    </row>
    <row r="1193" spans="4:6">
      <c r="D1193" s="374"/>
      <c r="E1193" s="534"/>
      <c r="F1193" s="534"/>
    </row>
    <row r="1194" spans="4:6">
      <c r="D1194" s="374"/>
      <c r="E1194" s="534"/>
      <c r="F1194" s="534"/>
    </row>
    <row r="1195" spans="4:6">
      <c r="D1195" s="374"/>
      <c r="E1195" s="534"/>
      <c r="F1195" s="534"/>
    </row>
    <row r="1196" spans="4:6">
      <c r="D1196" s="374"/>
      <c r="E1196" s="534"/>
      <c r="F1196" s="534"/>
    </row>
    <row r="1197" spans="4:6">
      <c r="D1197" s="374"/>
      <c r="E1197" s="534"/>
      <c r="F1197" s="534"/>
    </row>
    <row r="1198" spans="4:6">
      <c r="D1198" s="374"/>
      <c r="E1198" s="534"/>
      <c r="F1198" s="534"/>
    </row>
    <row r="1199" spans="4:6">
      <c r="D1199" s="374"/>
      <c r="E1199" s="534"/>
      <c r="F1199" s="534"/>
    </row>
    <row r="1200" spans="4:6">
      <c r="D1200" s="374"/>
      <c r="E1200" s="534"/>
      <c r="F1200" s="534"/>
    </row>
    <row r="1201" spans="4:6">
      <c r="D1201" s="374"/>
      <c r="E1201" s="534"/>
      <c r="F1201" s="534"/>
    </row>
    <row r="1202" spans="4:6">
      <c r="D1202" s="374"/>
      <c r="E1202" s="534"/>
      <c r="F1202" s="534"/>
    </row>
    <row r="1203" spans="4:6">
      <c r="D1203" s="374"/>
      <c r="E1203" s="534"/>
      <c r="F1203" s="534"/>
    </row>
    <row r="1204" spans="4:6">
      <c r="D1204" s="374"/>
      <c r="E1204" s="534"/>
      <c r="F1204" s="534"/>
    </row>
    <row r="1205" spans="4:6">
      <c r="D1205" s="374"/>
      <c r="E1205" s="534"/>
      <c r="F1205" s="534"/>
    </row>
    <row r="1206" spans="4:6">
      <c r="D1206" s="374"/>
      <c r="E1206" s="534"/>
      <c r="F1206" s="534"/>
    </row>
    <row r="1207" spans="4:6">
      <c r="D1207" s="374"/>
      <c r="E1207" s="534"/>
      <c r="F1207" s="534"/>
    </row>
    <row r="1208" spans="4:6">
      <c r="D1208" s="374"/>
      <c r="E1208" s="534"/>
      <c r="F1208" s="534"/>
    </row>
    <row r="1209" spans="4:6">
      <c r="D1209" s="374"/>
      <c r="E1209" s="534"/>
      <c r="F1209" s="534"/>
    </row>
    <row r="1210" spans="4:6">
      <c r="D1210" s="374"/>
      <c r="E1210" s="534"/>
      <c r="F1210" s="534"/>
    </row>
    <row r="1211" spans="4:6">
      <c r="D1211" s="374"/>
      <c r="E1211" s="534"/>
      <c r="F1211" s="534"/>
    </row>
    <row r="1212" spans="4:6">
      <c r="D1212" s="374"/>
      <c r="E1212" s="534"/>
      <c r="F1212" s="534"/>
    </row>
    <row r="1213" spans="4:6">
      <c r="D1213" s="374"/>
      <c r="E1213" s="534"/>
      <c r="F1213" s="534"/>
    </row>
    <row r="1214" spans="4:6">
      <c r="D1214" s="374"/>
      <c r="E1214" s="534"/>
      <c r="F1214" s="534"/>
    </row>
    <row r="1215" spans="4:6">
      <c r="D1215" s="374"/>
      <c r="E1215" s="534"/>
      <c r="F1215" s="534"/>
    </row>
    <row r="1216" spans="4:6">
      <c r="D1216" s="374"/>
      <c r="E1216" s="534"/>
      <c r="F1216" s="534"/>
    </row>
    <row r="1217" spans="4:6">
      <c r="D1217" s="374"/>
      <c r="E1217" s="534"/>
      <c r="F1217" s="534"/>
    </row>
    <row r="1218" spans="4:6">
      <c r="D1218" s="374"/>
      <c r="E1218" s="534"/>
      <c r="F1218" s="534"/>
    </row>
    <row r="1219" spans="4:6">
      <c r="D1219" s="374"/>
      <c r="E1219" s="534"/>
      <c r="F1219" s="534"/>
    </row>
    <row r="1220" spans="4:6">
      <c r="D1220" s="374"/>
      <c r="E1220" s="534"/>
      <c r="F1220" s="534"/>
    </row>
    <row r="1221" spans="4:6">
      <c r="D1221" s="374"/>
      <c r="E1221" s="534"/>
      <c r="F1221" s="534"/>
    </row>
    <row r="1222" spans="4:6">
      <c r="D1222" s="374"/>
      <c r="E1222" s="534"/>
      <c r="F1222" s="534"/>
    </row>
    <row r="1223" spans="4:6">
      <c r="D1223" s="374"/>
      <c r="E1223" s="534"/>
      <c r="F1223" s="534"/>
    </row>
    <row r="1224" spans="4:6">
      <c r="D1224" s="374"/>
      <c r="E1224" s="534"/>
      <c r="F1224" s="534"/>
    </row>
    <row r="1225" spans="4:6">
      <c r="D1225" s="374"/>
      <c r="E1225" s="534"/>
      <c r="F1225" s="534"/>
    </row>
    <row r="1226" spans="4:6">
      <c r="D1226" s="374"/>
      <c r="E1226" s="534"/>
      <c r="F1226" s="534"/>
    </row>
    <row r="1227" spans="4:6">
      <c r="D1227" s="374"/>
      <c r="E1227" s="534"/>
      <c r="F1227" s="534"/>
    </row>
    <row r="1228" spans="4:6">
      <c r="D1228" s="374"/>
      <c r="E1228" s="534"/>
      <c r="F1228" s="534"/>
    </row>
    <row r="1229" spans="4:6">
      <c r="D1229" s="374"/>
      <c r="E1229" s="534"/>
      <c r="F1229" s="534"/>
    </row>
    <row r="1230" spans="4:6">
      <c r="D1230" s="374"/>
      <c r="E1230" s="534"/>
      <c r="F1230" s="534"/>
    </row>
    <row r="1231" spans="4:6">
      <c r="D1231" s="374"/>
      <c r="E1231" s="534"/>
      <c r="F1231" s="534"/>
    </row>
    <row r="1232" spans="4:6">
      <c r="D1232" s="374"/>
      <c r="E1232" s="534"/>
      <c r="F1232" s="534"/>
    </row>
    <row r="1233" spans="4:6">
      <c r="D1233" s="374"/>
      <c r="E1233" s="534"/>
      <c r="F1233" s="534"/>
    </row>
    <row r="1234" spans="4:6">
      <c r="D1234" s="374"/>
      <c r="E1234" s="534"/>
      <c r="F1234" s="534"/>
    </row>
    <row r="1235" spans="4:6">
      <c r="D1235" s="374"/>
      <c r="E1235" s="534"/>
      <c r="F1235" s="534"/>
    </row>
    <row r="1236" spans="4:6">
      <c r="D1236" s="374"/>
      <c r="E1236" s="534"/>
      <c r="F1236" s="534"/>
    </row>
    <row r="1237" spans="4:6">
      <c r="D1237" s="374"/>
      <c r="E1237" s="534"/>
      <c r="F1237" s="534"/>
    </row>
    <row r="1238" spans="4:6">
      <c r="D1238" s="374"/>
      <c r="E1238" s="534"/>
      <c r="F1238" s="534"/>
    </row>
    <row r="1239" spans="4:6">
      <c r="D1239" s="374"/>
      <c r="E1239" s="534"/>
      <c r="F1239" s="534"/>
    </row>
    <row r="1240" spans="4:6">
      <c r="D1240" s="374"/>
      <c r="E1240" s="534"/>
      <c r="F1240" s="534"/>
    </row>
    <row r="1241" spans="4:6">
      <c r="D1241" s="374"/>
      <c r="E1241" s="534"/>
      <c r="F1241" s="534"/>
    </row>
    <row r="1242" spans="4:6">
      <c r="D1242" s="374"/>
      <c r="E1242" s="534"/>
      <c r="F1242" s="534"/>
    </row>
    <row r="1243" spans="4:6">
      <c r="D1243" s="374"/>
      <c r="E1243" s="534"/>
      <c r="F1243" s="534"/>
    </row>
    <row r="1244" spans="4:6">
      <c r="D1244" s="374"/>
      <c r="E1244" s="534"/>
      <c r="F1244" s="534"/>
    </row>
    <row r="1245" spans="4:6">
      <c r="D1245" s="374"/>
      <c r="E1245" s="534"/>
      <c r="F1245" s="534"/>
    </row>
    <row r="1246" spans="4:6">
      <c r="D1246" s="374"/>
      <c r="E1246" s="534"/>
      <c r="F1246" s="534"/>
    </row>
    <row r="1247" spans="4:6">
      <c r="D1247" s="374"/>
      <c r="E1247" s="534"/>
      <c r="F1247" s="534"/>
    </row>
    <row r="1248" spans="4:6">
      <c r="D1248" s="374"/>
      <c r="E1248" s="534"/>
      <c r="F1248" s="534"/>
    </row>
    <row r="1249" spans="4:6">
      <c r="D1249" s="374"/>
      <c r="E1249" s="534"/>
      <c r="F1249" s="534"/>
    </row>
    <row r="1250" spans="4:6">
      <c r="D1250" s="374"/>
      <c r="E1250" s="534"/>
      <c r="F1250" s="534"/>
    </row>
    <row r="1251" spans="4:6">
      <c r="D1251" s="374"/>
      <c r="E1251" s="534"/>
      <c r="F1251" s="534"/>
    </row>
    <row r="1252" spans="4:6">
      <c r="D1252" s="374"/>
      <c r="E1252" s="534"/>
      <c r="F1252" s="534"/>
    </row>
    <row r="1253" spans="4:6">
      <c r="D1253" s="374"/>
      <c r="E1253" s="534"/>
      <c r="F1253" s="534"/>
    </row>
    <row r="1254" spans="4:6">
      <c r="D1254" s="374"/>
      <c r="E1254" s="534"/>
      <c r="F1254" s="534"/>
    </row>
    <row r="1255" spans="4:6">
      <c r="D1255" s="374"/>
      <c r="E1255" s="534"/>
      <c r="F1255" s="534"/>
    </row>
    <row r="1256" spans="4:6">
      <c r="D1256" s="374"/>
      <c r="E1256" s="534"/>
      <c r="F1256" s="534"/>
    </row>
    <row r="1257" spans="4:6">
      <c r="D1257" s="374"/>
      <c r="E1257" s="534"/>
      <c r="F1257" s="534"/>
    </row>
    <row r="1258" spans="4:6">
      <c r="D1258" s="374"/>
      <c r="E1258" s="534"/>
      <c r="F1258" s="534"/>
    </row>
    <row r="1259" spans="4:6">
      <c r="D1259" s="374"/>
      <c r="E1259" s="534"/>
      <c r="F1259" s="534"/>
    </row>
    <row r="1260" spans="4:6">
      <c r="D1260" s="374"/>
      <c r="E1260" s="534"/>
      <c r="F1260" s="534"/>
    </row>
    <row r="1261" spans="4:6">
      <c r="D1261" s="374"/>
      <c r="E1261" s="534"/>
      <c r="F1261" s="534"/>
    </row>
    <row r="1262" spans="4:6">
      <c r="D1262" s="374"/>
      <c r="E1262" s="534"/>
      <c r="F1262" s="534"/>
    </row>
    <row r="1263" spans="4:6">
      <c r="D1263" s="374"/>
      <c r="E1263" s="534"/>
      <c r="F1263" s="534"/>
    </row>
    <row r="1264" spans="4:6">
      <c r="D1264" s="374"/>
      <c r="E1264" s="534"/>
      <c r="F1264" s="534"/>
    </row>
    <row r="1265" spans="4:6">
      <c r="D1265" s="374"/>
      <c r="E1265" s="534"/>
      <c r="F1265" s="534"/>
    </row>
    <row r="1266" spans="4:6">
      <c r="D1266" s="374"/>
      <c r="E1266" s="534"/>
      <c r="F1266" s="534"/>
    </row>
    <row r="1267" spans="4:6">
      <c r="D1267" s="374"/>
      <c r="E1267" s="534"/>
      <c r="F1267" s="534"/>
    </row>
    <row r="1268" spans="4:6">
      <c r="D1268" s="374"/>
      <c r="E1268" s="534"/>
      <c r="F1268" s="534"/>
    </row>
    <row r="1269" spans="4:6">
      <c r="D1269" s="374"/>
      <c r="E1269" s="534"/>
      <c r="F1269" s="534"/>
    </row>
    <row r="1270" spans="4:6">
      <c r="D1270" s="374"/>
      <c r="E1270" s="534"/>
      <c r="F1270" s="534"/>
    </row>
    <row r="1271" spans="4:6">
      <c r="D1271" s="374"/>
      <c r="E1271" s="534"/>
      <c r="F1271" s="534"/>
    </row>
    <row r="1272" spans="4:6">
      <c r="D1272" s="374"/>
      <c r="E1272" s="534"/>
      <c r="F1272" s="534"/>
    </row>
    <row r="1273" spans="4:6">
      <c r="D1273" s="374"/>
      <c r="E1273" s="534"/>
      <c r="F1273" s="534"/>
    </row>
    <row r="1274" spans="4:6">
      <c r="D1274" s="374"/>
      <c r="E1274" s="534"/>
      <c r="F1274" s="534"/>
    </row>
    <row r="1275" spans="4:6">
      <c r="D1275" s="374"/>
      <c r="E1275" s="534"/>
      <c r="F1275" s="534"/>
    </row>
    <row r="1276" spans="4:6">
      <c r="D1276" s="374"/>
      <c r="E1276" s="534"/>
      <c r="F1276" s="534"/>
    </row>
    <row r="1277" spans="4:6">
      <c r="D1277" s="374"/>
      <c r="E1277" s="534"/>
      <c r="F1277" s="534"/>
    </row>
    <row r="1278" spans="4:6">
      <c r="D1278" s="374"/>
      <c r="E1278" s="534"/>
      <c r="F1278" s="534"/>
    </row>
    <row r="1279" spans="4:6">
      <c r="D1279" s="374"/>
      <c r="E1279" s="534"/>
      <c r="F1279" s="534"/>
    </row>
    <row r="1280" spans="4:6">
      <c r="D1280" s="374"/>
      <c r="E1280" s="534"/>
      <c r="F1280" s="534"/>
    </row>
    <row r="1281" spans="4:6">
      <c r="D1281" s="374"/>
      <c r="E1281" s="534"/>
      <c r="F1281" s="534"/>
    </row>
    <row r="1282" spans="4:6">
      <c r="D1282" s="374"/>
      <c r="E1282" s="534"/>
      <c r="F1282" s="534"/>
    </row>
    <row r="1283" spans="4:6">
      <c r="D1283" s="374"/>
      <c r="E1283" s="534"/>
      <c r="F1283" s="534"/>
    </row>
    <row r="1284" spans="4:6">
      <c r="D1284" s="374"/>
      <c r="E1284" s="534"/>
      <c r="F1284" s="534"/>
    </row>
    <row r="1285" spans="4:6">
      <c r="D1285" s="374"/>
      <c r="E1285" s="534"/>
      <c r="F1285" s="534"/>
    </row>
    <row r="1286" spans="4:6">
      <c r="D1286" s="374"/>
      <c r="E1286" s="534"/>
      <c r="F1286" s="534"/>
    </row>
    <row r="1287" spans="4:6">
      <c r="D1287" s="374"/>
      <c r="E1287" s="534"/>
      <c r="F1287" s="534"/>
    </row>
    <row r="1288" spans="4:6">
      <c r="D1288" s="374"/>
      <c r="E1288" s="534"/>
      <c r="F1288" s="534"/>
    </row>
    <row r="1289" spans="4:6">
      <c r="D1289" s="374"/>
      <c r="E1289" s="534"/>
      <c r="F1289" s="534"/>
    </row>
    <row r="1290" spans="4:6">
      <c r="D1290" s="374"/>
      <c r="E1290" s="534"/>
      <c r="F1290" s="534"/>
    </row>
    <row r="1291" spans="4:6">
      <c r="D1291" s="374"/>
      <c r="E1291" s="534"/>
      <c r="F1291" s="534"/>
    </row>
    <row r="1292" spans="4:6">
      <c r="D1292" s="374"/>
      <c r="E1292" s="534"/>
      <c r="F1292" s="534"/>
    </row>
    <row r="1293" spans="4:6">
      <c r="D1293" s="374"/>
      <c r="E1293" s="534"/>
      <c r="F1293" s="534"/>
    </row>
    <row r="1294" spans="4:6">
      <c r="D1294" s="374"/>
      <c r="E1294" s="534"/>
      <c r="F1294" s="534"/>
    </row>
    <row r="1295" spans="4:6">
      <c r="D1295" s="374"/>
      <c r="E1295" s="534"/>
      <c r="F1295" s="534"/>
    </row>
    <row r="1296" spans="4:6">
      <c r="D1296" s="374"/>
      <c r="E1296" s="534"/>
      <c r="F1296" s="534"/>
    </row>
    <row r="1297" spans="4:6">
      <c r="D1297" s="374"/>
      <c r="E1297" s="534"/>
      <c r="F1297" s="534"/>
    </row>
    <row r="1298" spans="4:6">
      <c r="D1298" s="374"/>
      <c r="E1298" s="534"/>
      <c r="F1298" s="534"/>
    </row>
    <row r="1299" spans="4:6">
      <c r="D1299" s="374"/>
      <c r="E1299" s="534"/>
      <c r="F1299" s="534"/>
    </row>
    <row r="1300" spans="4:6">
      <c r="D1300" s="374"/>
      <c r="E1300" s="534"/>
      <c r="F1300" s="534"/>
    </row>
    <row r="1301" spans="4:6">
      <c r="D1301" s="374"/>
      <c r="E1301" s="534"/>
      <c r="F1301" s="534"/>
    </row>
    <row r="1302" spans="4:6">
      <c r="D1302" s="374"/>
      <c r="E1302" s="534"/>
      <c r="F1302" s="534"/>
    </row>
    <row r="1303" spans="4:6">
      <c r="D1303" s="374"/>
      <c r="E1303" s="534"/>
      <c r="F1303" s="534"/>
    </row>
    <row r="1304" spans="4:6">
      <c r="D1304" s="374"/>
      <c r="E1304" s="534"/>
      <c r="F1304" s="534"/>
    </row>
    <row r="1305" spans="4:6">
      <c r="D1305" s="374"/>
      <c r="E1305" s="534"/>
      <c r="F1305" s="534"/>
    </row>
    <row r="1306" spans="4:6">
      <c r="D1306" s="374"/>
      <c r="E1306" s="534"/>
      <c r="F1306" s="534"/>
    </row>
    <row r="1307" spans="4:6">
      <c r="D1307" s="374"/>
      <c r="E1307" s="534"/>
      <c r="F1307" s="534"/>
    </row>
    <row r="1308" spans="4:6">
      <c r="D1308" s="374"/>
      <c r="E1308" s="534"/>
      <c r="F1308" s="534"/>
    </row>
    <row r="1309" spans="4:6">
      <c r="D1309" s="374"/>
      <c r="E1309" s="534"/>
      <c r="F1309" s="534"/>
    </row>
    <row r="1310" spans="4:6">
      <c r="D1310" s="374"/>
      <c r="E1310" s="534"/>
      <c r="F1310" s="534"/>
    </row>
    <row r="1311" spans="4:6">
      <c r="D1311" s="374"/>
      <c r="E1311" s="534"/>
      <c r="F1311" s="534"/>
    </row>
    <row r="1312" spans="4:6">
      <c r="D1312" s="374"/>
      <c r="E1312" s="534"/>
      <c r="F1312" s="534"/>
    </row>
    <row r="1313" spans="4:6">
      <c r="D1313" s="374"/>
      <c r="E1313" s="534"/>
      <c r="F1313" s="534"/>
    </row>
    <row r="1314" spans="4:6">
      <c r="D1314" s="374"/>
      <c r="E1314" s="534"/>
      <c r="F1314" s="534"/>
    </row>
    <row r="1315" spans="4:6">
      <c r="D1315" s="374"/>
      <c r="E1315" s="534"/>
      <c r="F1315" s="534"/>
    </row>
    <row r="1316" spans="4:6">
      <c r="D1316" s="374"/>
      <c r="E1316" s="534"/>
      <c r="F1316" s="534"/>
    </row>
    <row r="1317" spans="4:6">
      <c r="D1317" s="374"/>
      <c r="E1317" s="534"/>
      <c r="F1317" s="534"/>
    </row>
    <row r="1318" spans="4:6">
      <c r="D1318" s="374"/>
      <c r="E1318" s="534"/>
      <c r="F1318" s="534"/>
    </row>
    <row r="1319" spans="4:6">
      <c r="D1319" s="374"/>
      <c r="E1319" s="534"/>
      <c r="F1319" s="534"/>
    </row>
    <row r="1320" spans="4:6">
      <c r="D1320" s="374"/>
      <c r="E1320" s="534"/>
      <c r="F1320" s="534"/>
    </row>
    <row r="1321" spans="4:6">
      <c r="D1321" s="374"/>
      <c r="E1321" s="534"/>
      <c r="F1321" s="534"/>
    </row>
    <row r="1322" spans="4:6">
      <c r="D1322" s="374"/>
      <c r="E1322" s="534"/>
      <c r="F1322" s="534"/>
    </row>
    <row r="1323" spans="4:6">
      <c r="D1323" s="374"/>
      <c r="E1323" s="534"/>
      <c r="F1323" s="534"/>
    </row>
    <row r="1324" spans="4:6">
      <c r="D1324" s="374"/>
      <c r="E1324" s="534"/>
      <c r="F1324" s="534"/>
    </row>
    <row r="1325" spans="4:6">
      <c r="D1325" s="374"/>
      <c r="E1325" s="534"/>
      <c r="F1325" s="534"/>
    </row>
    <row r="1326" spans="4:6">
      <c r="D1326" s="374"/>
      <c r="E1326" s="534"/>
      <c r="F1326" s="534"/>
    </row>
    <row r="1327" spans="4:6">
      <c r="D1327" s="374"/>
      <c r="E1327" s="534"/>
      <c r="F1327" s="534"/>
    </row>
    <row r="1328" spans="4:6">
      <c r="D1328" s="374"/>
      <c r="E1328" s="534"/>
      <c r="F1328" s="534"/>
    </row>
    <row r="1329" spans="4:6">
      <c r="D1329" s="374"/>
      <c r="E1329" s="534"/>
      <c r="F1329" s="534"/>
    </row>
    <row r="1330" spans="4:6">
      <c r="D1330" s="374"/>
      <c r="E1330" s="534"/>
      <c r="F1330" s="534"/>
    </row>
    <row r="1331" spans="4:6">
      <c r="D1331" s="374"/>
      <c r="E1331" s="534"/>
      <c r="F1331" s="534"/>
    </row>
    <row r="1332" spans="4:6">
      <c r="D1332" s="374"/>
      <c r="E1332" s="534"/>
      <c r="F1332" s="534"/>
    </row>
    <row r="1333" spans="4:6">
      <c r="D1333" s="374"/>
      <c r="E1333" s="534"/>
      <c r="F1333" s="534"/>
    </row>
    <row r="1334" spans="4:6">
      <c r="D1334" s="374"/>
      <c r="E1334" s="534"/>
      <c r="F1334" s="534"/>
    </row>
    <row r="1335" spans="4:6">
      <c r="D1335" s="374"/>
      <c r="E1335" s="534"/>
      <c r="F1335" s="534"/>
    </row>
    <row r="1336" spans="4:6">
      <c r="D1336" s="374"/>
      <c r="E1336" s="534"/>
      <c r="F1336" s="534"/>
    </row>
    <row r="1337" spans="4:6">
      <c r="D1337" s="374"/>
      <c r="E1337" s="534"/>
      <c r="F1337" s="534"/>
    </row>
    <row r="1338" spans="4:6">
      <c r="D1338" s="374"/>
      <c r="E1338" s="534"/>
      <c r="F1338" s="534"/>
    </row>
    <row r="1339" spans="4:6">
      <c r="D1339" s="374"/>
      <c r="E1339" s="534"/>
      <c r="F1339" s="534"/>
    </row>
    <row r="1340" spans="4:6">
      <c r="D1340" s="374"/>
      <c r="E1340" s="534"/>
      <c r="F1340" s="534"/>
    </row>
    <row r="1341" spans="4:6">
      <c r="D1341" s="374"/>
      <c r="E1341" s="534"/>
      <c r="F1341" s="534"/>
    </row>
    <row r="1342" spans="4:6">
      <c r="D1342" s="374"/>
      <c r="E1342" s="534"/>
      <c r="F1342" s="534"/>
    </row>
    <row r="1343" spans="4:6">
      <c r="D1343" s="374"/>
      <c r="E1343" s="534"/>
      <c r="F1343" s="534"/>
    </row>
    <row r="1344" spans="4:6">
      <c r="D1344" s="374"/>
      <c r="E1344" s="534"/>
      <c r="F1344" s="534"/>
    </row>
    <row r="1345" spans="4:6">
      <c r="D1345" s="374"/>
      <c r="E1345" s="534"/>
      <c r="F1345" s="534"/>
    </row>
    <row r="1346" spans="4:6">
      <c r="D1346" s="374"/>
      <c r="E1346" s="534"/>
      <c r="F1346" s="534"/>
    </row>
    <row r="1347" spans="4:6">
      <c r="D1347" s="374"/>
      <c r="E1347" s="534"/>
      <c r="F1347" s="534"/>
    </row>
    <row r="1348" spans="4:6">
      <c r="D1348" s="374"/>
      <c r="E1348" s="534"/>
      <c r="F1348" s="534"/>
    </row>
    <row r="1349" spans="4:6">
      <c r="D1349" s="374"/>
      <c r="E1349" s="534"/>
      <c r="F1349" s="534"/>
    </row>
    <row r="1350" spans="4:6">
      <c r="D1350" s="374"/>
      <c r="E1350" s="534"/>
      <c r="F1350" s="534"/>
    </row>
    <row r="1351" spans="4:6">
      <c r="D1351" s="374"/>
      <c r="E1351" s="534"/>
      <c r="F1351" s="534"/>
    </row>
    <row r="1352" spans="4:6">
      <c r="D1352" s="374"/>
      <c r="E1352" s="534"/>
      <c r="F1352" s="534"/>
    </row>
    <row r="1353" spans="4:6">
      <c r="D1353" s="374"/>
      <c r="E1353" s="534"/>
      <c r="F1353" s="534"/>
    </row>
    <row r="1354" spans="4:6">
      <c r="D1354" s="374"/>
      <c r="E1354" s="534"/>
      <c r="F1354" s="534"/>
    </row>
    <row r="1355" spans="4:6">
      <c r="D1355" s="374"/>
      <c r="E1355" s="534"/>
      <c r="F1355" s="534"/>
    </row>
    <row r="1356" spans="4:6">
      <c r="D1356" s="374"/>
      <c r="E1356" s="534"/>
      <c r="F1356" s="534"/>
    </row>
    <row r="1357" spans="4:6">
      <c r="D1357" s="374"/>
      <c r="E1357" s="534"/>
      <c r="F1357" s="534"/>
    </row>
    <row r="1358" spans="4:6">
      <c r="D1358" s="374"/>
      <c r="E1358" s="534"/>
      <c r="F1358" s="534"/>
    </row>
    <row r="1359" spans="4:6">
      <c r="D1359" s="374"/>
      <c r="E1359" s="534"/>
      <c r="F1359" s="534"/>
    </row>
    <row r="1360" spans="4:6">
      <c r="D1360" s="374"/>
      <c r="E1360" s="534"/>
      <c r="F1360" s="534"/>
    </row>
    <row r="1361" spans="4:6">
      <c r="D1361" s="374"/>
      <c r="E1361" s="534"/>
      <c r="F1361" s="534"/>
    </row>
    <row r="1362" spans="4:6">
      <c r="D1362" s="374"/>
      <c r="E1362" s="534"/>
      <c r="F1362" s="534"/>
    </row>
    <row r="1363" spans="4:6">
      <c r="D1363" s="374"/>
      <c r="E1363" s="534"/>
      <c r="F1363" s="534"/>
    </row>
    <row r="1364" spans="4:6">
      <c r="D1364" s="374"/>
      <c r="E1364" s="534"/>
      <c r="F1364" s="534"/>
    </row>
    <row r="1365" spans="4:6">
      <c r="D1365" s="374"/>
      <c r="E1365" s="534"/>
      <c r="F1365" s="534"/>
    </row>
    <row r="1366" spans="4:6">
      <c r="D1366" s="374"/>
      <c r="E1366" s="534"/>
      <c r="F1366" s="534"/>
    </row>
    <row r="1367" spans="4:6">
      <c r="D1367" s="374"/>
      <c r="E1367" s="534"/>
      <c r="F1367" s="534"/>
    </row>
    <row r="1368" spans="4:6">
      <c r="D1368" s="374"/>
      <c r="E1368" s="534"/>
      <c r="F1368" s="534"/>
    </row>
    <row r="1369" spans="4:6">
      <c r="D1369" s="374"/>
      <c r="E1369" s="534"/>
      <c r="F1369" s="534"/>
    </row>
    <row r="1370" spans="4:6">
      <c r="D1370" s="374"/>
      <c r="E1370" s="534"/>
      <c r="F1370" s="534"/>
    </row>
    <row r="1371" spans="4:6">
      <c r="D1371" s="374"/>
      <c r="E1371" s="534"/>
      <c r="F1371" s="534"/>
    </row>
    <row r="1372" spans="4:6">
      <c r="D1372" s="374"/>
      <c r="E1372" s="534"/>
      <c r="F1372" s="534"/>
    </row>
    <row r="1373" spans="4:6">
      <c r="D1373" s="374"/>
      <c r="E1373" s="534"/>
      <c r="F1373" s="534"/>
    </row>
    <row r="1374" spans="4:6">
      <c r="D1374" s="374"/>
      <c r="E1374" s="534"/>
      <c r="F1374" s="534"/>
    </row>
    <row r="1375" spans="4:6">
      <c r="D1375" s="374"/>
      <c r="E1375" s="534"/>
      <c r="F1375" s="534"/>
    </row>
    <row r="1376" spans="4:6">
      <c r="D1376" s="374"/>
      <c r="E1376" s="534"/>
      <c r="F1376" s="534"/>
    </row>
    <row r="1377" spans="4:6">
      <c r="D1377" s="374"/>
      <c r="E1377" s="534"/>
      <c r="F1377" s="534"/>
    </row>
    <row r="1378" spans="4:6">
      <c r="D1378" s="374"/>
      <c r="E1378" s="534"/>
      <c r="F1378" s="534"/>
    </row>
    <row r="1379" spans="4:6">
      <c r="D1379" s="374"/>
      <c r="E1379" s="534"/>
      <c r="F1379" s="534"/>
    </row>
    <row r="1380" spans="4:6">
      <c r="D1380" s="374"/>
      <c r="E1380" s="534"/>
      <c r="F1380" s="534"/>
    </row>
    <row r="1381" spans="4:6">
      <c r="D1381" s="374"/>
      <c r="E1381" s="534"/>
      <c r="F1381" s="534"/>
    </row>
    <row r="1382" spans="4:6">
      <c r="D1382" s="374"/>
      <c r="E1382" s="534"/>
      <c r="F1382" s="534"/>
    </row>
    <row r="1383" spans="4:6">
      <c r="D1383" s="374"/>
      <c r="E1383" s="534"/>
      <c r="F1383" s="534"/>
    </row>
    <row r="1384" spans="4:6">
      <c r="D1384" s="374"/>
      <c r="E1384" s="534"/>
      <c r="F1384" s="534"/>
    </row>
    <row r="1385" spans="4:6">
      <c r="D1385" s="374"/>
      <c r="E1385" s="534"/>
      <c r="F1385" s="534"/>
    </row>
    <row r="1386" spans="4:6">
      <c r="D1386" s="374"/>
      <c r="E1386" s="534"/>
      <c r="F1386" s="534"/>
    </row>
    <row r="1387" spans="4:6">
      <c r="D1387" s="374"/>
      <c r="E1387" s="534"/>
      <c r="F1387" s="534"/>
    </row>
    <row r="1388" spans="4:6">
      <c r="D1388" s="374"/>
      <c r="E1388" s="534"/>
      <c r="F1388" s="534"/>
    </row>
    <row r="1389" spans="4:6">
      <c r="D1389" s="374"/>
      <c r="E1389" s="534"/>
      <c r="F1389" s="534"/>
    </row>
    <row r="1390" spans="4:6">
      <c r="D1390" s="374"/>
      <c r="E1390" s="534"/>
      <c r="F1390" s="534"/>
    </row>
    <row r="1391" spans="4:6">
      <c r="D1391" s="374"/>
      <c r="E1391" s="534"/>
      <c r="F1391" s="534"/>
    </row>
    <row r="1392" spans="4:6">
      <c r="D1392" s="374"/>
      <c r="E1392" s="534"/>
      <c r="F1392" s="534"/>
    </row>
    <row r="1393" spans="4:6">
      <c r="D1393" s="374"/>
      <c r="E1393" s="534"/>
      <c r="F1393" s="534"/>
    </row>
    <row r="1394" spans="4:6">
      <c r="D1394" s="374"/>
      <c r="E1394" s="534"/>
      <c r="F1394" s="534"/>
    </row>
    <row r="1395" spans="4:6">
      <c r="D1395" s="374"/>
      <c r="E1395" s="534"/>
      <c r="F1395" s="534"/>
    </row>
    <row r="1396" spans="4:6">
      <c r="D1396" s="374"/>
      <c r="E1396" s="534"/>
      <c r="F1396" s="534"/>
    </row>
    <row r="1397" spans="4:6">
      <c r="D1397" s="374"/>
      <c r="E1397" s="534"/>
      <c r="F1397" s="534"/>
    </row>
    <row r="1398" spans="4:6">
      <c r="D1398" s="374"/>
      <c r="E1398" s="534"/>
      <c r="F1398" s="534"/>
    </row>
    <row r="1399" spans="4:6">
      <c r="D1399" s="374"/>
      <c r="E1399" s="534"/>
      <c r="F1399" s="534"/>
    </row>
    <row r="1400" spans="4:6">
      <c r="D1400" s="374"/>
      <c r="E1400" s="534"/>
      <c r="F1400" s="534"/>
    </row>
    <row r="1401" spans="4:6">
      <c r="D1401" s="374"/>
      <c r="E1401" s="534"/>
      <c r="F1401" s="534"/>
    </row>
    <row r="1402" spans="4:6">
      <c r="D1402" s="374"/>
      <c r="E1402" s="534"/>
      <c r="F1402" s="534"/>
    </row>
    <row r="1403" spans="4:6">
      <c r="D1403" s="374"/>
      <c r="E1403" s="534"/>
      <c r="F1403" s="534"/>
    </row>
    <row r="1404" spans="4:6">
      <c r="D1404" s="374"/>
      <c r="E1404" s="534"/>
      <c r="F1404" s="534"/>
    </row>
    <row r="1405" spans="4:6">
      <c r="D1405" s="374"/>
      <c r="E1405" s="534"/>
      <c r="F1405" s="534"/>
    </row>
    <row r="1406" spans="4:6">
      <c r="D1406" s="374"/>
      <c r="E1406" s="534"/>
      <c r="F1406" s="534"/>
    </row>
    <row r="1407" spans="4:6">
      <c r="D1407" s="374"/>
      <c r="E1407" s="534"/>
      <c r="F1407" s="534"/>
    </row>
    <row r="1408" spans="4:6">
      <c r="D1408" s="374"/>
      <c r="E1408" s="534"/>
      <c r="F1408" s="534"/>
    </row>
    <row r="1409" spans="4:6">
      <c r="D1409" s="374"/>
      <c r="E1409" s="534"/>
      <c r="F1409" s="534"/>
    </row>
    <row r="1410" spans="4:6">
      <c r="D1410" s="374"/>
      <c r="E1410" s="534"/>
      <c r="F1410" s="534"/>
    </row>
    <row r="1411" spans="4:6">
      <c r="D1411" s="374"/>
      <c r="E1411" s="534"/>
      <c r="F1411" s="534"/>
    </row>
    <row r="1412" spans="4:6">
      <c r="D1412" s="374"/>
      <c r="E1412" s="534"/>
      <c r="F1412" s="534"/>
    </row>
    <row r="1413" spans="4:6">
      <c r="D1413" s="374"/>
      <c r="E1413" s="534"/>
      <c r="F1413" s="534"/>
    </row>
    <row r="1414" spans="4:6">
      <c r="D1414" s="374"/>
      <c r="E1414" s="534"/>
      <c r="F1414" s="534"/>
    </row>
    <row r="1415" spans="4:6">
      <c r="D1415" s="374"/>
      <c r="E1415" s="534"/>
      <c r="F1415" s="534"/>
    </row>
    <row r="1416" spans="4:6">
      <c r="D1416" s="374"/>
      <c r="E1416" s="534"/>
      <c r="F1416" s="534"/>
    </row>
    <row r="1417" spans="4:6">
      <c r="D1417" s="374"/>
      <c r="E1417" s="534"/>
      <c r="F1417" s="534"/>
    </row>
    <row r="1418" spans="4:6">
      <c r="D1418" s="374"/>
      <c r="E1418" s="534"/>
      <c r="F1418" s="534"/>
    </row>
    <row r="1419" spans="4:6">
      <c r="D1419" s="374"/>
      <c r="E1419" s="534"/>
      <c r="F1419" s="534"/>
    </row>
    <row r="1420" spans="4:6">
      <c r="D1420" s="374"/>
      <c r="E1420" s="534"/>
      <c r="F1420" s="534"/>
    </row>
    <row r="1421" spans="4:6">
      <c r="D1421" s="374"/>
      <c r="E1421" s="534"/>
      <c r="F1421" s="534"/>
    </row>
    <row r="1422" spans="4:6">
      <c r="D1422" s="374"/>
      <c r="E1422" s="534"/>
      <c r="F1422" s="534"/>
    </row>
    <row r="1423" spans="4:6">
      <c r="D1423" s="374"/>
      <c r="E1423" s="534"/>
      <c r="F1423" s="534"/>
    </row>
    <row r="1424" spans="4:6">
      <c r="D1424" s="374"/>
      <c r="E1424" s="534"/>
      <c r="F1424" s="534"/>
    </row>
    <row r="1425" spans="4:6">
      <c r="D1425" s="374"/>
      <c r="E1425" s="534"/>
      <c r="F1425" s="534"/>
    </row>
    <row r="1426" spans="4:6">
      <c r="D1426" s="374"/>
      <c r="E1426" s="534"/>
      <c r="F1426" s="534"/>
    </row>
    <row r="1427" spans="4:6">
      <c r="D1427" s="374"/>
      <c r="E1427" s="534"/>
      <c r="F1427" s="534"/>
    </row>
    <row r="1428" spans="4:6">
      <c r="D1428" s="374"/>
      <c r="E1428" s="534"/>
      <c r="F1428" s="534"/>
    </row>
    <row r="1429" spans="4:6">
      <c r="D1429" s="374"/>
      <c r="E1429" s="534"/>
      <c r="F1429" s="534"/>
    </row>
    <row r="1430" spans="4:6">
      <c r="D1430" s="374"/>
      <c r="E1430" s="534"/>
      <c r="F1430" s="534"/>
    </row>
    <row r="1431" spans="4:6">
      <c r="D1431" s="374"/>
      <c r="E1431" s="534"/>
      <c r="F1431" s="534"/>
    </row>
    <row r="1432" spans="4:6">
      <c r="D1432" s="374"/>
      <c r="E1432" s="534"/>
      <c r="F1432" s="534"/>
    </row>
    <row r="1433" spans="4:6">
      <c r="D1433" s="374"/>
      <c r="E1433" s="534"/>
      <c r="F1433" s="534"/>
    </row>
    <row r="1434" spans="4:6">
      <c r="D1434" s="374"/>
      <c r="E1434" s="534"/>
      <c r="F1434" s="534"/>
    </row>
    <row r="1435" spans="4:6">
      <c r="D1435" s="374"/>
      <c r="E1435" s="534"/>
      <c r="F1435" s="534"/>
    </row>
    <row r="1436" spans="4:6">
      <c r="D1436" s="374"/>
      <c r="E1436" s="534"/>
      <c r="F1436" s="534"/>
    </row>
    <row r="1437" spans="4:6">
      <c r="D1437" s="374"/>
      <c r="E1437" s="534"/>
      <c r="F1437" s="534"/>
    </row>
    <row r="1438" spans="4:6">
      <c r="D1438" s="374"/>
      <c r="E1438" s="534"/>
      <c r="F1438" s="534"/>
    </row>
    <row r="1439" spans="4:6">
      <c r="D1439" s="374"/>
      <c r="E1439" s="534"/>
      <c r="F1439" s="534"/>
    </row>
    <row r="1440" spans="4:6">
      <c r="D1440" s="374"/>
      <c r="E1440" s="534"/>
      <c r="F1440" s="534"/>
    </row>
    <row r="1441" spans="4:6">
      <c r="D1441" s="374"/>
      <c r="E1441" s="534"/>
      <c r="F1441" s="534"/>
    </row>
    <row r="1442" spans="4:6">
      <c r="D1442" s="374"/>
      <c r="E1442" s="534"/>
      <c r="F1442" s="534"/>
    </row>
    <row r="1443" spans="4:6">
      <c r="D1443" s="374"/>
      <c r="E1443" s="534"/>
      <c r="F1443" s="534"/>
    </row>
    <row r="1444" spans="4:6">
      <c r="D1444" s="374"/>
      <c r="E1444" s="534"/>
      <c r="F1444" s="534"/>
    </row>
    <row r="1445" spans="4:6">
      <c r="D1445" s="374"/>
      <c r="E1445" s="534"/>
      <c r="F1445" s="534"/>
    </row>
    <row r="1446" spans="4:6">
      <c r="D1446" s="374"/>
      <c r="E1446" s="534"/>
      <c r="F1446" s="534"/>
    </row>
    <row r="1447" spans="4:6">
      <c r="D1447" s="374"/>
      <c r="E1447" s="534"/>
      <c r="F1447" s="534"/>
    </row>
    <row r="1448" spans="4:6">
      <c r="D1448" s="374"/>
      <c r="E1448" s="534"/>
      <c r="F1448" s="534"/>
    </row>
    <row r="1449" spans="4:6">
      <c r="D1449" s="374"/>
      <c r="E1449" s="534"/>
      <c r="F1449" s="534"/>
    </row>
    <row r="1450" spans="4:6">
      <c r="D1450" s="374"/>
      <c r="E1450" s="534"/>
      <c r="F1450" s="534"/>
    </row>
    <row r="1451" spans="4:6">
      <c r="D1451" s="374"/>
      <c r="E1451" s="534"/>
      <c r="F1451" s="534"/>
    </row>
    <row r="1452" spans="4:6">
      <c r="D1452" s="374"/>
      <c r="E1452" s="534"/>
      <c r="F1452" s="534"/>
    </row>
    <row r="1453" spans="4:6">
      <c r="D1453" s="374"/>
      <c r="E1453" s="534"/>
      <c r="F1453" s="534"/>
    </row>
    <row r="1454" spans="4:6">
      <c r="D1454" s="374"/>
      <c r="E1454" s="534"/>
      <c r="F1454" s="534"/>
    </row>
    <row r="1455" spans="4:6">
      <c r="D1455" s="374"/>
      <c r="E1455" s="534"/>
      <c r="F1455" s="534"/>
    </row>
    <row r="1456" spans="4:6">
      <c r="D1456" s="374"/>
      <c r="E1456" s="534"/>
      <c r="F1456" s="534"/>
    </row>
    <row r="1457" spans="4:6">
      <c r="D1457" s="374"/>
      <c r="E1457" s="534"/>
      <c r="F1457" s="534"/>
    </row>
    <row r="1458" spans="4:6">
      <c r="D1458" s="374"/>
      <c r="E1458" s="534"/>
      <c r="F1458" s="534"/>
    </row>
    <row r="1459" spans="4:6">
      <c r="D1459" s="374"/>
      <c r="E1459" s="534"/>
      <c r="F1459" s="534"/>
    </row>
    <row r="1460" spans="4:6">
      <c r="D1460" s="374"/>
      <c r="E1460" s="534"/>
      <c r="F1460" s="534"/>
    </row>
    <row r="1461" spans="4:6">
      <c r="D1461" s="374"/>
      <c r="E1461" s="534"/>
      <c r="F1461" s="534"/>
    </row>
    <row r="1462" spans="4:6">
      <c r="D1462" s="374"/>
      <c r="E1462" s="534"/>
      <c r="F1462" s="534"/>
    </row>
    <row r="1463" spans="4:6">
      <c r="D1463" s="374"/>
      <c r="E1463" s="534"/>
      <c r="F1463" s="534"/>
    </row>
    <row r="1464" spans="4:6">
      <c r="D1464" s="374"/>
      <c r="E1464" s="534"/>
      <c r="F1464" s="534"/>
    </row>
    <row r="1465" spans="4:6">
      <c r="D1465" s="374"/>
      <c r="E1465" s="534"/>
      <c r="F1465" s="534"/>
    </row>
    <row r="1466" spans="4:6">
      <c r="D1466" s="374"/>
      <c r="E1466" s="534"/>
      <c r="F1466" s="534"/>
    </row>
    <row r="1467" spans="4:6">
      <c r="D1467" s="374"/>
      <c r="E1467" s="534"/>
      <c r="F1467" s="534"/>
    </row>
    <row r="1468" spans="4:6">
      <c r="D1468" s="374"/>
      <c r="E1468" s="534"/>
      <c r="F1468" s="534"/>
    </row>
    <row r="1469" spans="4:6">
      <c r="D1469" s="374"/>
      <c r="E1469" s="534"/>
      <c r="F1469" s="534"/>
    </row>
    <row r="1470" spans="4:6">
      <c r="D1470" s="374"/>
      <c r="E1470" s="534"/>
      <c r="F1470" s="534"/>
    </row>
    <row r="1471" spans="4:6">
      <c r="D1471" s="374"/>
      <c r="E1471" s="534"/>
      <c r="F1471" s="534"/>
    </row>
    <row r="1472" spans="4:6">
      <c r="D1472" s="374"/>
      <c r="E1472" s="534"/>
      <c r="F1472" s="534"/>
    </row>
    <row r="1473" spans="4:6">
      <c r="D1473" s="374"/>
      <c r="E1473" s="534"/>
      <c r="F1473" s="534"/>
    </row>
    <row r="1474" spans="4:6">
      <c r="D1474" s="374"/>
      <c r="E1474" s="534"/>
      <c r="F1474" s="534"/>
    </row>
    <row r="1475" spans="4:6">
      <c r="D1475" s="374"/>
      <c r="E1475" s="534"/>
      <c r="F1475" s="534"/>
    </row>
    <row r="1476" spans="4:6">
      <c r="D1476" s="374"/>
      <c r="E1476" s="534"/>
      <c r="F1476" s="534"/>
    </row>
    <row r="1477" spans="4:6">
      <c r="D1477" s="374"/>
      <c r="E1477" s="534"/>
      <c r="F1477" s="534"/>
    </row>
    <row r="1478" spans="4:6">
      <c r="D1478" s="374"/>
      <c r="E1478" s="534"/>
      <c r="F1478" s="534"/>
    </row>
    <row r="1479" spans="4:6">
      <c r="D1479" s="374"/>
      <c r="E1479" s="534"/>
      <c r="F1479" s="534"/>
    </row>
    <row r="1480" spans="4:6">
      <c r="D1480" s="374"/>
      <c r="E1480" s="534"/>
      <c r="F1480" s="534"/>
    </row>
    <row r="1481" spans="4:6">
      <c r="D1481" s="374"/>
      <c r="E1481" s="534"/>
      <c r="F1481" s="534"/>
    </row>
    <row r="1482" spans="4:6">
      <c r="D1482" s="374"/>
      <c r="E1482" s="534"/>
      <c r="F1482" s="534"/>
    </row>
    <row r="1483" spans="4:6">
      <c r="D1483" s="374"/>
      <c r="E1483" s="534"/>
      <c r="F1483" s="534"/>
    </row>
    <row r="1484" spans="4:6">
      <c r="D1484" s="374"/>
      <c r="E1484" s="534"/>
      <c r="F1484" s="534"/>
    </row>
    <row r="1485" spans="4:6">
      <c r="D1485" s="374"/>
      <c r="E1485" s="534"/>
      <c r="F1485" s="534"/>
    </row>
    <row r="1486" spans="4:6">
      <c r="D1486" s="374"/>
      <c r="E1486" s="534"/>
      <c r="F1486" s="534"/>
    </row>
    <row r="1487" spans="4:6">
      <c r="D1487" s="374"/>
      <c r="E1487" s="534"/>
      <c r="F1487" s="534"/>
    </row>
    <row r="1488" spans="4:6">
      <c r="D1488" s="374"/>
      <c r="E1488" s="534"/>
      <c r="F1488" s="534"/>
    </row>
    <row r="1489" spans="4:6">
      <c r="D1489" s="374"/>
      <c r="E1489" s="534"/>
      <c r="F1489" s="534"/>
    </row>
    <row r="1490" spans="4:6">
      <c r="D1490" s="374"/>
      <c r="E1490" s="534"/>
      <c r="F1490" s="534"/>
    </row>
    <row r="1491" spans="4:6">
      <c r="D1491" s="374"/>
      <c r="E1491" s="534"/>
      <c r="F1491" s="534"/>
    </row>
    <row r="1492" spans="4:6">
      <c r="D1492" s="374"/>
      <c r="E1492" s="534"/>
      <c r="F1492" s="534"/>
    </row>
    <row r="1493" spans="4:6">
      <c r="D1493" s="374"/>
      <c r="E1493" s="534"/>
      <c r="F1493" s="534"/>
    </row>
    <row r="1494" spans="4:6">
      <c r="D1494" s="374"/>
      <c r="E1494" s="534"/>
      <c r="F1494" s="534"/>
    </row>
    <row r="1495" spans="4:6">
      <c r="D1495" s="374"/>
      <c r="E1495" s="534"/>
      <c r="F1495" s="534"/>
    </row>
    <row r="1496" spans="4:6">
      <c r="D1496" s="374"/>
      <c r="E1496" s="534"/>
      <c r="F1496" s="534"/>
    </row>
    <row r="1497" spans="4:6">
      <c r="D1497" s="374"/>
      <c r="E1497" s="534"/>
      <c r="F1497" s="534"/>
    </row>
    <row r="1498" spans="4:6">
      <c r="D1498" s="374"/>
      <c r="E1498" s="534"/>
      <c r="F1498" s="534"/>
    </row>
    <row r="1499" spans="4:6">
      <c r="D1499" s="374"/>
      <c r="E1499" s="534"/>
      <c r="F1499" s="534"/>
    </row>
    <row r="1500" spans="4:6">
      <c r="D1500" s="374"/>
      <c r="E1500" s="534"/>
      <c r="F1500" s="534"/>
    </row>
    <row r="1501" spans="4:6">
      <c r="D1501" s="374"/>
      <c r="E1501" s="534"/>
      <c r="F1501" s="534"/>
    </row>
    <row r="1502" spans="4:6">
      <c r="D1502" s="374"/>
      <c r="E1502" s="534"/>
      <c r="F1502" s="534"/>
    </row>
    <row r="1503" spans="4:6">
      <c r="D1503" s="374"/>
      <c r="E1503" s="534"/>
      <c r="F1503" s="534"/>
    </row>
    <row r="1504" spans="4:6">
      <c r="D1504" s="374"/>
      <c r="E1504" s="534"/>
      <c r="F1504" s="534"/>
    </row>
    <row r="1505" spans="4:6">
      <c r="D1505" s="374"/>
      <c r="E1505" s="534"/>
      <c r="F1505" s="534"/>
    </row>
    <row r="1506" spans="4:6">
      <c r="D1506" s="374"/>
      <c r="E1506" s="534"/>
      <c r="F1506" s="534"/>
    </row>
    <row r="1507" spans="4:6">
      <c r="D1507" s="374"/>
      <c r="E1507" s="534"/>
      <c r="F1507" s="534"/>
    </row>
    <row r="1508" spans="4:6">
      <c r="D1508" s="374"/>
      <c r="E1508" s="534"/>
      <c r="F1508" s="534"/>
    </row>
    <row r="1509" spans="4:6">
      <c r="D1509" s="374"/>
      <c r="E1509" s="534"/>
      <c r="F1509" s="534"/>
    </row>
    <row r="1510" spans="4:6">
      <c r="D1510" s="374"/>
      <c r="E1510" s="534"/>
      <c r="F1510" s="534"/>
    </row>
    <row r="1511" spans="4:6">
      <c r="D1511" s="374"/>
      <c r="E1511" s="534"/>
      <c r="F1511" s="534"/>
    </row>
    <row r="1512" spans="4:6">
      <c r="D1512" s="374"/>
      <c r="E1512" s="534"/>
      <c r="F1512" s="534"/>
    </row>
    <row r="1513" spans="4:6">
      <c r="D1513" s="374"/>
      <c r="E1513" s="534"/>
      <c r="F1513" s="534"/>
    </row>
    <row r="1514" spans="4:6">
      <c r="D1514" s="374"/>
      <c r="E1514" s="534"/>
      <c r="F1514" s="534"/>
    </row>
    <row r="1515" spans="4:6">
      <c r="D1515" s="374"/>
      <c r="E1515" s="534"/>
      <c r="F1515" s="534"/>
    </row>
    <row r="1516" spans="4:6">
      <c r="D1516" s="374"/>
      <c r="E1516" s="534"/>
      <c r="F1516" s="534"/>
    </row>
    <row r="1517" spans="4:6">
      <c r="D1517" s="374"/>
      <c r="E1517" s="534"/>
      <c r="F1517" s="534"/>
    </row>
    <row r="1518" spans="4:6">
      <c r="D1518" s="374"/>
      <c r="E1518" s="534"/>
      <c r="F1518" s="534"/>
    </row>
    <row r="1519" spans="4:6">
      <c r="D1519" s="374"/>
      <c r="E1519" s="534"/>
      <c r="F1519" s="534"/>
    </row>
    <row r="1520" spans="4:6">
      <c r="D1520" s="374"/>
      <c r="E1520" s="534"/>
      <c r="F1520" s="534"/>
    </row>
    <row r="1521" spans="4:6">
      <c r="D1521" s="374"/>
      <c r="E1521" s="534"/>
      <c r="F1521" s="534"/>
    </row>
    <row r="1522" spans="4:6">
      <c r="D1522" s="374"/>
      <c r="E1522" s="534"/>
      <c r="F1522" s="534"/>
    </row>
    <row r="1523" spans="4:6">
      <c r="D1523" s="374"/>
      <c r="E1523" s="534"/>
      <c r="F1523" s="534"/>
    </row>
    <row r="1524" spans="4:6">
      <c r="D1524" s="374"/>
      <c r="E1524" s="534"/>
      <c r="F1524" s="534"/>
    </row>
    <row r="1525" spans="4:6">
      <c r="D1525" s="374"/>
      <c r="E1525" s="534"/>
      <c r="F1525" s="534"/>
    </row>
    <row r="1526" spans="4:6">
      <c r="D1526" s="374"/>
      <c r="E1526" s="534"/>
      <c r="F1526" s="534"/>
    </row>
    <row r="1527" spans="4:6">
      <c r="D1527" s="374"/>
      <c r="E1527" s="534"/>
      <c r="F1527" s="534"/>
    </row>
    <row r="1528" spans="4:6">
      <c r="D1528" s="374"/>
      <c r="E1528" s="534"/>
      <c r="F1528" s="534"/>
    </row>
    <row r="1529" spans="4:6">
      <c r="D1529" s="374"/>
      <c r="E1529" s="534"/>
      <c r="F1529" s="534"/>
    </row>
    <row r="1530" spans="4:6">
      <c r="D1530" s="374"/>
      <c r="E1530" s="534"/>
      <c r="F1530" s="534"/>
    </row>
    <row r="1531" spans="4:6">
      <c r="D1531" s="374"/>
      <c r="E1531" s="534"/>
      <c r="F1531" s="534"/>
    </row>
    <row r="1532" spans="4:6">
      <c r="D1532" s="374"/>
      <c r="E1532" s="534"/>
      <c r="F1532" s="534"/>
    </row>
    <row r="1533" spans="4:6">
      <c r="D1533" s="374"/>
      <c r="E1533" s="534"/>
      <c r="F1533" s="534"/>
    </row>
    <row r="1534" spans="4:6">
      <c r="D1534" s="374"/>
      <c r="E1534" s="534"/>
      <c r="F1534" s="534"/>
    </row>
    <row r="1535" spans="4:6">
      <c r="D1535" s="374"/>
      <c r="E1535" s="534"/>
      <c r="F1535" s="534"/>
    </row>
    <row r="1536" spans="4:6">
      <c r="D1536" s="374"/>
      <c r="E1536" s="534"/>
      <c r="F1536" s="534"/>
    </row>
    <row r="1537" spans="4:6">
      <c r="D1537" s="374"/>
      <c r="E1537" s="534"/>
      <c r="F1537" s="534"/>
    </row>
    <row r="1538" spans="4:6">
      <c r="D1538" s="374"/>
      <c r="E1538" s="534"/>
      <c r="F1538" s="534"/>
    </row>
    <row r="1539" spans="4:6">
      <c r="D1539" s="374"/>
      <c r="E1539" s="534"/>
      <c r="F1539" s="534"/>
    </row>
    <row r="1540" spans="4:6">
      <c r="D1540" s="374"/>
      <c r="E1540" s="534"/>
      <c r="F1540" s="534"/>
    </row>
    <row r="1541" spans="4:6">
      <c r="D1541" s="374"/>
      <c r="E1541" s="534"/>
      <c r="F1541" s="534"/>
    </row>
    <row r="1542" spans="4:6">
      <c r="D1542" s="374"/>
      <c r="E1542" s="534"/>
      <c r="F1542" s="534"/>
    </row>
    <row r="1543" spans="4:6">
      <c r="D1543" s="374"/>
      <c r="E1543" s="534"/>
      <c r="F1543" s="534"/>
    </row>
    <row r="1544" spans="4:6">
      <c r="D1544" s="374"/>
      <c r="E1544" s="534"/>
      <c r="F1544" s="534"/>
    </row>
    <row r="1545" spans="4:6">
      <c r="D1545" s="374"/>
      <c r="E1545" s="534"/>
      <c r="F1545" s="534"/>
    </row>
    <row r="1546" spans="4:6">
      <c r="D1546" s="374"/>
      <c r="E1546" s="534"/>
      <c r="F1546" s="534"/>
    </row>
    <row r="1547" spans="4:6">
      <c r="D1547" s="374"/>
      <c r="E1547" s="534"/>
      <c r="F1547" s="534"/>
    </row>
    <row r="1548" spans="4:6">
      <c r="D1548" s="374"/>
      <c r="E1548" s="534"/>
      <c r="F1548" s="534"/>
    </row>
    <row r="1549" spans="4:6">
      <c r="D1549" s="374"/>
      <c r="E1549" s="534"/>
      <c r="F1549" s="534"/>
    </row>
    <row r="1550" spans="4:6">
      <c r="D1550" s="374"/>
      <c r="E1550" s="534"/>
      <c r="F1550" s="534"/>
    </row>
    <row r="1551" spans="4:6">
      <c r="D1551" s="374"/>
      <c r="E1551" s="534"/>
      <c r="F1551" s="534"/>
    </row>
    <row r="1552" spans="4:6">
      <c r="D1552" s="374"/>
      <c r="E1552" s="534"/>
      <c r="F1552" s="534"/>
    </row>
    <row r="1553" spans="4:6">
      <c r="D1553" s="374"/>
      <c r="E1553" s="534"/>
      <c r="F1553" s="534"/>
    </row>
    <row r="1554" spans="4:6">
      <c r="D1554" s="374"/>
      <c r="E1554" s="534"/>
      <c r="F1554" s="534"/>
    </row>
    <row r="1555" spans="4:6">
      <c r="D1555" s="374"/>
      <c r="E1555" s="534"/>
      <c r="F1555" s="534"/>
    </row>
    <row r="1556" spans="4:6">
      <c r="D1556" s="374"/>
      <c r="E1556" s="534"/>
      <c r="F1556" s="534"/>
    </row>
    <row r="1557" spans="4:6">
      <c r="D1557" s="374"/>
      <c r="E1557" s="534"/>
      <c r="F1557" s="534"/>
    </row>
    <row r="1558" spans="4:6">
      <c r="D1558" s="374"/>
      <c r="E1558" s="534"/>
      <c r="F1558" s="534"/>
    </row>
    <row r="1559" spans="4:6">
      <c r="D1559" s="374"/>
      <c r="E1559" s="534"/>
      <c r="F1559" s="534"/>
    </row>
    <row r="1560" spans="4:6">
      <c r="D1560" s="374"/>
      <c r="E1560" s="534"/>
      <c r="F1560" s="534"/>
    </row>
    <row r="1561" spans="4:6">
      <c r="D1561" s="374"/>
      <c r="E1561" s="534"/>
      <c r="F1561" s="534"/>
    </row>
    <row r="1562" spans="4:6">
      <c r="D1562" s="374"/>
      <c r="E1562" s="534"/>
      <c r="F1562" s="534"/>
    </row>
    <row r="1563" spans="4:6">
      <c r="D1563" s="374"/>
      <c r="E1563" s="534"/>
      <c r="F1563" s="534"/>
    </row>
    <row r="1564" spans="4:6">
      <c r="D1564" s="374"/>
      <c r="E1564" s="534"/>
      <c r="F1564" s="534"/>
    </row>
    <row r="1565" spans="4:6">
      <c r="D1565" s="374"/>
      <c r="E1565" s="534"/>
      <c r="F1565" s="534"/>
    </row>
    <row r="1566" spans="4:6">
      <c r="D1566" s="374"/>
      <c r="E1566" s="534"/>
      <c r="F1566" s="534"/>
    </row>
    <row r="1567" spans="4:6">
      <c r="D1567" s="374"/>
      <c r="E1567" s="534"/>
      <c r="F1567" s="534"/>
    </row>
    <row r="1568" spans="4:6">
      <c r="D1568" s="374"/>
      <c r="E1568" s="534"/>
      <c r="F1568" s="534"/>
    </row>
    <row r="1569" spans="4:6">
      <c r="D1569" s="374"/>
      <c r="E1569" s="534"/>
      <c r="F1569" s="534"/>
    </row>
    <row r="1570" spans="4:6">
      <c r="D1570" s="374"/>
      <c r="E1570" s="534"/>
      <c r="F1570" s="534"/>
    </row>
    <row r="1571" spans="4:6">
      <c r="D1571" s="374"/>
      <c r="E1571" s="534"/>
      <c r="F1571" s="534"/>
    </row>
    <row r="1572" spans="4:6">
      <c r="D1572" s="374"/>
      <c r="E1572" s="534"/>
      <c r="F1572" s="534"/>
    </row>
    <row r="1573" spans="4:6">
      <c r="D1573" s="374"/>
      <c r="E1573" s="534"/>
      <c r="F1573" s="534"/>
    </row>
    <row r="1574" spans="4:6">
      <c r="D1574" s="374"/>
      <c r="E1574" s="534"/>
      <c r="F1574" s="534"/>
    </row>
    <row r="1575" spans="4:6">
      <c r="D1575" s="374"/>
      <c r="E1575" s="534"/>
      <c r="F1575" s="534"/>
    </row>
    <row r="1576" spans="4:6">
      <c r="D1576" s="374"/>
      <c r="E1576" s="534"/>
      <c r="F1576" s="534"/>
    </row>
    <row r="1577" spans="4:6">
      <c r="D1577" s="374"/>
      <c r="E1577" s="534"/>
      <c r="F1577" s="534"/>
    </row>
    <row r="1578" spans="4:6">
      <c r="D1578" s="374"/>
      <c r="E1578" s="534"/>
      <c r="F1578" s="534"/>
    </row>
    <row r="1579" spans="4:6">
      <c r="D1579" s="374"/>
      <c r="E1579" s="534"/>
      <c r="F1579" s="534"/>
    </row>
    <row r="1580" spans="4:6">
      <c r="D1580" s="374"/>
      <c r="E1580" s="534"/>
      <c r="F1580" s="534"/>
    </row>
    <row r="1581" spans="4:6">
      <c r="D1581" s="374"/>
      <c r="E1581" s="534"/>
      <c r="F1581" s="534"/>
    </row>
    <row r="1582" spans="4:6">
      <c r="D1582" s="374"/>
      <c r="E1582" s="534"/>
      <c r="F1582" s="534"/>
    </row>
    <row r="1583" spans="4:6">
      <c r="D1583" s="374"/>
      <c r="E1583" s="534"/>
      <c r="F1583" s="534"/>
    </row>
    <row r="1584" spans="4:6">
      <c r="D1584" s="374"/>
      <c r="E1584" s="534"/>
      <c r="F1584" s="534"/>
    </row>
    <row r="1585" spans="4:6">
      <c r="D1585" s="374"/>
      <c r="E1585" s="534"/>
      <c r="F1585" s="534"/>
    </row>
    <row r="1586" spans="4:6">
      <c r="D1586" s="374"/>
      <c r="E1586" s="534"/>
      <c r="F1586" s="534"/>
    </row>
    <row r="1587" spans="4:6">
      <c r="D1587" s="374"/>
      <c r="E1587" s="534"/>
      <c r="F1587" s="534"/>
    </row>
    <row r="1588" spans="4:6">
      <c r="D1588" s="374"/>
      <c r="E1588" s="534"/>
      <c r="F1588" s="534"/>
    </row>
    <row r="1589" spans="4:6">
      <c r="D1589" s="374"/>
      <c r="E1589" s="534"/>
      <c r="F1589" s="534"/>
    </row>
    <row r="1590" spans="4:6">
      <c r="D1590" s="374"/>
      <c r="E1590" s="534"/>
      <c r="F1590" s="534"/>
    </row>
    <row r="1591" spans="4:6">
      <c r="D1591" s="374"/>
      <c r="E1591" s="534"/>
      <c r="F1591" s="534"/>
    </row>
    <row r="1592" spans="4:6">
      <c r="D1592" s="374"/>
      <c r="E1592" s="534"/>
      <c r="F1592" s="534"/>
    </row>
    <row r="1593" spans="4:6">
      <c r="D1593" s="374"/>
      <c r="E1593" s="534"/>
      <c r="F1593" s="534"/>
    </row>
    <row r="1594" spans="4:6">
      <c r="D1594" s="374"/>
      <c r="E1594" s="534"/>
      <c r="F1594" s="534"/>
    </row>
    <row r="1595" spans="4:6">
      <c r="D1595" s="374"/>
      <c r="E1595" s="534"/>
      <c r="F1595" s="534"/>
    </row>
    <row r="1596" spans="4:6">
      <c r="D1596" s="374"/>
      <c r="E1596" s="534"/>
      <c r="F1596" s="534"/>
    </row>
    <row r="1597" spans="4:6">
      <c r="D1597" s="374"/>
      <c r="E1597" s="534"/>
      <c r="F1597" s="534"/>
    </row>
    <row r="1598" spans="4:6">
      <c r="D1598" s="374"/>
      <c r="E1598" s="534"/>
      <c r="F1598" s="534"/>
    </row>
    <row r="1599" spans="4:6">
      <c r="D1599" s="374"/>
      <c r="E1599" s="534"/>
      <c r="F1599" s="534"/>
    </row>
    <row r="1600" spans="4:6">
      <c r="D1600" s="374"/>
      <c r="E1600" s="534"/>
      <c r="F1600" s="534"/>
    </row>
    <row r="1601" spans="4:6">
      <c r="D1601" s="374"/>
      <c r="E1601" s="534"/>
      <c r="F1601" s="534"/>
    </row>
    <row r="1602" spans="4:6">
      <c r="D1602" s="374"/>
      <c r="E1602" s="534"/>
      <c r="F1602" s="534"/>
    </row>
    <row r="1603" spans="4:6">
      <c r="D1603" s="374"/>
      <c r="E1603" s="534"/>
      <c r="F1603" s="534"/>
    </row>
    <row r="1604" spans="4:6">
      <c r="D1604" s="374"/>
      <c r="E1604" s="534"/>
      <c r="F1604" s="534"/>
    </row>
    <row r="1605" spans="4:6">
      <c r="D1605" s="374"/>
      <c r="E1605" s="534"/>
      <c r="F1605" s="534"/>
    </row>
    <row r="1606" spans="4:6">
      <c r="D1606" s="374"/>
      <c r="E1606" s="534"/>
      <c r="F1606" s="534"/>
    </row>
    <row r="1607" spans="4:6">
      <c r="D1607" s="374"/>
      <c r="E1607" s="534"/>
      <c r="F1607" s="534"/>
    </row>
    <row r="1608" spans="4:6">
      <c r="D1608" s="374"/>
      <c r="E1608" s="534"/>
      <c r="F1608" s="534"/>
    </row>
    <row r="1609" spans="4:6">
      <c r="D1609" s="374"/>
      <c r="E1609" s="534"/>
      <c r="F1609" s="534"/>
    </row>
    <row r="1610" spans="4:6">
      <c r="D1610" s="374"/>
      <c r="E1610" s="534"/>
      <c r="F1610" s="534"/>
    </row>
    <row r="1611" spans="4:6">
      <c r="D1611" s="374"/>
      <c r="E1611" s="534"/>
      <c r="F1611" s="534"/>
    </row>
    <row r="1612" spans="4:6">
      <c r="D1612" s="374"/>
      <c r="E1612" s="534"/>
      <c r="F1612" s="534"/>
    </row>
    <row r="1613" spans="4:6">
      <c r="D1613" s="374"/>
      <c r="E1613" s="534"/>
      <c r="F1613" s="534"/>
    </row>
    <row r="1614" spans="4:6">
      <c r="D1614" s="374"/>
      <c r="E1614" s="534"/>
      <c r="F1614" s="534"/>
    </row>
    <row r="1615" spans="4:6">
      <c r="D1615" s="374"/>
      <c r="E1615" s="534"/>
      <c r="F1615" s="534"/>
    </row>
    <row r="1616" spans="4:6">
      <c r="D1616" s="374"/>
      <c r="E1616" s="534"/>
      <c r="F1616" s="534"/>
    </row>
    <row r="1617" spans="4:6">
      <c r="D1617" s="374"/>
      <c r="E1617" s="534"/>
      <c r="F1617" s="534"/>
    </row>
    <row r="1618" spans="4:6">
      <c r="D1618" s="374"/>
      <c r="E1618" s="534"/>
      <c r="F1618" s="534"/>
    </row>
    <row r="1619" spans="4:6">
      <c r="D1619" s="374"/>
      <c r="E1619" s="534"/>
      <c r="F1619" s="534"/>
    </row>
    <row r="1620" spans="4:6">
      <c r="D1620" s="374"/>
      <c r="E1620" s="534"/>
      <c r="F1620" s="534"/>
    </row>
    <row r="1621" spans="4:6">
      <c r="D1621" s="374"/>
      <c r="E1621" s="534"/>
      <c r="F1621" s="534"/>
    </row>
    <row r="1622" spans="4:6">
      <c r="D1622" s="374"/>
      <c r="E1622" s="534"/>
      <c r="F1622" s="534"/>
    </row>
    <row r="1623" spans="4:6">
      <c r="D1623" s="374"/>
      <c r="E1623" s="534"/>
      <c r="F1623" s="534"/>
    </row>
    <row r="1624" spans="4:6">
      <c r="D1624" s="374"/>
      <c r="E1624" s="534"/>
      <c r="F1624" s="534"/>
    </row>
    <row r="1625" spans="4:6">
      <c r="D1625" s="374"/>
      <c r="E1625" s="534"/>
      <c r="F1625" s="534"/>
    </row>
    <row r="1626" spans="4:6">
      <c r="D1626" s="374"/>
      <c r="E1626" s="534"/>
      <c r="F1626" s="534"/>
    </row>
    <row r="1627" spans="4:6">
      <c r="D1627" s="374"/>
      <c r="E1627" s="534"/>
      <c r="F1627" s="534"/>
    </row>
    <row r="1628" spans="4:6">
      <c r="D1628" s="374"/>
      <c r="E1628" s="534"/>
      <c r="F1628" s="534"/>
    </row>
    <row r="1629" spans="4:6">
      <c r="D1629" s="374"/>
      <c r="E1629" s="534"/>
      <c r="F1629" s="534"/>
    </row>
    <row r="1630" spans="4:6">
      <c r="D1630" s="374"/>
      <c r="E1630" s="534"/>
      <c r="F1630" s="534"/>
    </row>
    <row r="1631" spans="4:6">
      <c r="D1631" s="374"/>
      <c r="E1631" s="534"/>
      <c r="F1631" s="534"/>
    </row>
    <row r="1632" spans="4:6">
      <c r="D1632" s="374"/>
      <c r="E1632" s="534"/>
      <c r="F1632" s="534"/>
    </row>
    <row r="1633" spans="4:6">
      <c r="D1633" s="374"/>
      <c r="E1633" s="534"/>
      <c r="F1633" s="534"/>
    </row>
    <row r="1634" spans="4:6">
      <c r="D1634" s="374"/>
      <c r="E1634" s="534"/>
      <c r="F1634" s="534"/>
    </row>
    <row r="1635" spans="4:6">
      <c r="D1635" s="374"/>
      <c r="E1635" s="534"/>
      <c r="F1635" s="534"/>
    </row>
    <row r="1636" spans="4:6">
      <c r="D1636" s="374"/>
      <c r="E1636" s="534"/>
      <c r="F1636" s="534"/>
    </row>
    <row r="1637" spans="4:6">
      <c r="D1637" s="374"/>
      <c r="E1637" s="534"/>
      <c r="F1637" s="534"/>
    </row>
    <row r="1638" spans="4:6">
      <c r="D1638" s="374"/>
      <c r="E1638" s="534"/>
      <c r="F1638" s="534"/>
    </row>
    <row r="1639" spans="4:6">
      <c r="D1639" s="374"/>
      <c r="E1639" s="534"/>
      <c r="F1639" s="534"/>
    </row>
    <row r="1640" spans="4:6">
      <c r="D1640" s="374"/>
      <c r="E1640" s="534"/>
      <c r="F1640" s="534"/>
    </row>
    <row r="1641" spans="4:6">
      <c r="D1641" s="374"/>
      <c r="E1641" s="534"/>
      <c r="F1641" s="534"/>
    </row>
    <row r="1642" spans="4:6">
      <c r="D1642" s="374"/>
      <c r="E1642" s="534"/>
      <c r="F1642" s="534"/>
    </row>
    <row r="1643" spans="4:6">
      <c r="D1643" s="374"/>
      <c r="E1643" s="534"/>
      <c r="F1643" s="534"/>
    </row>
    <row r="1644" spans="4:6">
      <c r="D1644" s="374"/>
      <c r="E1644" s="534"/>
      <c r="F1644" s="534"/>
    </row>
    <row r="1645" spans="4:6">
      <c r="D1645" s="374"/>
      <c r="E1645" s="534"/>
      <c r="F1645" s="534"/>
    </row>
    <row r="1646" spans="4:6">
      <c r="D1646" s="374"/>
      <c r="E1646" s="534"/>
      <c r="F1646" s="534"/>
    </row>
    <row r="1647" spans="4:6">
      <c r="D1647" s="374"/>
      <c r="E1647" s="534"/>
      <c r="F1647" s="534"/>
    </row>
    <row r="1648" spans="4:6">
      <c r="D1648" s="374"/>
      <c r="E1648" s="534"/>
      <c r="F1648" s="534"/>
    </row>
    <row r="1649" spans="4:6">
      <c r="D1649" s="374"/>
      <c r="E1649" s="534"/>
      <c r="F1649" s="534"/>
    </row>
    <row r="1650" spans="4:6">
      <c r="D1650" s="374"/>
      <c r="E1650" s="534"/>
      <c r="F1650" s="534"/>
    </row>
    <row r="1651" spans="4:6">
      <c r="D1651" s="374"/>
      <c r="E1651" s="534"/>
      <c r="F1651" s="534"/>
    </row>
    <row r="1652" spans="4:6">
      <c r="D1652" s="374"/>
      <c r="E1652" s="534"/>
      <c r="F1652" s="534"/>
    </row>
    <row r="1653" spans="4:6">
      <c r="D1653" s="374"/>
      <c r="E1653" s="534"/>
      <c r="F1653" s="534"/>
    </row>
    <row r="1654" spans="4:6">
      <c r="D1654" s="374"/>
      <c r="E1654" s="534"/>
      <c r="F1654" s="534"/>
    </row>
    <row r="1655" spans="4:6">
      <c r="D1655" s="374"/>
      <c r="E1655" s="534"/>
      <c r="F1655" s="534"/>
    </row>
    <row r="1656" spans="4:6">
      <c r="D1656" s="374"/>
      <c r="E1656" s="534"/>
      <c r="F1656" s="534"/>
    </row>
    <row r="1657" spans="4:6">
      <c r="D1657" s="374"/>
      <c r="E1657" s="534"/>
      <c r="F1657" s="534"/>
    </row>
    <row r="1658" spans="4:6">
      <c r="D1658" s="374"/>
      <c r="E1658" s="534"/>
      <c r="F1658" s="534"/>
    </row>
    <row r="1659" spans="4:6">
      <c r="D1659" s="374"/>
      <c r="E1659" s="534"/>
      <c r="F1659" s="534"/>
    </row>
    <row r="1660" spans="4:6">
      <c r="D1660" s="374"/>
      <c r="E1660" s="534"/>
      <c r="F1660" s="534"/>
    </row>
    <row r="1661" spans="4:6">
      <c r="D1661" s="374"/>
      <c r="E1661" s="534"/>
      <c r="F1661" s="534"/>
    </row>
    <row r="1662" spans="4:6">
      <c r="D1662" s="374"/>
      <c r="E1662" s="534"/>
      <c r="F1662" s="534"/>
    </row>
    <row r="1663" spans="4:6">
      <c r="D1663" s="374"/>
      <c r="E1663" s="534"/>
      <c r="F1663" s="534"/>
    </row>
    <row r="1664" spans="4:6">
      <c r="D1664" s="374"/>
      <c r="E1664" s="534"/>
      <c r="F1664" s="534"/>
    </row>
    <row r="1665" spans="4:6">
      <c r="D1665" s="374"/>
      <c r="E1665" s="534"/>
      <c r="F1665" s="534"/>
    </row>
    <row r="1666" spans="4:6">
      <c r="D1666" s="374"/>
      <c r="E1666" s="534"/>
      <c r="F1666" s="534"/>
    </row>
    <row r="1667" spans="4:6">
      <c r="D1667" s="374"/>
      <c r="E1667" s="534"/>
      <c r="F1667" s="534"/>
    </row>
    <row r="1668" spans="4:6">
      <c r="D1668" s="374"/>
      <c r="E1668" s="534"/>
      <c r="F1668" s="534"/>
    </row>
    <row r="1669" spans="4:6">
      <c r="D1669" s="374"/>
      <c r="E1669" s="534"/>
      <c r="F1669" s="534"/>
    </row>
    <row r="1670" spans="4:6">
      <c r="D1670" s="374"/>
      <c r="E1670" s="534"/>
      <c r="F1670" s="534"/>
    </row>
    <row r="1671" spans="4:6">
      <c r="D1671" s="374"/>
      <c r="E1671" s="534"/>
      <c r="F1671" s="534"/>
    </row>
    <row r="1672" spans="4:6">
      <c r="D1672" s="374"/>
      <c r="E1672" s="534"/>
      <c r="F1672" s="534"/>
    </row>
    <row r="1673" spans="4:6">
      <c r="D1673" s="374"/>
      <c r="E1673" s="534"/>
      <c r="F1673" s="534"/>
    </row>
    <row r="1674" spans="4:6">
      <c r="D1674" s="374"/>
      <c r="E1674" s="534"/>
      <c r="F1674" s="534"/>
    </row>
    <row r="1675" spans="4:6">
      <c r="D1675" s="374"/>
      <c r="E1675" s="534"/>
      <c r="F1675" s="534"/>
    </row>
    <row r="1676" spans="4:6">
      <c r="D1676" s="374"/>
      <c r="E1676" s="534"/>
      <c r="F1676" s="534"/>
    </row>
    <row r="1677" spans="4:6">
      <c r="D1677" s="374"/>
      <c r="E1677" s="534"/>
      <c r="F1677" s="534"/>
    </row>
    <row r="1678" spans="4:6">
      <c r="D1678" s="374"/>
      <c r="E1678" s="534"/>
      <c r="F1678" s="534"/>
    </row>
    <row r="1679" spans="4:6">
      <c r="D1679" s="374"/>
      <c r="E1679" s="534"/>
      <c r="F1679" s="534"/>
    </row>
    <row r="1680" spans="4:6">
      <c r="D1680" s="374"/>
      <c r="E1680" s="534"/>
      <c r="F1680" s="534"/>
    </row>
    <row r="1681" spans="4:6">
      <c r="D1681" s="374"/>
      <c r="E1681" s="534"/>
      <c r="F1681" s="534"/>
    </row>
    <row r="1682" spans="4:6">
      <c r="D1682" s="374"/>
      <c r="E1682" s="534"/>
      <c r="F1682" s="534"/>
    </row>
    <row r="1683" spans="4:6">
      <c r="D1683" s="374"/>
      <c r="E1683" s="534"/>
      <c r="F1683" s="534"/>
    </row>
    <row r="1684" spans="4:6">
      <c r="D1684" s="374"/>
      <c r="E1684" s="534"/>
      <c r="F1684" s="534"/>
    </row>
    <row r="1685" spans="4:6">
      <c r="D1685" s="374"/>
      <c r="E1685" s="534"/>
      <c r="F1685" s="534"/>
    </row>
    <row r="1686" spans="4:6">
      <c r="D1686" s="374"/>
      <c r="E1686" s="534"/>
      <c r="F1686" s="534"/>
    </row>
    <row r="1687" spans="4:6">
      <c r="D1687" s="374"/>
      <c r="E1687" s="534"/>
      <c r="F1687" s="534"/>
    </row>
    <row r="1688" spans="4:6">
      <c r="D1688" s="374"/>
      <c r="E1688" s="534"/>
      <c r="F1688" s="534"/>
    </row>
    <row r="1689" spans="4:6">
      <c r="D1689" s="374"/>
      <c r="E1689" s="534"/>
      <c r="F1689" s="534"/>
    </row>
    <row r="1690" spans="4:6">
      <c r="D1690" s="374"/>
      <c r="E1690" s="534"/>
      <c r="F1690" s="534"/>
    </row>
    <row r="1691" spans="4:6">
      <c r="D1691" s="374"/>
      <c r="E1691" s="534"/>
      <c r="F1691" s="534"/>
    </row>
    <row r="1692" spans="4:6">
      <c r="D1692" s="374"/>
      <c r="E1692" s="534"/>
      <c r="F1692" s="534"/>
    </row>
    <row r="1693" spans="4:6">
      <c r="D1693" s="374"/>
      <c r="E1693" s="534"/>
      <c r="F1693" s="534"/>
    </row>
    <row r="1694" spans="4:6">
      <c r="D1694" s="374"/>
      <c r="E1694" s="534"/>
      <c r="F1694" s="534"/>
    </row>
    <row r="1695" spans="4:6">
      <c r="D1695" s="374"/>
      <c r="E1695" s="534"/>
      <c r="F1695" s="534"/>
    </row>
    <row r="1696" spans="4:6">
      <c r="D1696" s="374"/>
      <c r="E1696" s="534"/>
      <c r="F1696" s="534"/>
    </row>
    <row r="1697" spans="4:6">
      <c r="D1697" s="374"/>
      <c r="E1697" s="534"/>
      <c r="F1697" s="534"/>
    </row>
    <row r="1698" spans="4:6">
      <c r="D1698" s="374"/>
      <c r="E1698" s="534"/>
      <c r="F1698" s="534"/>
    </row>
    <row r="1699" spans="4:6">
      <c r="D1699" s="374"/>
      <c r="E1699" s="534"/>
      <c r="F1699" s="534"/>
    </row>
    <row r="1700" spans="4:6">
      <c r="D1700" s="374"/>
      <c r="E1700" s="534"/>
      <c r="F1700" s="534"/>
    </row>
    <row r="1701" spans="4:6">
      <c r="D1701" s="374"/>
      <c r="E1701" s="534"/>
      <c r="F1701" s="534"/>
    </row>
    <row r="1702" spans="4:6">
      <c r="D1702" s="374"/>
      <c r="E1702" s="534"/>
      <c r="F1702" s="534"/>
    </row>
    <row r="1703" spans="4:6">
      <c r="D1703" s="374"/>
      <c r="E1703" s="534"/>
      <c r="F1703" s="534"/>
    </row>
    <row r="1704" spans="4:6">
      <c r="D1704" s="374"/>
      <c r="E1704" s="534"/>
      <c r="F1704" s="534"/>
    </row>
    <row r="1705" spans="4:6">
      <c r="D1705" s="374"/>
      <c r="E1705" s="534"/>
      <c r="F1705" s="534"/>
    </row>
    <row r="1706" spans="4:6">
      <c r="D1706" s="374"/>
      <c r="E1706" s="534"/>
      <c r="F1706" s="534"/>
    </row>
    <row r="1707" spans="4:6">
      <c r="D1707" s="374"/>
      <c r="E1707" s="534"/>
      <c r="F1707" s="534"/>
    </row>
    <row r="1708" spans="4:6">
      <c r="D1708" s="374"/>
      <c r="E1708" s="534"/>
      <c r="F1708" s="534"/>
    </row>
    <row r="1709" spans="4:6">
      <c r="D1709" s="374"/>
      <c r="E1709" s="534"/>
      <c r="F1709" s="534"/>
    </row>
    <row r="1710" spans="4:6">
      <c r="D1710" s="374"/>
      <c r="E1710" s="534"/>
      <c r="F1710" s="534"/>
    </row>
    <row r="1711" spans="4:6">
      <c r="D1711" s="374"/>
      <c r="E1711" s="534"/>
      <c r="F1711" s="534"/>
    </row>
    <row r="1712" spans="4:6">
      <c r="D1712" s="374"/>
      <c r="E1712" s="534"/>
      <c r="F1712" s="534"/>
    </row>
    <row r="1713" spans="4:6">
      <c r="D1713" s="374"/>
      <c r="E1713" s="534"/>
      <c r="F1713" s="534"/>
    </row>
    <row r="1714" spans="4:6">
      <c r="D1714" s="374"/>
      <c r="E1714" s="534"/>
      <c r="F1714" s="534"/>
    </row>
    <row r="1715" spans="4:6">
      <c r="D1715" s="374"/>
      <c r="E1715" s="534"/>
      <c r="F1715" s="534"/>
    </row>
    <row r="1716" spans="4:6">
      <c r="D1716" s="374"/>
      <c r="E1716" s="534"/>
      <c r="F1716" s="534"/>
    </row>
    <row r="1717" spans="4:6">
      <c r="D1717" s="374"/>
      <c r="E1717" s="534"/>
      <c r="F1717" s="534"/>
    </row>
    <row r="1718" spans="4:6">
      <c r="D1718" s="374"/>
      <c r="E1718" s="534"/>
      <c r="F1718" s="534"/>
    </row>
    <row r="1719" spans="4:6">
      <c r="D1719" s="374"/>
      <c r="E1719" s="534"/>
      <c r="F1719" s="534"/>
    </row>
    <row r="1720" spans="4:6">
      <c r="D1720" s="374"/>
      <c r="E1720" s="534"/>
      <c r="F1720" s="534"/>
    </row>
    <row r="1721" spans="4:6">
      <c r="D1721" s="374"/>
      <c r="E1721" s="534"/>
      <c r="F1721" s="534"/>
    </row>
    <row r="1722" spans="4:6">
      <c r="D1722" s="374"/>
      <c r="E1722" s="534"/>
      <c r="F1722" s="534"/>
    </row>
    <row r="1723" spans="4:6">
      <c r="D1723" s="374"/>
      <c r="E1723" s="534"/>
      <c r="F1723" s="534"/>
    </row>
    <row r="1724" spans="4:6">
      <c r="D1724" s="374"/>
      <c r="E1724" s="534"/>
      <c r="F1724" s="534"/>
    </row>
    <row r="1725" spans="4:6">
      <c r="D1725" s="374"/>
      <c r="E1725" s="534"/>
      <c r="F1725" s="534"/>
    </row>
    <row r="1726" spans="4:6">
      <c r="D1726" s="374"/>
      <c r="E1726" s="534"/>
      <c r="F1726" s="534"/>
    </row>
    <row r="1727" spans="4:6">
      <c r="D1727" s="374"/>
      <c r="E1727" s="534"/>
      <c r="F1727" s="534"/>
    </row>
    <row r="1728" spans="4:6">
      <c r="D1728" s="374"/>
      <c r="E1728" s="534"/>
      <c r="F1728" s="534"/>
    </row>
    <row r="1729" spans="4:6">
      <c r="D1729" s="374"/>
      <c r="E1729" s="534"/>
      <c r="F1729" s="534"/>
    </row>
    <row r="1730" spans="4:6">
      <c r="D1730" s="374"/>
      <c r="E1730" s="534"/>
      <c r="F1730" s="534"/>
    </row>
    <row r="1731" spans="4:6">
      <c r="D1731" s="374"/>
      <c r="E1731" s="534"/>
      <c r="F1731" s="534"/>
    </row>
    <row r="1732" spans="4:6">
      <c r="D1732" s="374"/>
      <c r="E1732" s="534"/>
      <c r="F1732" s="534"/>
    </row>
    <row r="1733" spans="4:6">
      <c r="D1733" s="374"/>
      <c r="E1733" s="534"/>
      <c r="F1733" s="534"/>
    </row>
    <row r="1734" spans="4:6">
      <c r="D1734" s="374"/>
      <c r="E1734" s="534"/>
      <c r="F1734" s="534"/>
    </row>
    <row r="1735" spans="4:6">
      <c r="D1735" s="374"/>
      <c r="E1735" s="534"/>
      <c r="F1735" s="534"/>
    </row>
    <row r="1736" spans="4:6">
      <c r="D1736" s="374"/>
      <c r="E1736" s="534"/>
      <c r="F1736" s="534"/>
    </row>
    <row r="1737" spans="4:6">
      <c r="D1737" s="374"/>
      <c r="E1737" s="534"/>
      <c r="F1737" s="534"/>
    </row>
    <row r="1738" spans="4:6">
      <c r="D1738" s="374"/>
      <c r="E1738" s="534"/>
      <c r="F1738" s="534"/>
    </row>
    <row r="1739" spans="4:6">
      <c r="D1739" s="374"/>
      <c r="E1739" s="534"/>
      <c r="F1739" s="534"/>
    </row>
    <row r="1740" spans="4:6">
      <c r="D1740" s="374"/>
      <c r="E1740" s="534"/>
      <c r="F1740" s="534"/>
    </row>
    <row r="1741" spans="4:6">
      <c r="D1741" s="374"/>
      <c r="E1741" s="534"/>
      <c r="F1741" s="534"/>
    </row>
    <row r="1742" spans="4:6">
      <c r="D1742" s="374"/>
      <c r="E1742" s="534"/>
      <c r="F1742" s="534"/>
    </row>
    <row r="1743" spans="4:6">
      <c r="D1743" s="374"/>
      <c r="E1743" s="534"/>
      <c r="F1743" s="534"/>
    </row>
    <row r="1744" spans="4:6">
      <c r="D1744" s="374"/>
      <c r="E1744" s="534"/>
      <c r="F1744" s="534"/>
    </row>
    <row r="1745" spans="4:6">
      <c r="D1745" s="374"/>
      <c r="E1745" s="534"/>
      <c r="F1745" s="534"/>
    </row>
    <row r="1746" spans="4:6">
      <c r="D1746" s="374"/>
      <c r="E1746" s="534"/>
      <c r="F1746" s="534"/>
    </row>
    <row r="1747" spans="4:6">
      <c r="D1747" s="374"/>
      <c r="E1747" s="534"/>
      <c r="F1747" s="534"/>
    </row>
    <row r="1748" spans="4:6">
      <c r="D1748" s="374"/>
      <c r="E1748" s="534"/>
      <c r="F1748" s="534"/>
    </row>
    <row r="1749" spans="4:6">
      <c r="D1749" s="374"/>
      <c r="E1749" s="534"/>
      <c r="F1749" s="534"/>
    </row>
    <row r="1750" spans="4:6">
      <c r="D1750" s="374"/>
      <c r="E1750" s="534"/>
      <c r="F1750" s="534"/>
    </row>
    <row r="1751" spans="4:6">
      <c r="D1751" s="374"/>
      <c r="E1751" s="534"/>
      <c r="F1751" s="534"/>
    </row>
    <row r="1752" spans="4:6">
      <c r="D1752" s="374"/>
      <c r="E1752" s="534"/>
      <c r="F1752" s="534"/>
    </row>
    <row r="1753" spans="4:6">
      <c r="D1753" s="374"/>
      <c r="E1753" s="534"/>
      <c r="F1753" s="534"/>
    </row>
    <row r="1754" spans="4:6">
      <c r="D1754" s="374"/>
      <c r="E1754" s="534"/>
      <c r="F1754" s="534"/>
    </row>
    <row r="1755" spans="4:6">
      <c r="D1755" s="374"/>
      <c r="E1755" s="534"/>
      <c r="F1755" s="534"/>
    </row>
    <row r="1756" spans="4:6">
      <c r="D1756" s="374"/>
      <c r="E1756" s="534"/>
      <c r="F1756" s="534"/>
    </row>
    <row r="1757" spans="4:6">
      <c r="D1757" s="374"/>
      <c r="E1757" s="534"/>
      <c r="F1757" s="534"/>
    </row>
    <row r="1758" spans="4:6">
      <c r="D1758" s="374"/>
      <c r="E1758" s="534"/>
      <c r="F1758" s="534"/>
    </row>
    <row r="1759" spans="4:6">
      <c r="D1759" s="374"/>
      <c r="E1759" s="534"/>
      <c r="F1759" s="534"/>
    </row>
    <row r="1760" spans="4:6">
      <c r="D1760" s="374"/>
      <c r="E1760" s="534"/>
      <c r="F1760" s="534"/>
    </row>
    <row r="1761" spans="4:6">
      <c r="D1761" s="374"/>
      <c r="E1761" s="534"/>
      <c r="F1761" s="534"/>
    </row>
    <row r="1762" spans="4:6">
      <c r="D1762" s="374"/>
      <c r="E1762" s="534"/>
      <c r="F1762" s="534"/>
    </row>
    <row r="1763" spans="4:6">
      <c r="D1763" s="374"/>
      <c r="E1763" s="534"/>
      <c r="F1763" s="534"/>
    </row>
    <row r="1764" spans="4:6">
      <c r="D1764" s="374"/>
      <c r="E1764" s="534"/>
      <c r="F1764" s="534"/>
    </row>
    <row r="1765" spans="4:6">
      <c r="D1765" s="374"/>
      <c r="E1765" s="534"/>
      <c r="F1765" s="534"/>
    </row>
    <row r="1766" spans="4:6">
      <c r="D1766" s="374"/>
      <c r="E1766" s="534"/>
      <c r="F1766" s="534"/>
    </row>
    <row r="1767" spans="4:6">
      <c r="D1767" s="374"/>
      <c r="E1767" s="534"/>
      <c r="F1767" s="534"/>
    </row>
    <row r="1768" spans="4:6">
      <c r="D1768" s="374"/>
      <c r="E1768" s="534"/>
      <c r="F1768" s="534"/>
    </row>
    <row r="1769" spans="4:6">
      <c r="D1769" s="374"/>
      <c r="E1769" s="534"/>
      <c r="F1769" s="534"/>
    </row>
    <row r="1770" spans="4:6">
      <c r="D1770" s="374"/>
      <c r="E1770" s="534"/>
      <c r="F1770" s="534"/>
    </row>
    <row r="1771" spans="4:6">
      <c r="D1771" s="374"/>
      <c r="E1771" s="534"/>
      <c r="F1771" s="534"/>
    </row>
    <row r="1772" spans="4:6">
      <c r="D1772" s="374"/>
      <c r="E1772" s="534"/>
      <c r="F1772" s="534"/>
    </row>
    <row r="1773" spans="4:6">
      <c r="D1773" s="374"/>
      <c r="E1773" s="534"/>
      <c r="F1773" s="534"/>
    </row>
    <row r="1774" spans="4:6">
      <c r="D1774" s="374"/>
      <c r="E1774" s="534"/>
      <c r="F1774" s="534"/>
    </row>
    <row r="1775" spans="4:6">
      <c r="D1775" s="374"/>
      <c r="E1775" s="534"/>
      <c r="F1775" s="534"/>
    </row>
    <row r="1776" spans="4:6">
      <c r="D1776" s="374"/>
      <c r="E1776" s="534"/>
      <c r="F1776" s="534"/>
    </row>
    <row r="1777" spans="4:6">
      <c r="D1777" s="374"/>
      <c r="E1777" s="534"/>
      <c r="F1777" s="534"/>
    </row>
    <row r="1778" spans="4:6">
      <c r="D1778" s="374"/>
      <c r="E1778" s="534"/>
      <c r="F1778" s="534"/>
    </row>
    <row r="1779" spans="4:6">
      <c r="D1779" s="374"/>
      <c r="E1779" s="534"/>
      <c r="F1779" s="534"/>
    </row>
    <row r="1780" spans="4:6">
      <c r="D1780" s="374"/>
      <c r="E1780" s="534"/>
      <c r="F1780" s="534"/>
    </row>
    <row r="1781" spans="4:6">
      <c r="D1781" s="374"/>
      <c r="E1781" s="534"/>
      <c r="F1781" s="534"/>
    </row>
    <row r="1782" spans="4:6">
      <c r="D1782" s="374"/>
      <c r="E1782" s="534"/>
      <c r="F1782" s="534"/>
    </row>
    <row r="1783" spans="4:6">
      <c r="D1783" s="374"/>
      <c r="E1783" s="534"/>
      <c r="F1783" s="534"/>
    </row>
    <row r="1784" spans="4:6">
      <c r="D1784" s="374"/>
      <c r="E1784" s="534"/>
      <c r="F1784" s="534"/>
    </row>
    <row r="1785" spans="4:6">
      <c r="D1785" s="374"/>
      <c r="E1785" s="534"/>
      <c r="F1785" s="534"/>
    </row>
    <row r="1786" spans="4:6">
      <c r="D1786" s="374"/>
      <c r="E1786" s="534"/>
      <c r="F1786" s="534"/>
    </row>
    <row r="1787" spans="4:6">
      <c r="D1787" s="374"/>
      <c r="E1787" s="534"/>
      <c r="F1787" s="534"/>
    </row>
    <row r="1788" spans="4:6">
      <c r="D1788" s="374"/>
      <c r="E1788" s="534"/>
      <c r="F1788" s="534"/>
    </row>
    <row r="1789" spans="4:6">
      <c r="D1789" s="374"/>
      <c r="E1789" s="534"/>
      <c r="F1789" s="534"/>
    </row>
    <row r="1790" spans="4:6">
      <c r="D1790" s="374"/>
      <c r="E1790" s="534"/>
      <c r="F1790" s="534"/>
    </row>
    <row r="1791" spans="4:6">
      <c r="D1791" s="374"/>
      <c r="E1791" s="534"/>
      <c r="F1791" s="534"/>
    </row>
    <row r="1792" spans="4:6">
      <c r="D1792" s="374"/>
      <c r="E1792" s="534"/>
      <c r="F1792" s="534"/>
    </row>
    <row r="1793" spans="4:6">
      <c r="D1793" s="374"/>
      <c r="E1793" s="534"/>
      <c r="F1793" s="534"/>
    </row>
    <row r="1794" spans="4:6">
      <c r="D1794" s="374"/>
      <c r="E1794" s="534"/>
      <c r="F1794" s="534"/>
    </row>
    <row r="1795" spans="4:6">
      <c r="D1795" s="374"/>
      <c r="E1795" s="534"/>
      <c r="F1795" s="534"/>
    </row>
    <row r="1796" spans="4:6">
      <c r="D1796" s="374"/>
      <c r="E1796" s="534"/>
      <c r="F1796" s="534"/>
    </row>
    <row r="1797" spans="4:6">
      <c r="D1797" s="374"/>
      <c r="E1797" s="534"/>
      <c r="F1797" s="534"/>
    </row>
    <row r="1798" spans="4:6">
      <c r="D1798" s="374"/>
      <c r="E1798" s="534"/>
      <c r="F1798" s="534"/>
    </row>
    <row r="1799" spans="4:6">
      <c r="D1799" s="374"/>
      <c r="E1799" s="534"/>
      <c r="F1799" s="534"/>
    </row>
    <row r="1800" spans="4:6">
      <c r="D1800" s="374"/>
      <c r="E1800" s="534"/>
      <c r="F1800" s="534"/>
    </row>
    <row r="1801" spans="4:6">
      <c r="D1801" s="374"/>
      <c r="E1801" s="534"/>
      <c r="F1801" s="534"/>
    </row>
    <row r="1802" spans="4:6">
      <c r="D1802" s="374"/>
      <c r="E1802" s="534"/>
      <c r="F1802" s="534"/>
    </row>
    <row r="1803" spans="4:6">
      <c r="D1803" s="374"/>
      <c r="E1803" s="534"/>
      <c r="F1803" s="534"/>
    </row>
    <row r="1804" spans="4:6">
      <c r="D1804" s="374"/>
      <c r="E1804" s="534"/>
      <c r="F1804" s="534"/>
    </row>
    <row r="1805" spans="4:6">
      <c r="D1805" s="374"/>
      <c r="E1805" s="534"/>
      <c r="F1805" s="534"/>
    </row>
    <row r="1806" spans="4:6">
      <c r="D1806" s="374"/>
      <c r="E1806" s="534"/>
      <c r="F1806" s="534"/>
    </row>
    <row r="1807" spans="4:6">
      <c r="D1807" s="374"/>
      <c r="E1807" s="534"/>
      <c r="F1807" s="534"/>
    </row>
    <row r="1808" spans="4:6">
      <c r="D1808" s="374"/>
      <c r="E1808" s="534"/>
      <c r="F1808" s="534"/>
    </row>
    <row r="1809" spans="4:6">
      <c r="D1809" s="374"/>
      <c r="E1809" s="534"/>
      <c r="F1809" s="534"/>
    </row>
    <row r="1810" spans="4:6">
      <c r="D1810" s="374"/>
      <c r="E1810" s="534"/>
      <c r="F1810" s="534"/>
    </row>
    <row r="1811" spans="4:6">
      <c r="D1811" s="374"/>
      <c r="E1811" s="534"/>
      <c r="F1811" s="534"/>
    </row>
    <row r="1812" spans="4:6">
      <c r="D1812" s="374"/>
      <c r="E1812" s="534"/>
      <c r="F1812" s="534"/>
    </row>
    <row r="1813" spans="4:6">
      <c r="D1813" s="374"/>
      <c r="E1813" s="534"/>
      <c r="F1813" s="534"/>
    </row>
    <row r="1814" spans="4:6">
      <c r="D1814" s="374"/>
      <c r="E1814" s="534"/>
      <c r="F1814" s="534"/>
    </row>
    <row r="1815" spans="4:6">
      <c r="D1815" s="374"/>
      <c r="E1815" s="534"/>
      <c r="F1815" s="534"/>
    </row>
    <row r="1816" spans="4:6">
      <c r="D1816" s="374"/>
      <c r="E1816" s="534"/>
      <c r="F1816" s="534"/>
    </row>
    <row r="1817" spans="4:6">
      <c r="D1817" s="374"/>
      <c r="E1817" s="534"/>
      <c r="F1817" s="534"/>
    </row>
    <row r="1818" spans="4:6">
      <c r="D1818" s="374"/>
      <c r="E1818" s="534"/>
      <c r="F1818" s="534"/>
    </row>
    <row r="1819" spans="4:6">
      <c r="D1819" s="374"/>
      <c r="E1819" s="534"/>
      <c r="F1819" s="534"/>
    </row>
    <row r="1820" spans="4:6">
      <c r="D1820" s="374"/>
      <c r="E1820" s="534"/>
      <c r="F1820" s="534"/>
    </row>
    <row r="1821" spans="4:6">
      <c r="D1821" s="374"/>
      <c r="E1821" s="534"/>
      <c r="F1821" s="534"/>
    </row>
    <row r="1822" spans="4:6">
      <c r="D1822" s="374"/>
      <c r="E1822" s="534"/>
      <c r="F1822" s="534"/>
    </row>
    <row r="1823" spans="4:6">
      <c r="D1823" s="374"/>
      <c r="E1823" s="534"/>
      <c r="F1823" s="534"/>
    </row>
    <row r="1824" spans="4:6">
      <c r="D1824" s="374"/>
      <c r="E1824" s="534"/>
      <c r="F1824" s="534"/>
    </row>
    <row r="1825" spans="4:6">
      <c r="D1825" s="374"/>
      <c r="E1825" s="534"/>
      <c r="F1825" s="534"/>
    </row>
    <row r="1826" spans="4:6">
      <c r="D1826" s="374"/>
      <c r="E1826" s="534"/>
      <c r="F1826" s="534"/>
    </row>
    <row r="1827" spans="4:6">
      <c r="D1827" s="374"/>
      <c r="E1827" s="534"/>
      <c r="F1827" s="534"/>
    </row>
    <row r="1828" spans="4:6">
      <c r="D1828" s="374"/>
      <c r="E1828" s="534"/>
      <c r="F1828" s="534"/>
    </row>
    <row r="1829" spans="4:6">
      <c r="D1829" s="374"/>
      <c r="E1829" s="534"/>
      <c r="F1829" s="534"/>
    </row>
    <row r="1830" spans="4:6">
      <c r="D1830" s="374"/>
      <c r="E1830" s="534"/>
      <c r="F1830" s="534"/>
    </row>
    <row r="1831" spans="4:6">
      <c r="D1831" s="374"/>
      <c r="E1831" s="534"/>
      <c r="F1831" s="534"/>
    </row>
    <row r="1832" spans="4:6">
      <c r="D1832" s="374"/>
      <c r="E1832" s="534"/>
      <c r="F1832" s="534"/>
    </row>
    <row r="1833" spans="4:6">
      <c r="D1833" s="374"/>
      <c r="E1833" s="534"/>
      <c r="F1833" s="534"/>
    </row>
    <row r="1834" spans="4:6">
      <c r="D1834" s="374"/>
      <c r="E1834" s="534"/>
      <c r="F1834" s="534"/>
    </row>
    <row r="1835" spans="4:6">
      <c r="D1835" s="374"/>
      <c r="E1835" s="534"/>
      <c r="F1835" s="534"/>
    </row>
    <row r="1836" spans="4:6">
      <c r="D1836" s="374"/>
      <c r="E1836" s="534"/>
      <c r="F1836" s="534"/>
    </row>
    <row r="1837" spans="4:6">
      <c r="D1837" s="374"/>
      <c r="E1837" s="534"/>
      <c r="F1837" s="534"/>
    </row>
    <row r="1838" spans="4:6">
      <c r="D1838" s="374"/>
      <c r="E1838" s="534"/>
      <c r="F1838" s="534"/>
    </row>
    <row r="1839" spans="4:6">
      <c r="D1839" s="374"/>
      <c r="E1839" s="534"/>
      <c r="F1839" s="534"/>
    </row>
    <row r="1840" spans="4:6">
      <c r="D1840" s="374"/>
      <c r="E1840" s="534"/>
      <c r="F1840" s="534"/>
    </row>
    <row r="1841" spans="4:6">
      <c r="D1841" s="374"/>
      <c r="E1841" s="534"/>
      <c r="F1841" s="534"/>
    </row>
    <row r="1842" spans="4:6">
      <c r="D1842" s="374"/>
      <c r="E1842" s="534"/>
      <c r="F1842" s="534"/>
    </row>
    <row r="1843" spans="4:6">
      <c r="D1843" s="374"/>
      <c r="E1843" s="534"/>
      <c r="F1843" s="534"/>
    </row>
    <row r="1844" spans="4:6">
      <c r="D1844" s="374"/>
      <c r="E1844" s="534"/>
      <c r="F1844" s="534"/>
    </row>
    <row r="1845" spans="4:6">
      <c r="D1845" s="374"/>
      <c r="E1845" s="534"/>
      <c r="F1845" s="534"/>
    </row>
    <row r="1846" spans="4:6">
      <c r="D1846" s="374"/>
      <c r="E1846" s="534"/>
      <c r="F1846" s="534"/>
    </row>
    <row r="1847" spans="4:6">
      <c r="D1847" s="374"/>
      <c r="E1847" s="534"/>
      <c r="F1847" s="534"/>
    </row>
    <row r="1848" spans="4:6">
      <c r="D1848" s="374"/>
      <c r="E1848" s="534"/>
      <c r="F1848" s="534"/>
    </row>
    <row r="1849" spans="4:6">
      <c r="D1849" s="374"/>
      <c r="E1849" s="534"/>
      <c r="F1849" s="534"/>
    </row>
    <row r="1850" spans="4:6">
      <c r="D1850" s="374"/>
      <c r="E1850" s="534"/>
      <c r="F1850" s="534"/>
    </row>
    <row r="1851" spans="4:6">
      <c r="D1851" s="374"/>
      <c r="E1851" s="534"/>
      <c r="F1851" s="534"/>
    </row>
    <row r="1852" spans="4:6">
      <c r="D1852" s="374"/>
      <c r="E1852" s="534"/>
      <c r="F1852" s="534"/>
    </row>
    <row r="1853" spans="4:6">
      <c r="D1853" s="374"/>
      <c r="E1853" s="534"/>
      <c r="F1853" s="534"/>
    </row>
    <row r="1854" spans="4:6">
      <c r="D1854" s="374"/>
      <c r="E1854" s="534"/>
      <c r="F1854" s="534"/>
    </row>
    <row r="1855" spans="4:6">
      <c r="D1855" s="374"/>
      <c r="E1855" s="534"/>
      <c r="F1855" s="534"/>
    </row>
    <row r="1856" spans="4:6">
      <c r="D1856" s="374"/>
      <c r="E1856" s="534"/>
      <c r="F1856" s="534"/>
    </row>
    <row r="1857" spans="4:6">
      <c r="D1857" s="374"/>
      <c r="E1857" s="534"/>
      <c r="F1857" s="534"/>
    </row>
    <row r="1858" spans="4:6">
      <c r="D1858" s="374"/>
      <c r="E1858" s="534"/>
      <c r="F1858" s="534"/>
    </row>
    <row r="1859" spans="4:6">
      <c r="D1859" s="374"/>
      <c r="E1859" s="534"/>
      <c r="F1859" s="534"/>
    </row>
    <row r="1860" spans="4:6">
      <c r="D1860" s="374"/>
      <c r="E1860" s="534"/>
      <c r="F1860" s="534"/>
    </row>
    <row r="1861" spans="4:6">
      <c r="D1861" s="374"/>
      <c r="E1861" s="534"/>
      <c r="F1861" s="534"/>
    </row>
    <row r="1862" spans="4:6">
      <c r="D1862" s="374"/>
      <c r="E1862" s="534"/>
      <c r="F1862" s="534"/>
    </row>
    <row r="1863" spans="4:6">
      <c r="D1863" s="374"/>
      <c r="E1863" s="534"/>
      <c r="F1863" s="534"/>
    </row>
    <row r="1864" spans="4:6">
      <c r="D1864" s="374"/>
      <c r="E1864" s="534"/>
      <c r="F1864" s="534"/>
    </row>
    <row r="1865" spans="4:6">
      <c r="D1865" s="374"/>
      <c r="E1865" s="534"/>
      <c r="F1865" s="534"/>
    </row>
    <row r="1866" spans="4:6">
      <c r="D1866" s="374"/>
      <c r="E1866" s="534"/>
      <c r="F1866" s="534"/>
    </row>
    <row r="1867" spans="4:6">
      <c r="D1867" s="374"/>
      <c r="E1867" s="534"/>
      <c r="F1867" s="534"/>
    </row>
    <row r="1868" spans="4:6">
      <c r="D1868" s="374"/>
      <c r="E1868" s="534"/>
      <c r="F1868" s="534"/>
    </row>
    <row r="1869" spans="4:6">
      <c r="D1869" s="374"/>
      <c r="E1869" s="534"/>
      <c r="F1869" s="534"/>
    </row>
    <row r="1870" spans="4:6">
      <c r="D1870" s="374"/>
      <c r="E1870" s="534"/>
      <c r="F1870" s="534"/>
    </row>
    <row r="1871" spans="4:6">
      <c r="D1871" s="374"/>
      <c r="E1871" s="534"/>
      <c r="F1871" s="534"/>
    </row>
    <row r="1872" spans="4:6">
      <c r="D1872" s="374"/>
      <c r="E1872" s="534"/>
      <c r="F1872" s="534"/>
    </row>
    <row r="1873" spans="4:6">
      <c r="D1873" s="374"/>
      <c r="E1873" s="534"/>
      <c r="F1873" s="534"/>
    </row>
    <row r="1874" spans="4:6">
      <c r="D1874" s="374"/>
      <c r="E1874" s="534"/>
      <c r="F1874" s="534"/>
    </row>
    <row r="1875" spans="4:6">
      <c r="D1875" s="374"/>
      <c r="E1875" s="534"/>
      <c r="F1875" s="534"/>
    </row>
    <row r="1876" spans="4:6">
      <c r="D1876" s="374"/>
      <c r="E1876" s="534"/>
      <c r="F1876" s="534"/>
    </row>
    <row r="1877" spans="4:6">
      <c r="D1877" s="374"/>
      <c r="E1877" s="534"/>
      <c r="F1877" s="534"/>
    </row>
    <row r="1878" spans="4:6">
      <c r="D1878" s="374"/>
      <c r="E1878" s="534"/>
      <c r="F1878" s="534"/>
    </row>
    <row r="1879" spans="4:6">
      <c r="D1879" s="374"/>
      <c r="E1879" s="534"/>
      <c r="F1879" s="534"/>
    </row>
    <row r="1880" spans="4:6">
      <c r="D1880" s="374"/>
      <c r="E1880" s="534"/>
      <c r="F1880" s="534"/>
    </row>
    <row r="1881" spans="4:6">
      <c r="D1881" s="374"/>
      <c r="E1881" s="534"/>
      <c r="F1881" s="534"/>
    </row>
    <row r="1882" spans="4:6">
      <c r="D1882" s="374"/>
      <c r="E1882" s="534"/>
      <c r="F1882" s="534"/>
    </row>
    <row r="1883" spans="4:6">
      <c r="D1883" s="374"/>
      <c r="E1883" s="534"/>
      <c r="F1883" s="534"/>
    </row>
    <row r="1884" spans="4:6">
      <c r="D1884" s="374"/>
      <c r="E1884" s="534"/>
      <c r="F1884" s="534"/>
    </row>
    <row r="1885" spans="4:6">
      <c r="D1885" s="374"/>
      <c r="E1885" s="534"/>
      <c r="F1885" s="534"/>
    </row>
    <row r="1886" spans="4:6">
      <c r="D1886" s="374"/>
      <c r="E1886" s="534"/>
      <c r="F1886" s="534"/>
    </row>
    <row r="1887" spans="4:6">
      <c r="D1887" s="374"/>
      <c r="E1887" s="534"/>
      <c r="F1887" s="534"/>
    </row>
    <row r="1888" spans="4:6">
      <c r="D1888" s="374"/>
      <c r="E1888" s="534"/>
      <c r="F1888" s="534"/>
    </row>
    <row r="1889" spans="4:6">
      <c r="D1889" s="374"/>
      <c r="E1889" s="534"/>
      <c r="F1889" s="534"/>
    </row>
    <row r="1890" spans="4:6">
      <c r="D1890" s="374"/>
      <c r="E1890" s="534"/>
      <c r="F1890" s="534"/>
    </row>
    <row r="1891" spans="4:6">
      <c r="D1891" s="374"/>
      <c r="E1891" s="534"/>
      <c r="F1891" s="534"/>
    </row>
    <row r="1892" spans="4:6">
      <c r="D1892" s="374"/>
      <c r="E1892" s="534"/>
      <c r="F1892" s="534"/>
    </row>
    <row r="1893" spans="4:6">
      <c r="D1893" s="374"/>
      <c r="E1893" s="534"/>
      <c r="F1893" s="534"/>
    </row>
    <row r="1894" spans="4:6">
      <c r="D1894" s="374"/>
      <c r="E1894" s="534"/>
      <c r="F1894" s="534"/>
    </row>
    <row r="1895" spans="4:6">
      <c r="D1895" s="374"/>
      <c r="E1895" s="534"/>
      <c r="F1895" s="534"/>
    </row>
    <row r="1896" spans="4:6">
      <c r="D1896" s="374"/>
      <c r="E1896" s="534"/>
      <c r="F1896" s="534"/>
    </row>
    <row r="1897" spans="4:6">
      <c r="D1897" s="374"/>
      <c r="E1897" s="534"/>
      <c r="F1897" s="534"/>
    </row>
    <row r="1898" spans="4:6">
      <c r="D1898" s="374"/>
      <c r="E1898" s="534"/>
      <c r="F1898" s="534"/>
    </row>
    <row r="1899" spans="4:6">
      <c r="D1899" s="374"/>
      <c r="E1899" s="534"/>
      <c r="F1899" s="534"/>
    </row>
    <row r="1900" spans="4:6">
      <c r="D1900" s="374"/>
      <c r="E1900" s="534"/>
      <c r="F1900" s="534"/>
    </row>
    <row r="1901" spans="4:6">
      <c r="D1901" s="374"/>
      <c r="E1901" s="534"/>
      <c r="F1901" s="534"/>
    </row>
    <row r="1902" spans="4:6">
      <c r="D1902" s="374"/>
      <c r="E1902" s="534"/>
      <c r="F1902" s="534"/>
    </row>
    <row r="1903" spans="4:6">
      <c r="D1903" s="374"/>
      <c r="E1903" s="534"/>
      <c r="F1903" s="534"/>
    </row>
    <row r="1904" spans="4:6">
      <c r="D1904" s="374"/>
      <c r="E1904" s="534"/>
      <c r="F1904" s="534"/>
    </row>
    <row r="1905" spans="4:6">
      <c r="D1905" s="374"/>
      <c r="E1905" s="534"/>
      <c r="F1905" s="534"/>
    </row>
    <row r="1906" spans="4:6">
      <c r="D1906" s="374"/>
      <c r="E1906" s="534"/>
      <c r="F1906" s="534"/>
    </row>
    <row r="1907" spans="4:6">
      <c r="D1907" s="374"/>
      <c r="E1907" s="534"/>
      <c r="F1907" s="534"/>
    </row>
    <row r="1908" spans="4:6">
      <c r="D1908" s="374"/>
      <c r="E1908" s="534"/>
      <c r="F1908" s="534"/>
    </row>
    <row r="1909" spans="4:6">
      <c r="D1909" s="374"/>
      <c r="E1909" s="534"/>
      <c r="F1909" s="534"/>
    </row>
    <row r="1910" spans="4:6">
      <c r="D1910" s="374"/>
      <c r="E1910" s="534"/>
      <c r="F1910" s="534"/>
    </row>
    <row r="1911" spans="4:6">
      <c r="D1911" s="374"/>
      <c r="E1911" s="534"/>
      <c r="F1911" s="534"/>
    </row>
    <row r="1912" spans="4:6">
      <c r="D1912" s="374"/>
      <c r="E1912" s="534"/>
      <c r="F1912" s="534"/>
    </row>
    <row r="1913" spans="4:6">
      <c r="D1913" s="374"/>
      <c r="E1913" s="534"/>
      <c r="F1913" s="534"/>
    </row>
    <row r="1914" spans="4:6">
      <c r="D1914" s="374"/>
      <c r="E1914" s="534"/>
      <c r="F1914" s="534"/>
    </row>
    <row r="1915" spans="4:6">
      <c r="D1915" s="374"/>
      <c r="E1915" s="534"/>
      <c r="F1915" s="534"/>
    </row>
    <row r="1916" spans="4:6">
      <c r="D1916" s="374"/>
      <c r="E1916" s="534"/>
      <c r="F1916" s="534"/>
    </row>
    <row r="1917" spans="4:6">
      <c r="D1917" s="374"/>
      <c r="E1917" s="534"/>
      <c r="F1917" s="534"/>
    </row>
    <row r="1918" spans="4:6">
      <c r="D1918" s="374"/>
      <c r="E1918" s="534"/>
      <c r="F1918" s="534"/>
    </row>
    <row r="1919" spans="4:6">
      <c r="D1919" s="374"/>
      <c r="E1919" s="534"/>
      <c r="F1919" s="534"/>
    </row>
    <row r="1920" spans="4:6">
      <c r="D1920" s="374"/>
      <c r="E1920" s="534"/>
      <c r="F1920" s="534"/>
    </row>
    <row r="1921" spans="4:6">
      <c r="D1921" s="374"/>
      <c r="E1921" s="534"/>
      <c r="F1921" s="534"/>
    </row>
    <row r="1922" spans="4:6">
      <c r="D1922" s="374"/>
      <c r="E1922" s="534"/>
      <c r="F1922" s="534"/>
    </row>
    <row r="1923" spans="4:6">
      <c r="D1923" s="374"/>
      <c r="E1923" s="534"/>
      <c r="F1923" s="534"/>
    </row>
    <row r="1924" spans="4:6">
      <c r="D1924" s="374"/>
      <c r="E1924" s="534"/>
      <c r="F1924" s="534"/>
    </row>
    <row r="1925" spans="4:6">
      <c r="D1925" s="374"/>
      <c r="E1925" s="534"/>
      <c r="F1925" s="534"/>
    </row>
    <row r="1926" spans="4:6">
      <c r="D1926" s="374"/>
      <c r="E1926" s="534"/>
      <c r="F1926" s="534"/>
    </row>
    <row r="1927" spans="4:6">
      <c r="D1927" s="374"/>
      <c r="E1927" s="534"/>
      <c r="F1927" s="534"/>
    </row>
    <row r="1928" spans="4:6">
      <c r="D1928" s="374"/>
      <c r="E1928" s="534"/>
      <c r="F1928" s="534"/>
    </row>
    <row r="1929" spans="4:6">
      <c r="D1929" s="374"/>
      <c r="E1929" s="534"/>
      <c r="F1929" s="534"/>
    </row>
    <row r="1930" spans="4:6">
      <c r="D1930" s="374"/>
      <c r="E1930" s="534"/>
      <c r="F1930" s="534"/>
    </row>
    <row r="1931" spans="4:6">
      <c r="D1931" s="374"/>
      <c r="E1931" s="534"/>
      <c r="F1931" s="534"/>
    </row>
    <row r="1932" spans="4:6">
      <c r="D1932" s="374"/>
      <c r="E1932" s="534"/>
      <c r="F1932" s="534"/>
    </row>
    <row r="1933" spans="4:6">
      <c r="D1933" s="374"/>
      <c r="E1933" s="534"/>
      <c r="F1933" s="534"/>
    </row>
    <row r="1934" spans="4:6">
      <c r="D1934" s="374"/>
      <c r="E1934" s="534"/>
      <c r="F1934" s="534"/>
    </row>
    <row r="1935" spans="4:6">
      <c r="D1935" s="374"/>
      <c r="E1935" s="534"/>
      <c r="F1935" s="534"/>
    </row>
    <row r="1936" spans="4:6">
      <c r="D1936" s="374"/>
      <c r="E1936" s="534"/>
      <c r="F1936" s="534"/>
    </row>
    <row r="1937" spans="4:6">
      <c r="D1937" s="374"/>
      <c r="E1937" s="534"/>
      <c r="F1937" s="534"/>
    </row>
    <row r="1938" spans="4:6">
      <c r="D1938" s="374"/>
      <c r="E1938" s="534"/>
      <c r="F1938" s="534"/>
    </row>
    <row r="1939" spans="4:6">
      <c r="D1939" s="374"/>
      <c r="E1939" s="534"/>
      <c r="F1939" s="534"/>
    </row>
    <row r="1940" spans="4:6">
      <c r="D1940" s="374"/>
      <c r="E1940" s="534"/>
      <c r="F1940" s="534"/>
    </row>
    <row r="1941" spans="4:6">
      <c r="D1941" s="374"/>
      <c r="E1941" s="534"/>
      <c r="F1941" s="534"/>
    </row>
    <row r="1942" spans="4:6">
      <c r="D1942" s="374"/>
      <c r="E1942" s="534"/>
      <c r="F1942" s="534"/>
    </row>
    <row r="1943" spans="4:6">
      <c r="D1943" s="374"/>
      <c r="E1943" s="534"/>
      <c r="F1943" s="534"/>
    </row>
    <row r="1944" spans="4:6">
      <c r="D1944" s="374"/>
      <c r="E1944" s="534"/>
      <c r="F1944" s="534"/>
    </row>
    <row r="1945" spans="4:6">
      <c r="D1945" s="374"/>
      <c r="E1945" s="534"/>
      <c r="F1945" s="534"/>
    </row>
    <row r="1946" spans="4:6">
      <c r="D1946" s="374"/>
      <c r="E1946" s="534"/>
      <c r="F1946" s="534"/>
    </row>
    <row r="1947" spans="4:6">
      <c r="D1947" s="374"/>
      <c r="E1947" s="534"/>
      <c r="F1947" s="534"/>
    </row>
    <row r="1948" spans="4:6">
      <c r="D1948" s="374"/>
      <c r="E1948" s="534"/>
      <c r="F1948" s="534"/>
    </row>
    <row r="1949" spans="4:6">
      <c r="D1949" s="374"/>
      <c r="E1949" s="534"/>
      <c r="F1949" s="534"/>
    </row>
    <row r="1950" spans="4:6">
      <c r="D1950" s="374"/>
      <c r="E1950" s="534"/>
      <c r="F1950" s="534"/>
    </row>
    <row r="1951" spans="4:6">
      <c r="D1951" s="374"/>
      <c r="E1951" s="534"/>
      <c r="F1951" s="534"/>
    </row>
    <row r="1952" spans="4:6">
      <c r="D1952" s="374"/>
      <c r="E1952" s="534"/>
      <c r="F1952" s="534"/>
    </row>
    <row r="1953" spans="4:6">
      <c r="D1953" s="374"/>
      <c r="E1953" s="534"/>
      <c r="F1953" s="534"/>
    </row>
    <row r="1954" spans="4:6">
      <c r="D1954" s="374"/>
      <c r="E1954" s="534"/>
      <c r="F1954" s="534"/>
    </row>
    <row r="1955" spans="4:6">
      <c r="D1955" s="374"/>
      <c r="E1955" s="534"/>
      <c r="F1955" s="534"/>
    </row>
    <row r="1956" spans="4:6">
      <c r="D1956" s="374"/>
      <c r="E1956" s="534"/>
      <c r="F1956" s="534"/>
    </row>
    <row r="1957" spans="4:6">
      <c r="D1957" s="374"/>
      <c r="E1957" s="534"/>
      <c r="F1957" s="534"/>
    </row>
    <row r="1958" spans="4:6">
      <c r="D1958" s="374"/>
      <c r="E1958" s="534"/>
      <c r="F1958" s="534"/>
    </row>
    <row r="1959" spans="4:6">
      <c r="D1959" s="374"/>
      <c r="E1959" s="534"/>
      <c r="F1959" s="534"/>
    </row>
    <row r="1960" spans="4:6">
      <c r="D1960" s="374"/>
      <c r="E1960" s="534"/>
      <c r="F1960" s="534"/>
    </row>
    <row r="1961" spans="4:6">
      <c r="D1961" s="374"/>
      <c r="E1961" s="534"/>
      <c r="F1961" s="534"/>
    </row>
    <row r="1962" spans="4:6">
      <c r="D1962" s="374"/>
      <c r="E1962" s="534"/>
      <c r="F1962" s="534"/>
    </row>
    <row r="1963" spans="4:6">
      <c r="D1963" s="374"/>
      <c r="E1963" s="534"/>
      <c r="F1963" s="534"/>
    </row>
    <row r="1964" spans="4:6">
      <c r="D1964" s="374"/>
      <c r="E1964" s="534"/>
      <c r="F1964" s="534"/>
    </row>
    <row r="1965" spans="4:6">
      <c r="D1965" s="374"/>
      <c r="E1965" s="534"/>
      <c r="F1965" s="534"/>
    </row>
    <row r="1966" spans="4:6">
      <c r="D1966" s="374"/>
      <c r="E1966" s="534"/>
      <c r="F1966" s="534"/>
    </row>
    <row r="1967" spans="4:6">
      <c r="D1967" s="374"/>
      <c r="E1967" s="534"/>
      <c r="F1967" s="534"/>
    </row>
    <row r="1968" spans="4:6">
      <c r="D1968" s="374"/>
      <c r="E1968" s="534"/>
      <c r="F1968" s="534"/>
    </row>
    <row r="1969" spans="4:6">
      <c r="D1969" s="374"/>
      <c r="E1969" s="534"/>
      <c r="F1969" s="534"/>
    </row>
    <row r="1970" spans="4:6">
      <c r="D1970" s="374"/>
      <c r="E1970" s="534"/>
      <c r="F1970" s="534"/>
    </row>
    <row r="1971" spans="4:6">
      <c r="D1971" s="374"/>
      <c r="E1971" s="534"/>
      <c r="F1971" s="534"/>
    </row>
    <row r="1972" spans="4:6">
      <c r="D1972" s="374"/>
      <c r="E1972" s="534"/>
      <c r="F1972" s="534"/>
    </row>
    <row r="1973" spans="4:6">
      <c r="D1973" s="374"/>
      <c r="E1973" s="534"/>
      <c r="F1973" s="534"/>
    </row>
    <row r="1974" spans="4:6">
      <c r="D1974" s="374"/>
      <c r="E1974" s="534"/>
      <c r="F1974" s="534"/>
    </row>
    <row r="1975" spans="4:6">
      <c r="D1975" s="374"/>
      <c r="E1975" s="534"/>
      <c r="F1975" s="534"/>
    </row>
    <row r="1976" spans="4:6">
      <c r="D1976" s="374"/>
      <c r="E1976" s="534"/>
      <c r="F1976" s="534"/>
    </row>
    <row r="1977" spans="4:6">
      <c r="D1977" s="374"/>
      <c r="E1977" s="534"/>
      <c r="F1977" s="534"/>
    </row>
    <row r="1978" spans="4:6">
      <c r="D1978" s="374"/>
      <c r="E1978" s="534"/>
      <c r="F1978" s="534"/>
    </row>
    <row r="1979" spans="4:6">
      <c r="D1979" s="374"/>
      <c r="E1979" s="534"/>
      <c r="F1979" s="534"/>
    </row>
    <row r="1980" spans="4:6">
      <c r="D1980" s="374"/>
      <c r="E1980" s="534"/>
      <c r="F1980" s="534"/>
    </row>
    <row r="1981" spans="4:6">
      <c r="D1981" s="374"/>
      <c r="E1981" s="534"/>
      <c r="F1981" s="534"/>
    </row>
    <row r="1982" spans="4:6">
      <c r="D1982" s="374"/>
      <c r="E1982" s="534"/>
      <c r="F1982" s="534"/>
    </row>
    <row r="1983" spans="4:6">
      <c r="D1983" s="374"/>
      <c r="E1983" s="534"/>
      <c r="F1983" s="534"/>
    </row>
    <row r="1984" spans="4:6">
      <c r="D1984" s="374"/>
      <c r="E1984" s="534"/>
      <c r="F1984" s="534"/>
    </row>
    <row r="1985" spans="4:6">
      <c r="D1985" s="374"/>
      <c r="E1985" s="534"/>
      <c r="F1985" s="534"/>
    </row>
    <row r="1986" spans="4:6">
      <c r="D1986" s="374"/>
      <c r="E1986" s="534"/>
      <c r="F1986" s="534"/>
    </row>
    <row r="1987" spans="4:6">
      <c r="D1987" s="374"/>
      <c r="E1987" s="534"/>
      <c r="F1987" s="534"/>
    </row>
    <row r="1988" spans="4:6">
      <c r="D1988" s="374"/>
      <c r="E1988" s="534"/>
      <c r="F1988" s="534"/>
    </row>
    <row r="1989" spans="4:6">
      <c r="D1989" s="374"/>
      <c r="E1989" s="534"/>
      <c r="F1989" s="534"/>
    </row>
    <row r="1990" spans="4:6">
      <c r="D1990" s="374"/>
      <c r="E1990" s="534"/>
      <c r="F1990" s="534"/>
    </row>
    <row r="1991" spans="4:6">
      <c r="D1991" s="374"/>
      <c r="E1991" s="534"/>
      <c r="F1991" s="534"/>
    </row>
    <row r="1992" spans="4:6">
      <c r="D1992" s="374"/>
      <c r="E1992" s="534"/>
      <c r="F1992" s="534"/>
    </row>
    <row r="1993" spans="4:6">
      <c r="D1993" s="374"/>
      <c r="E1993" s="534"/>
      <c r="F1993" s="534"/>
    </row>
    <row r="1994" spans="4:6">
      <c r="D1994" s="374"/>
      <c r="E1994" s="534"/>
      <c r="F1994" s="534"/>
    </row>
    <row r="1995" spans="4:6">
      <c r="D1995" s="374"/>
      <c r="E1995" s="534"/>
      <c r="F1995" s="534"/>
    </row>
    <row r="1996" spans="4:6">
      <c r="D1996" s="374"/>
      <c r="E1996" s="534"/>
      <c r="F1996" s="534"/>
    </row>
    <row r="1997" spans="4:6">
      <c r="D1997" s="374"/>
      <c r="E1997" s="534"/>
      <c r="F1997" s="534"/>
    </row>
    <row r="1998" spans="4:6">
      <c r="D1998" s="374"/>
      <c r="E1998" s="534"/>
      <c r="F1998" s="534"/>
    </row>
    <row r="1999" spans="4:6">
      <c r="D1999" s="374"/>
      <c r="E1999" s="534"/>
      <c r="F1999" s="534"/>
    </row>
    <row r="2000" spans="4:6">
      <c r="D2000" s="374"/>
      <c r="E2000" s="534"/>
      <c r="F2000" s="534"/>
    </row>
    <row r="2001" spans="4:6">
      <c r="D2001" s="374"/>
      <c r="E2001" s="534"/>
      <c r="F2001" s="534"/>
    </row>
    <row r="2002" spans="4:6">
      <c r="D2002" s="374"/>
      <c r="E2002" s="534"/>
      <c r="F2002" s="534"/>
    </row>
    <row r="2003" spans="4:6">
      <c r="D2003" s="374"/>
      <c r="E2003" s="534"/>
      <c r="F2003" s="534"/>
    </row>
    <row r="2004" spans="4:6">
      <c r="D2004" s="374"/>
      <c r="E2004" s="534"/>
      <c r="F2004" s="534"/>
    </row>
    <row r="2005" spans="4:6">
      <c r="D2005" s="374"/>
      <c r="E2005" s="534"/>
      <c r="F2005" s="534"/>
    </row>
    <row r="2006" spans="4:6">
      <c r="D2006" s="374"/>
      <c r="E2006" s="534"/>
      <c r="F2006" s="534"/>
    </row>
    <row r="2007" spans="4:6">
      <c r="D2007" s="374"/>
      <c r="E2007" s="534"/>
      <c r="F2007" s="534"/>
    </row>
    <row r="2008" spans="4:6">
      <c r="D2008" s="374"/>
      <c r="E2008" s="534"/>
      <c r="F2008" s="534"/>
    </row>
    <row r="2009" spans="4:6">
      <c r="D2009" s="374"/>
      <c r="E2009" s="534"/>
      <c r="F2009" s="534"/>
    </row>
    <row r="2010" spans="4:6">
      <c r="D2010" s="374"/>
      <c r="E2010" s="534"/>
      <c r="F2010" s="534"/>
    </row>
    <row r="2011" spans="4:6">
      <c r="D2011" s="374"/>
      <c r="E2011" s="534"/>
      <c r="F2011" s="534"/>
    </row>
    <row r="2012" spans="4:6">
      <c r="D2012" s="374"/>
      <c r="E2012" s="534"/>
      <c r="F2012" s="534"/>
    </row>
    <row r="2013" spans="4:6">
      <c r="D2013" s="374"/>
      <c r="E2013" s="534"/>
      <c r="F2013" s="534"/>
    </row>
    <row r="2014" spans="4:6">
      <c r="D2014" s="374"/>
      <c r="E2014" s="534"/>
      <c r="F2014" s="534"/>
    </row>
    <row r="2015" spans="4:6">
      <c r="D2015" s="374"/>
      <c r="E2015" s="534"/>
      <c r="F2015" s="534"/>
    </row>
    <row r="2016" spans="4:6">
      <c r="D2016" s="374"/>
      <c r="E2016" s="534"/>
      <c r="F2016" s="534"/>
    </row>
    <row r="2017" spans="4:6">
      <c r="D2017" s="374"/>
      <c r="E2017" s="534"/>
      <c r="F2017" s="534"/>
    </row>
    <row r="2018" spans="4:6">
      <c r="D2018" s="374"/>
      <c r="E2018" s="534"/>
      <c r="F2018" s="534"/>
    </row>
    <row r="2019" spans="4:6">
      <c r="D2019" s="374"/>
      <c r="E2019" s="534"/>
      <c r="F2019" s="534"/>
    </row>
    <row r="2020" spans="4:6">
      <c r="D2020" s="374"/>
      <c r="E2020" s="534"/>
      <c r="F2020" s="534"/>
    </row>
    <row r="2021" spans="4:6">
      <c r="D2021" s="374"/>
      <c r="E2021" s="534"/>
      <c r="F2021" s="534"/>
    </row>
    <row r="2022" spans="4:6">
      <c r="D2022" s="374"/>
      <c r="E2022" s="534"/>
      <c r="F2022" s="534"/>
    </row>
    <row r="2023" spans="4:6">
      <c r="D2023" s="374"/>
      <c r="E2023" s="534"/>
      <c r="F2023" s="534"/>
    </row>
    <row r="2024" spans="4:6">
      <c r="D2024" s="374"/>
      <c r="E2024" s="534"/>
      <c r="F2024" s="534"/>
    </row>
    <row r="2025" spans="4:6">
      <c r="D2025" s="374"/>
      <c r="E2025" s="534"/>
      <c r="F2025" s="534"/>
    </row>
    <row r="2026" spans="4:6">
      <c r="D2026" s="374"/>
      <c r="E2026" s="534"/>
      <c r="F2026" s="534"/>
    </row>
    <row r="2027" spans="4:6">
      <c r="D2027" s="374"/>
      <c r="E2027" s="534"/>
      <c r="F2027" s="534"/>
    </row>
    <row r="2028" spans="4:6">
      <c r="D2028" s="374"/>
      <c r="E2028" s="534"/>
      <c r="F2028" s="534"/>
    </row>
    <row r="2029" spans="4:6">
      <c r="D2029" s="374"/>
      <c r="E2029" s="534"/>
      <c r="F2029" s="534"/>
    </row>
    <row r="2030" spans="4:6">
      <c r="D2030" s="374"/>
      <c r="E2030" s="534"/>
      <c r="F2030" s="534"/>
    </row>
    <row r="2031" spans="4:6">
      <c r="D2031" s="374"/>
      <c r="E2031" s="534"/>
      <c r="F2031" s="534"/>
    </row>
    <row r="2032" spans="4:6">
      <c r="D2032" s="374"/>
      <c r="E2032" s="534"/>
      <c r="F2032" s="534"/>
    </row>
    <row r="2033" spans="4:6">
      <c r="D2033" s="374"/>
      <c r="E2033" s="534"/>
      <c r="F2033" s="534"/>
    </row>
    <row r="2034" spans="4:6">
      <c r="D2034" s="374"/>
      <c r="E2034" s="534"/>
      <c r="F2034" s="534"/>
    </row>
    <row r="2035" spans="4:6">
      <c r="D2035" s="374"/>
      <c r="E2035" s="534"/>
      <c r="F2035" s="534"/>
    </row>
    <row r="2036" spans="4:6">
      <c r="D2036" s="374"/>
      <c r="E2036" s="534"/>
      <c r="F2036" s="534"/>
    </row>
    <row r="2037" spans="4:6">
      <c r="D2037" s="374"/>
      <c r="E2037" s="534"/>
      <c r="F2037" s="534"/>
    </row>
    <row r="2038" spans="4:6">
      <c r="D2038" s="374"/>
      <c r="E2038" s="534"/>
      <c r="F2038" s="534"/>
    </row>
    <row r="2039" spans="4:6">
      <c r="D2039" s="374"/>
      <c r="E2039" s="534"/>
      <c r="F2039" s="534"/>
    </row>
    <row r="2040" spans="4:6">
      <c r="D2040" s="374"/>
      <c r="E2040" s="534"/>
      <c r="F2040" s="534"/>
    </row>
    <row r="2041" spans="4:6">
      <c r="D2041" s="374"/>
      <c r="E2041" s="534"/>
      <c r="F2041" s="534"/>
    </row>
    <row r="2042" spans="4:6">
      <c r="D2042" s="374"/>
      <c r="E2042" s="534"/>
      <c r="F2042" s="534"/>
    </row>
    <row r="2043" spans="4:6">
      <c r="D2043" s="374"/>
      <c r="E2043" s="534"/>
      <c r="F2043" s="534"/>
    </row>
    <row r="2044" spans="4:6">
      <c r="D2044" s="374"/>
      <c r="E2044" s="534"/>
      <c r="F2044" s="534"/>
    </row>
    <row r="2045" spans="4:6">
      <c r="D2045" s="374"/>
      <c r="E2045" s="534"/>
      <c r="F2045" s="534"/>
    </row>
    <row r="2046" spans="4:6">
      <c r="D2046" s="374"/>
      <c r="E2046" s="534"/>
      <c r="F2046" s="534"/>
    </row>
    <row r="2047" spans="4:6">
      <c r="D2047" s="374"/>
      <c r="E2047" s="534"/>
      <c r="F2047" s="534"/>
    </row>
    <row r="2048" spans="4:6">
      <c r="D2048" s="374"/>
      <c r="E2048" s="534"/>
      <c r="F2048" s="534"/>
    </row>
    <row r="2049" spans="4:6">
      <c r="D2049" s="374"/>
      <c r="E2049" s="534"/>
      <c r="F2049" s="534"/>
    </row>
    <row r="2050" spans="4:6">
      <c r="D2050" s="374"/>
      <c r="E2050" s="534"/>
      <c r="F2050" s="534"/>
    </row>
    <row r="2051" spans="4:6">
      <c r="D2051" s="374"/>
      <c r="E2051" s="534"/>
      <c r="F2051" s="534"/>
    </row>
    <row r="2052" spans="4:6">
      <c r="D2052" s="374"/>
      <c r="E2052" s="534"/>
      <c r="F2052" s="534"/>
    </row>
    <row r="2053" spans="4:6">
      <c r="D2053" s="374"/>
      <c r="E2053" s="534"/>
      <c r="F2053" s="534"/>
    </row>
    <row r="2054" spans="4:6">
      <c r="D2054" s="374"/>
      <c r="E2054" s="534"/>
      <c r="F2054" s="534"/>
    </row>
    <row r="2055" spans="4:6">
      <c r="D2055" s="374"/>
      <c r="E2055" s="534"/>
      <c r="F2055" s="534"/>
    </row>
    <row r="2056" spans="4:6">
      <c r="D2056" s="374"/>
      <c r="E2056" s="534"/>
      <c r="F2056" s="534"/>
    </row>
    <row r="2057" spans="4:6">
      <c r="D2057" s="374"/>
      <c r="E2057" s="534"/>
      <c r="F2057" s="534"/>
    </row>
    <row r="2058" spans="4:6">
      <c r="D2058" s="374"/>
      <c r="E2058" s="534"/>
      <c r="F2058" s="534"/>
    </row>
    <row r="2059" spans="4:6">
      <c r="D2059" s="374"/>
      <c r="E2059" s="534"/>
      <c r="F2059" s="534"/>
    </row>
    <row r="2060" spans="4:6">
      <c r="D2060" s="374"/>
      <c r="E2060" s="534"/>
      <c r="F2060" s="534"/>
    </row>
    <row r="2061" spans="4:6">
      <c r="D2061" s="374"/>
      <c r="E2061" s="534"/>
      <c r="F2061" s="534"/>
    </row>
    <row r="2062" spans="4:6">
      <c r="D2062" s="374"/>
      <c r="E2062" s="534"/>
      <c r="F2062" s="534"/>
    </row>
    <row r="2063" spans="4:6">
      <c r="D2063" s="374"/>
      <c r="E2063" s="534"/>
      <c r="F2063" s="534"/>
    </row>
    <row r="2064" spans="4:6">
      <c r="D2064" s="374"/>
      <c r="E2064" s="534"/>
      <c r="F2064" s="534"/>
    </row>
    <row r="2065" spans="4:6">
      <c r="D2065" s="374"/>
      <c r="E2065" s="534"/>
      <c r="F2065" s="534"/>
    </row>
    <row r="2066" spans="4:6">
      <c r="D2066" s="374"/>
      <c r="E2066" s="534"/>
      <c r="F2066" s="534"/>
    </row>
    <row r="2067" spans="4:6">
      <c r="D2067" s="374"/>
      <c r="E2067" s="534"/>
      <c r="F2067" s="534"/>
    </row>
    <row r="2068" spans="4:6">
      <c r="D2068" s="374"/>
      <c r="E2068" s="534"/>
      <c r="F2068" s="534"/>
    </row>
    <row r="2069" spans="4:6">
      <c r="D2069" s="374"/>
      <c r="E2069" s="534"/>
      <c r="F2069" s="534"/>
    </row>
    <row r="2070" spans="4:6">
      <c r="D2070" s="374"/>
      <c r="E2070" s="534"/>
      <c r="F2070" s="534"/>
    </row>
    <row r="2071" spans="4:6">
      <c r="D2071" s="374"/>
      <c r="E2071" s="534"/>
      <c r="F2071" s="534"/>
    </row>
    <row r="2072" spans="4:6">
      <c r="D2072" s="374"/>
      <c r="E2072" s="534"/>
      <c r="F2072" s="534"/>
    </row>
    <row r="2073" spans="4:6">
      <c r="D2073" s="374"/>
      <c r="E2073" s="534"/>
      <c r="F2073" s="534"/>
    </row>
    <row r="2074" spans="4:6">
      <c r="D2074" s="374"/>
      <c r="E2074" s="534"/>
      <c r="F2074" s="534"/>
    </row>
    <row r="2075" spans="4:6">
      <c r="D2075" s="374"/>
      <c r="E2075" s="534"/>
      <c r="F2075" s="534"/>
    </row>
    <row r="2076" spans="4:6">
      <c r="D2076" s="374"/>
      <c r="E2076" s="534"/>
      <c r="F2076" s="534"/>
    </row>
    <row r="2077" spans="4:6">
      <c r="D2077" s="374"/>
      <c r="E2077" s="534"/>
      <c r="F2077" s="534"/>
    </row>
    <row r="2078" spans="4:6">
      <c r="D2078" s="374"/>
      <c r="E2078" s="534"/>
      <c r="F2078" s="534"/>
    </row>
    <row r="2079" spans="4:6">
      <c r="D2079" s="374"/>
      <c r="E2079" s="534"/>
      <c r="F2079" s="534"/>
    </row>
    <row r="2080" spans="4:6">
      <c r="D2080" s="374"/>
      <c r="E2080" s="534"/>
      <c r="F2080" s="534"/>
    </row>
    <row r="2081" spans="4:6">
      <c r="D2081" s="374"/>
      <c r="E2081" s="534"/>
      <c r="F2081" s="534"/>
    </row>
    <row r="2082" spans="4:6">
      <c r="D2082" s="374"/>
      <c r="E2082" s="534"/>
      <c r="F2082" s="534"/>
    </row>
    <row r="2083" spans="4:6">
      <c r="D2083" s="374"/>
      <c r="E2083" s="534"/>
      <c r="F2083" s="534"/>
    </row>
    <row r="2084" spans="4:6">
      <c r="D2084" s="374"/>
      <c r="E2084" s="534"/>
      <c r="F2084" s="534"/>
    </row>
    <row r="2085" spans="4:6">
      <c r="D2085" s="374"/>
      <c r="E2085" s="534"/>
      <c r="F2085" s="534"/>
    </row>
    <row r="2086" spans="4:6">
      <c r="D2086" s="374"/>
      <c r="E2086" s="534"/>
      <c r="F2086" s="534"/>
    </row>
    <row r="2087" spans="4:6">
      <c r="D2087" s="374"/>
      <c r="E2087" s="534"/>
      <c r="F2087" s="534"/>
    </row>
    <row r="2088" spans="4:6">
      <c r="D2088" s="374"/>
      <c r="E2088" s="534"/>
      <c r="F2088" s="534"/>
    </row>
    <row r="2089" spans="4:6">
      <c r="D2089" s="374"/>
      <c r="E2089" s="534"/>
      <c r="F2089" s="534"/>
    </row>
    <row r="2090" spans="4:6">
      <c r="D2090" s="374"/>
      <c r="E2090" s="534"/>
      <c r="F2090" s="534"/>
    </row>
    <row r="2091" spans="4:6">
      <c r="D2091" s="374"/>
      <c r="E2091" s="534"/>
      <c r="F2091" s="534"/>
    </row>
    <row r="2092" spans="4:6">
      <c r="D2092" s="374"/>
      <c r="E2092" s="534"/>
      <c r="F2092" s="534"/>
    </row>
    <row r="2093" spans="4:6">
      <c r="D2093" s="374"/>
      <c r="E2093" s="534"/>
      <c r="F2093" s="534"/>
    </row>
    <row r="2094" spans="4:6">
      <c r="D2094" s="374"/>
      <c r="E2094" s="534"/>
      <c r="F2094" s="534"/>
    </row>
    <row r="2095" spans="4:6">
      <c r="D2095" s="374"/>
      <c r="E2095" s="534"/>
      <c r="F2095" s="534"/>
    </row>
    <row r="2096" spans="4:6">
      <c r="D2096" s="374"/>
      <c r="E2096" s="534"/>
      <c r="F2096" s="534"/>
    </row>
    <row r="2097" spans="4:6">
      <c r="D2097" s="374"/>
      <c r="E2097" s="534"/>
      <c r="F2097" s="534"/>
    </row>
    <row r="2098" spans="4:6">
      <c r="D2098" s="374"/>
      <c r="E2098" s="534"/>
      <c r="F2098" s="534"/>
    </row>
    <row r="2099" spans="4:6">
      <c r="D2099" s="374"/>
      <c r="E2099" s="534"/>
      <c r="F2099" s="534"/>
    </row>
    <row r="2100" spans="4:6">
      <c r="D2100" s="374"/>
      <c r="E2100" s="534"/>
      <c r="F2100" s="534"/>
    </row>
    <row r="2101" spans="4:6">
      <c r="D2101" s="374"/>
      <c r="E2101" s="534"/>
      <c r="F2101" s="534"/>
    </row>
    <row r="2102" spans="4:6">
      <c r="D2102" s="374"/>
      <c r="E2102" s="534"/>
      <c r="F2102" s="534"/>
    </row>
    <row r="2103" spans="4:6">
      <c r="D2103" s="374"/>
      <c r="E2103" s="534"/>
      <c r="F2103" s="534"/>
    </row>
    <row r="2104" spans="4:6">
      <c r="D2104" s="374"/>
      <c r="E2104" s="534"/>
      <c r="F2104" s="534"/>
    </row>
    <row r="2105" spans="4:6">
      <c r="D2105" s="374"/>
      <c r="E2105" s="534"/>
      <c r="F2105" s="534"/>
    </row>
    <row r="2106" spans="4:6">
      <c r="D2106" s="374"/>
      <c r="E2106" s="534"/>
      <c r="F2106" s="534"/>
    </row>
    <row r="2107" spans="4:6">
      <c r="D2107" s="374"/>
      <c r="E2107" s="534"/>
      <c r="F2107" s="534"/>
    </row>
    <row r="2108" spans="4:6">
      <c r="D2108" s="374"/>
      <c r="E2108" s="534"/>
      <c r="F2108" s="534"/>
    </row>
    <row r="2109" spans="4:6">
      <c r="D2109" s="374"/>
      <c r="E2109" s="534"/>
      <c r="F2109" s="534"/>
    </row>
    <row r="2110" spans="4:6">
      <c r="D2110" s="374"/>
      <c r="E2110" s="534"/>
      <c r="F2110" s="534"/>
    </row>
    <row r="2111" spans="4:6">
      <c r="D2111" s="374"/>
      <c r="E2111" s="534"/>
      <c r="F2111" s="534"/>
    </row>
    <row r="2112" spans="4:6">
      <c r="D2112" s="374"/>
      <c r="E2112" s="534"/>
      <c r="F2112" s="534"/>
    </row>
    <row r="2113" spans="4:6">
      <c r="D2113" s="374"/>
      <c r="E2113" s="534"/>
      <c r="F2113" s="534"/>
    </row>
    <row r="2114" spans="4:6">
      <c r="D2114" s="374"/>
      <c r="E2114" s="534"/>
      <c r="F2114" s="534"/>
    </row>
    <row r="2115" spans="4:6">
      <c r="D2115" s="374"/>
      <c r="E2115" s="534"/>
      <c r="F2115" s="534"/>
    </row>
    <row r="2116" spans="4:6">
      <c r="D2116" s="374"/>
      <c r="E2116" s="534"/>
      <c r="F2116" s="534"/>
    </row>
    <row r="2117" spans="4:6">
      <c r="D2117" s="374"/>
      <c r="E2117" s="534"/>
      <c r="F2117" s="534"/>
    </row>
    <row r="2118" spans="4:6">
      <c r="D2118" s="374"/>
      <c r="E2118" s="534"/>
      <c r="F2118" s="534"/>
    </row>
    <row r="2119" spans="4:6">
      <c r="D2119" s="374"/>
      <c r="E2119" s="534"/>
      <c r="F2119" s="534"/>
    </row>
    <row r="2120" spans="4:6">
      <c r="D2120" s="374"/>
      <c r="E2120" s="534"/>
      <c r="F2120" s="534"/>
    </row>
    <row r="2121" spans="4:6">
      <c r="D2121" s="374"/>
      <c r="E2121" s="534"/>
      <c r="F2121" s="534"/>
    </row>
    <row r="2122" spans="4:6">
      <c r="D2122" s="374"/>
      <c r="E2122" s="534"/>
      <c r="F2122" s="534"/>
    </row>
    <row r="2123" spans="4:6">
      <c r="D2123" s="374"/>
      <c r="E2123" s="534"/>
      <c r="F2123" s="534"/>
    </row>
    <row r="2124" spans="4:6">
      <c r="D2124" s="374"/>
      <c r="E2124" s="534"/>
      <c r="F2124" s="534"/>
    </row>
    <row r="2125" spans="4:6">
      <c r="D2125" s="374"/>
      <c r="E2125" s="534"/>
      <c r="F2125" s="534"/>
    </row>
    <row r="2126" spans="4:6">
      <c r="D2126" s="374"/>
      <c r="E2126" s="534"/>
      <c r="F2126" s="534"/>
    </row>
    <row r="2127" spans="4:6">
      <c r="D2127" s="374"/>
      <c r="E2127" s="534"/>
      <c r="F2127" s="534"/>
    </row>
    <row r="2128" spans="4:6">
      <c r="D2128" s="374"/>
      <c r="E2128" s="534"/>
      <c r="F2128" s="534"/>
    </row>
    <row r="2129" spans="4:6">
      <c r="D2129" s="374"/>
      <c r="E2129" s="534"/>
      <c r="F2129" s="534"/>
    </row>
    <row r="2130" spans="4:6">
      <c r="D2130" s="374"/>
      <c r="E2130" s="534"/>
      <c r="F2130" s="534"/>
    </row>
    <row r="2131" spans="4:6">
      <c r="D2131" s="374"/>
      <c r="E2131" s="534"/>
      <c r="F2131" s="534"/>
    </row>
    <row r="2132" spans="4:6">
      <c r="D2132" s="374"/>
      <c r="E2132" s="534"/>
      <c r="F2132" s="534"/>
    </row>
    <row r="2133" spans="4:6">
      <c r="D2133" s="374"/>
      <c r="E2133" s="534"/>
      <c r="F2133" s="534"/>
    </row>
    <row r="2134" spans="4:6">
      <c r="D2134" s="374"/>
      <c r="E2134" s="534"/>
      <c r="F2134" s="534"/>
    </row>
    <row r="2135" spans="4:6">
      <c r="D2135" s="374"/>
      <c r="E2135" s="534"/>
      <c r="F2135" s="534"/>
    </row>
    <row r="2136" spans="4:6">
      <c r="D2136" s="374"/>
      <c r="E2136" s="534"/>
      <c r="F2136" s="534"/>
    </row>
    <row r="2137" spans="4:6">
      <c r="D2137" s="374"/>
      <c r="E2137" s="534"/>
      <c r="F2137" s="534"/>
    </row>
    <row r="2138" spans="4:6">
      <c r="D2138" s="374"/>
      <c r="E2138" s="534"/>
      <c r="F2138" s="534"/>
    </row>
    <row r="2139" spans="4:6">
      <c r="D2139" s="374"/>
      <c r="E2139" s="534"/>
      <c r="F2139" s="534"/>
    </row>
    <row r="2140" spans="4:6">
      <c r="D2140" s="374"/>
      <c r="E2140" s="534"/>
      <c r="F2140" s="534"/>
    </row>
    <row r="2141" spans="4:6">
      <c r="D2141" s="374"/>
      <c r="E2141" s="534"/>
      <c r="F2141" s="534"/>
    </row>
    <row r="2142" spans="4:6">
      <c r="D2142" s="374"/>
      <c r="E2142" s="534"/>
      <c r="F2142" s="534"/>
    </row>
    <row r="2143" spans="4:6">
      <c r="D2143" s="374"/>
      <c r="E2143" s="534"/>
      <c r="F2143" s="534"/>
    </row>
    <row r="2144" spans="4:6">
      <c r="D2144" s="374"/>
      <c r="E2144" s="534"/>
      <c r="F2144" s="534"/>
    </row>
    <row r="2145" spans="4:6">
      <c r="D2145" s="374"/>
      <c r="E2145" s="534"/>
      <c r="F2145" s="534"/>
    </row>
    <row r="2146" spans="4:6">
      <c r="D2146" s="374"/>
      <c r="E2146" s="534"/>
      <c r="F2146" s="534"/>
    </row>
    <row r="2147" spans="4:6">
      <c r="D2147" s="374"/>
      <c r="E2147" s="534"/>
      <c r="F2147" s="534"/>
    </row>
    <row r="2148" spans="4:6">
      <c r="D2148" s="374"/>
      <c r="E2148" s="534"/>
      <c r="F2148" s="534"/>
    </row>
    <row r="2149" spans="4:6">
      <c r="D2149" s="374"/>
      <c r="E2149" s="534"/>
      <c r="F2149" s="534"/>
    </row>
    <row r="2150" spans="4:6">
      <c r="D2150" s="374"/>
      <c r="E2150" s="534"/>
      <c r="F2150" s="534"/>
    </row>
    <row r="2151" spans="4:6">
      <c r="D2151" s="374"/>
      <c r="E2151" s="534"/>
      <c r="F2151" s="534"/>
    </row>
    <row r="2152" spans="4:6">
      <c r="D2152" s="374"/>
      <c r="E2152" s="534"/>
      <c r="F2152" s="534"/>
    </row>
    <row r="2153" spans="4:6">
      <c r="D2153" s="374"/>
      <c r="E2153" s="534"/>
      <c r="F2153" s="534"/>
    </row>
    <row r="2154" spans="4:6">
      <c r="D2154" s="374"/>
      <c r="E2154" s="534"/>
      <c r="F2154" s="534"/>
    </row>
    <row r="2155" spans="4:6">
      <c r="D2155" s="374"/>
      <c r="E2155" s="534"/>
      <c r="F2155" s="534"/>
    </row>
    <row r="2156" spans="4:6">
      <c r="D2156" s="374"/>
      <c r="E2156" s="534"/>
      <c r="F2156" s="534"/>
    </row>
    <row r="2157" spans="4:6">
      <c r="D2157" s="374"/>
      <c r="E2157" s="534"/>
      <c r="F2157" s="534"/>
    </row>
    <row r="2158" spans="4:6">
      <c r="D2158" s="374"/>
      <c r="E2158" s="534"/>
      <c r="F2158" s="534"/>
    </row>
    <row r="2159" spans="4:6">
      <c r="D2159" s="374"/>
      <c r="E2159" s="534"/>
      <c r="F2159" s="534"/>
    </row>
    <row r="2160" spans="4:6">
      <c r="D2160" s="374"/>
      <c r="E2160" s="534"/>
      <c r="F2160" s="534"/>
    </row>
    <row r="2161" spans="4:6">
      <c r="D2161" s="374"/>
      <c r="E2161" s="534"/>
      <c r="F2161" s="534"/>
    </row>
    <row r="2162" spans="4:6">
      <c r="D2162" s="374"/>
      <c r="E2162" s="534"/>
      <c r="F2162" s="534"/>
    </row>
    <row r="2163" spans="4:6">
      <c r="D2163" s="374"/>
      <c r="E2163" s="534"/>
      <c r="F2163" s="534"/>
    </row>
    <row r="2164" spans="4:6">
      <c r="D2164" s="374"/>
      <c r="E2164" s="534"/>
      <c r="F2164" s="534"/>
    </row>
    <row r="2165" spans="4:6">
      <c r="D2165" s="374"/>
      <c r="E2165" s="534"/>
      <c r="F2165" s="534"/>
    </row>
    <row r="2166" spans="4:6">
      <c r="D2166" s="374"/>
      <c r="E2166" s="534"/>
      <c r="F2166" s="534"/>
    </row>
    <row r="2167" spans="4:6">
      <c r="D2167" s="374"/>
      <c r="E2167" s="534"/>
      <c r="F2167" s="534"/>
    </row>
    <row r="2168" spans="4:6">
      <c r="D2168" s="374"/>
      <c r="E2168" s="534"/>
      <c r="F2168" s="534"/>
    </row>
    <row r="2169" spans="4:6">
      <c r="D2169" s="374"/>
      <c r="E2169" s="534"/>
      <c r="F2169" s="534"/>
    </row>
    <row r="2170" spans="4:6">
      <c r="D2170" s="374"/>
      <c r="E2170" s="534"/>
      <c r="F2170" s="534"/>
    </row>
    <row r="2171" spans="4:6">
      <c r="D2171" s="374"/>
      <c r="E2171" s="534"/>
      <c r="F2171" s="534"/>
    </row>
    <row r="2172" spans="4:6">
      <c r="D2172" s="374"/>
      <c r="E2172" s="534"/>
      <c r="F2172" s="534"/>
    </row>
    <row r="2173" spans="4:6">
      <c r="D2173" s="374"/>
      <c r="E2173" s="534"/>
      <c r="F2173" s="534"/>
    </row>
    <row r="2174" spans="4:6">
      <c r="D2174" s="374"/>
      <c r="E2174" s="534"/>
      <c r="F2174" s="534"/>
    </row>
    <row r="2175" spans="4:6">
      <c r="D2175" s="374"/>
      <c r="E2175" s="534"/>
      <c r="F2175" s="534"/>
    </row>
    <row r="2176" spans="4:6">
      <c r="D2176" s="374"/>
      <c r="E2176" s="534"/>
      <c r="F2176" s="534"/>
    </row>
    <row r="2177" spans="4:6">
      <c r="D2177" s="374"/>
      <c r="E2177" s="534"/>
      <c r="F2177" s="534"/>
    </row>
    <row r="2178" spans="4:6">
      <c r="D2178" s="374"/>
      <c r="E2178" s="534"/>
      <c r="F2178" s="534"/>
    </row>
    <row r="2179" spans="4:6">
      <c r="D2179" s="374"/>
      <c r="E2179" s="534"/>
      <c r="F2179" s="534"/>
    </row>
    <row r="2180" spans="4:6">
      <c r="D2180" s="374"/>
      <c r="E2180" s="534"/>
      <c r="F2180" s="534"/>
    </row>
    <row r="2181" spans="4:6">
      <c r="D2181" s="374"/>
      <c r="E2181" s="534"/>
      <c r="F2181" s="534"/>
    </row>
    <row r="2182" spans="4:6">
      <c r="D2182" s="374"/>
      <c r="E2182" s="534"/>
      <c r="F2182" s="534"/>
    </row>
    <row r="2183" spans="4:6">
      <c r="D2183" s="374"/>
      <c r="E2183" s="534"/>
      <c r="F2183" s="534"/>
    </row>
    <row r="2184" spans="4:6">
      <c r="D2184" s="374"/>
      <c r="E2184" s="534"/>
      <c r="F2184" s="534"/>
    </row>
    <row r="2185" spans="4:6">
      <c r="D2185" s="374"/>
      <c r="E2185" s="534"/>
      <c r="F2185" s="534"/>
    </row>
    <row r="2186" spans="4:6">
      <c r="D2186" s="374"/>
      <c r="E2186" s="534"/>
      <c r="F2186" s="534"/>
    </row>
    <row r="2187" spans="4:6">
      <c r="D2187" s="374"/>
      <c r="E2187" s="534"/>
      <c r="F2187" s="534"/>
    </row>
    <row r="2188" spans="4:6">
      <c r="D2188" s="374"/>
      <c r="E2188" s="534"/>
      <c r="F2188" s="534"/>
    </row>
    <row r="2189" spans="4:6">
      <c r="D2189" s="374"/>
      <c r="E2189" s="534"/>
      <c r="F2189" s="534"/>
    </row>
    <row r="2190" spans="4:6">
      <c r="D2190" s="374"/>
      <c r="E2190" s="534"/>
      <c r="F2190" s="534"/>
    </row>
    <row r="2191" spans="4:6">
      <c r="D2191" s="374"/>
      <c r="E2191" s="534"/>
      <c r="F2191" s="534"/>
    </row>
    <row r="2192" spans="4:6">
      <c r="D2192" s="374"/>
      <c r="E2192" s="534"/>
      <c r="F2192" s="534"/>
    </row>
    <row r="2193" spans="4:6">
      <c r="D2193" s="374"/>
      <c r="E2193" s="534"/>
      <c r="F2193" s="534"/>
    </row>
    <row r="2194" spans="4:6">
      <c r="D2194" s="374"/>
      <c r="E2194" s="534"/>
      <c r="F2194" s="534"/>
    </row>
    <row r="2195" spans="4:6">
      <c r="D2195" s="374"/>
      <c r="E2195" s="534"/>
      <c r="F2195" s="534"/>
    </row>
    <row r="2196" spans="4:6">
      <c r="D2196" s="374"/>
      <c r="E2196" s="534"/>
      <c r="F2196" s="534"/>
    </row>
    <row r="2197" spans="4:6">
      <c r="D2197" s="374"/>
      <c r="E2197" s="534"/>
      <c r="F2197" s="534"/>
    </row>
    <row r="2198" spans="4:6">
      <c r="D2198" s="374"/>
      <c r="E2198" s="534"/>
      <c r="F2198" s="534"/>
    </row>
    <row r="2199" spans="4:6">
      <c r="D2199" s="374"/>
      <c r="E2199" s="534"/>
      <c r="F2199" s="534"/>
    </row>
    <row r="2200" spans="4:6">
      <c r="D2200" s="374"/>
      <c r="E2200" s="534"/>
      <c r="F2200" s="534"/>
    </row>
    <row r="2201" spans="4:6">
      <c r="D2201" s="374"/>
      <c r="E2201" s="534"/>
      <c r="F2201" s="534"/>
    </row>
    <row r="2202" spans="4:6">
      <c r="D2202" s="374"/>
      <c r="E2202" s="534"/>
      <c r="F2202" s="534"/>
    </row>
    <row r="2203" spans="4:6">
      <c r="D2203" s="374"/>
      <c r="E2203" s="534"/>
      <c r="F2203" s="534"/>
    </row>
    <row r="2204" spans="4:6">
      <c r="D2204" s="374"/>
      <c r="E2204" s="534"/>
      <c r="F2204" s="534"/>
    </row>
    <row r="2205" spans="4:6">
      <c r="D2205" s="374"/>
      <c r="E2205" s="534"/>
      <c r="F2205" s="534"/>
    </row>
    <row r="2206" spans="4:6">
      <c r="D2206" s="374"/>
      <c r="E2206" s="534"/>
      <c r="F2206" s="534"/>
    </row>
    <row r="2207" spans="4:6">
      <c r="D2207" s="374"/>
      <c r="E2207" s="534"/>
      <c r="F2207" s="534"/>
    </row>
    <row r="2208" spans="4:6">
      <c r="D2208" s="374"/>
      <c r="E2208" s="534"/>
      <c r="F2208" s="534"/>
    </row>
    <row r="2209" spans="4:6">
      <c r="D2209" s="374"/>
      <c r="E2209" s="534"/>
      <c r="F2209" s="534"/>
    </row>
    <row r="2210" spans="4:6">
      <c r="D2210" s="374"/>
      <c r="E2210" s="534"/>
      <c r="F2210" s="534"/>
    </row>
    <row r="2211" spans="4:6">
      <c r="D2211" s="374"/>
      <c r="E2211" s="534"/>
      <c r="F2211" s="534"/>
    </row>
    <row r="2212" spans="4:6">
      <c r="D2212" s="374"/>
      <c r="E2212" s="534"/>
      <c r="F2212" s="534"/>
    </row>
    <row r="2213" spans="4:6">
      <c r="D2213" s="374"/>
      <c r="E2213" s="534"/>
      <c r="F2213" s="534"/>
    </row>
    <row r="2214" spans="4:6">
      <c r="D2214" s="374"/>
      <c r="E2214" s="534"/>
      <c r="F2214" s="534"/>
    </row>
    <row r="2215" spans="4:6">
      <c r="D2215" s="374"/>
      <c r="E2215" s="534"/>
      <c r="F2215" s="534"/>
    </row>
    <row r="2216" spans="4:6">
      <c r="D2216" s="374"/>
      <c r="E2216" s="534"/>
      <c r="F2216" s="534"/>
    </row>
    <row r="2217" spans="4:6">
      <c r="D2217" s="374"/>
      <c r="E2217" s="534"/>
      <c r="F2217" s="534"/>
    </row>
    <row r="2218" spans="4:6">
      <c r="D2218" s="374"/>
      <c r="E2218" s="534"/>
      <c r="F2218" s="534"/>
    </row>
    <row r="2219" spans="4:6">
      <c r="D2219" s="374"/>
      <c r="E2219" s="534"/>
      <c r="F2219" s="534"/>
    </row>
    <row r="2220" spans="4:6">
      <c r="D2220" s="374"/>
      <c r="E2220" s="534"/>
      <c r="F2220" s="534"/>
    </row>
    <row r="2221" spans="4:6">
      <c r="D2221" s="374"/>
      <c r="E2221" s="534"/>
      <c r="F2221" s="534"/>
    </row>
    <row r="2222" spans="4:6">
      <c r="D2222" s="374"/>
      <c r="E2222" s="534"/>
      <c r="F2222" s="534"/>
    </row>
    <row r="2223" spans="4:6">
      <c r="D2223" s="374"/>
      <c r="E2223" s="534"/>
      <c r="F2223" s="534"/>
    </row>
    <row r="2224" spans="4:6">
      <c r="D2224" s="374"/>
      <c r="E2224" s="534"/>
      <c r="F2224" s="534"/>
    </row>
    <row r="2225" spans="4:6">
      <c r="D2225" s="374"/>
      <c r="E2225" s="534"/>
      <c r="F2225" s="534"/>
    </row>
    <row r="2226" spans="4:6">
      <c r="D2226" s="374"/>
      <c r="E2226" s="534"/>
      <c r="F2226" s="534"/>
    </row>
    <row r="2227" spans="4:6">
      <c r="D2227" s="374"/>
      <c r="E2227" s="534"/>
      <c r="F2227" s="534"/>
    </row>
    <row r="2228" spans="4:6">
      <c r="D2228" s="374"/>
      <c r="E2228" s="534"/>
      <c r="F2228" s="534"/>
    </row>
    <row r="2229" spans="4:6">
      <c r="D2229" s="374"/>
      <c r="E2229" s="534"/>
      <c r="F2229" s="534"/>
    </row>
    <row r="2230" spans="4:6">
      <c r="D2230" s="374"/>
      <c r="E2230" s="534"/>
      <c r="F2230" s="534"/>
    </row>
    <row r="2231" spans="4:6">
      <c r="D2231" s="374"/>
      <c r="E2231" s="534"/>
      <c r="F2231" s="534"/>
    </row>
    <row r="2232" spans="4:6">
      <c r="D2232" s="374"/>
      <c r="E2232" s="534"/>
      <c r="F2232" s="534"/>
    </row>
    <row r="2233" spans="4:6">
      <c r="D2233" s="374"/>
      <c r="E2233" s="534"/>
      <c r="F2233" s="534"/>
    </row>
    <row r="2234" spans="4:6">
      <c r="D2234" s="374"/>
      <c r="E2234" s="534"/>
      <c r="F2234" s="534"/>
    </row>
    <row r="2235" spans="4:6">
      <c r="D2235" s="374"/>
      <c r="E2235" s="534"/>
      <c r="F2235" s="534"/>
    </row>
    <row r="2236" spans="4:6">
      <c r="D2236" s="374"/>
      <c r="E2236" s="534"/>
      <c r="F2236" s="534"/>
    </row>
    <row r="2237" spans="4:6">
      <c r="D2237" s="374"/>
      <c r="E2237" s="534"/>
      <c r="F2237" s="534"/>
    </row>
    <row r="2238" spans="4:6">
      <c r="D2238" s="374"/>
      <c r="E2238" s="534"/>
      <c r="F2238" s="534"/>
    </row>
    <row r="2239" spans="4:6">
      <c r="D2239" s="374"/>
      <c r="E2239" s="534"/>
      <c r="F2239" s="534"/>
    </row>
    <row r="2240" spans="4:6">
      <c r="D2240" s="374"/>
      <c r="E2240" s="534"/>
      <c r="F2240" s="534"/>
    </row>
    <row r="2241" spans="4:6">
      <c r="D2241" s="374"/>
      <c r="E2241" s="534"/>
      <c r="F2241" s="534"/>
    </row>
    <row r="2242" spans="4:6">
      <c r="D2242" s="374"/>
      <c r="E2242" s="534"/>
      <c r="F2242" s="534"/>
    </row>
    <row r="2243" spans="4:6">
      <c r="D2243" s="374"/>
      <c r="E2243" s="534"/>
      <c r="F2243" s="534"/>
    </row>
    <row r="2244" spans="4:6">
      <c r="D2244" s="374"/>
      <c r="E2244" s="534"/>
      <c r="F2244" s="534"/>
    </row>
    <row r="2245" spans="4:6">
      <c r="D2245" s="374"/>
      <c r="E2245" s="534"/>
      <c r="F2245" s="534"/>
    </row>
    <row r="2246" spans="4:6">
      <c r="D2246" s="374"/>
      <c r="E2246" s="534"/>
      <c r="F2246" s="534"/>
    </row>
    <row r="2247" spans="4:6">
      <c r="D2247" s="374"/>
      <c r="E2247" s="534"/>
      <c r="F2247" s="534"/>
    </row>
    <row r="2248" spans="4:6">
      <c r="D2248" s="374"/>
      <c r="E2248" s="534"/>
      <c r="F2248" s="534"/>
    </row>
    <row r="2249" spans="4:6">
      <c r="D2249" s="374"/>
      <c r="E2249" s="534"/>
      <c r="F2249" s="534"/>
    </row>
    <row r="2250" spans="4:6">
      <c r="D2250" s="374"/>
      <c r="E2250" s="534"/>
      <c r="F2250" s="534"/>
    </row>
    <row r="2251" spans="4:6">
      <c r="D2251" s="374"/>
      <c r="E2251" s="534"/>
      <c r="F2251" s="534"/>
    </row>
    <row r="2252" spans="4:6">
      <c r="D2252" s="374"/>
      <c r="E2252" s="534"/>
      <c r="F2252" s="534"/>
    </row>
    <row r="2253" spans="4:6">
      <c r="D2253" s="374"/>
      <c r="E2253" s="534"/>
      <c r="F2253" s="534"/>
    </row>
    <row r="2254" spans="4:6">
      <c r="D2254" s="374"/>
      <c r="E2254" s="534"/>
      <c r="F2254" s="534"/>
    </row>
    <row r="2255" spans="4:6">
      <c r="D2255" s="374"/>
      <c r="E2255" s="534"/>
      <c r="F2255" s="534"/>
    </row>
    <row r="2256" spans="4:6">
      <c r="D2256" s="374"/>
      <c r="E2256" s="534"/>
      <c r="F2256" s="534"/>
    </row>
    <row r="2257" spans="4:6">
      <c r="D2257" s="374"/>
      <c r="E2257" s="534"/>
      <c r="F2257" s="534"/>
    </row>
    <row r="2258" spans="4:6">
      <c r="D2258" s="374"/>
      <c r="E2258" s="534"/>
      <c r="F2258" s="534"/>
    </row>
    <row r="2259" spans="4:6">
      <c r="D2259" s="374"/>
      <c r="E2259" s="534"/>
      <c r="F2259" s="534"/>
    </row>
    <row r="2260" spans="4:6">
      <c r="D2260" s="374"/>
      <c r="E2260" s="534"/>
      <c r="F2260" s="534"/>
    </row>
    <row r="2261" spans="4:6">
      <c r="D2261" s="374"/>
      <c r="E2261" s="534"/>
      <c r="F2261" s="534"/>
    </row>
    <row r="2262" spans="4:6">
      <c r="D2262" s="374"/>
      <c r="E2262" s="534"/>
      <c r="F2262" s="534"/>
    </row>
    <row r="2263" spans="4:6">
      <c r="D2263" s="374"/>
      <c r="E2263" s="534"/>
      <c r="F2263" s="534"/>
    </row>
    <row r="2264" spans="4:6">
      <c r="D2264" s="374"/>
      <c r="E2264" s="534"/>
      <c r="F2264" s="534"/>
    </row>
    <row r="2265" spans="4:6">
      <c r="D2265" s="374"/>
      <c r="E2265" s="534"/>
      <c r="F2265" s="534"/>
    </row>
    <row r="2266" spans="4:6">
      <c r="D2266" s="374"/>
      <c r="E2266" s="534"/>
      <c r="F2266" s="534"/>
    </row>
    <row r="2267" spans="4:6">
      <c r="D2267" s="374"/>
      <c r="E2267" s="534"/>
      <c r="F2267" s="534"/>
    </row>
    <row r="2268" spans="4:6">
      <c r="D2268" s="374"/>
      <c r="E2268" s="534"/>
      <c r="F2268" s="534"/>
    </row>
    <row r="2269" spans="4:6">
      <c r="D2269" s="374"/>
      <c r="E2269" s="534"/>
      <c r="F2269" s="534"/>
    </row>
    <row r="2270" spans="4:6">
      <c r="D2270" s="374"/>
      <c r="E2270" s="534"/>
      <c r="F2270" s="534"/>
    </row>
    <row r="2271" spans="4:6">
      <c r="D2271" s="374"/>
      <c r="E2271" s="534"/>
      <c r="F2271" s="534"/>
    </row>
    <row r="2272" spans="4:6">
      <c r="D2272" s="374"/>
      <c r="E2272" s="534"/>
      <c r="F2272" s="534"/>
    </row>
    <row r="2273" spans="4:6">
      <c r="D2273" s="374"/>
      <c r="E2273" s="534"/>
      <c r="F2273" s="534"/>
    </row>
    <row r="2274" spans="4:6">
      <c r="D2274" s="374"/>
      <c r="E2274" s="534"/>
      <c r="F2274" s="534"/>
    </row>
    <row r="2275" spans="4:6">
      <c r="D2275" s="374"/>
      <c r="E2275" s="534"/>
      <c r="F2275" s="534"/>
    </row>
    <row r="2276" spans="4:6">
      <c r="D2276" s="374"/>
      <c r="E2276" s="534"/>
      <c r="F2276" s="534"/>
    </row>
    <row r="2277" spans="4:6">
      <c r="D2277" s="374"/>
      <c r="E2277" s="534"/>
      <c r="F2277" s="534"/>
    </row>
    <row r="2278" spans="4:6">
      <c r="D2278" s="374"/>
      <c r="E2278" s="534"/>
      <c r="F2278" s="534"/>
    </row>
    <row r="2279" spans="4:6">
      <c r="D2279" s="374"/>
      <c r="E2279" s="534"/>
      <c r="F2279" s="534"/>
    </row>
    <row r="2280" spans="4:6">
      <c r="D2280" s="374"/>
      <c r="E2280" s="534"/>
      <c r="F2280" s="534"/>
    </row>
    <row r="2281" spans="4:6">
      <c r="D2281" s="374"/>
      <c r="E2281" s="534"/>
      <c r="F2281" s="534"/>
    </row>
    <row r="2282" spans="4:6">
      <c r="D2282" s="374"/>
      <c r="E2282" s="534"/>
      <c r="F2282" s="534"/>
    </row>
    <row r="2283" spans="4:6">
      <c r="D2283" s="374"/>
      <c r="E2283" s="534"/>
      <c r="F2283" s="534"/>
    </row>
    <row r="2284" spans="4:6">
      <c r="D2284" s="374"/>
      <c r="E2284" s="534"/>
      <c r="F2284" s="534"/>
    </row>
    <row r="2285" spans="4:6">
      <c r="D2285" s="374"/>
      <c r="E2285" s="534"/>
      <c r="F2285" s="534"/>
    </row>
    <row r="2286" spans="4:6">
      <c r="D2286" s="374"/>
      <c r="E2286" s="534"/>
      <c r="F2286" s="534"/>
    </row>
    <row r="2287" spans="4:6">
      <c r="D2287" s="374"/>
      <c r="E2287" s="534"/>
      <c r="F2287" s="534"/>
    </row>
    <row r="2288" spans="4:6">
      <c r="D2288" s="374"/>
      <c r="E2288" s="534"/>
      <c r="F2288" s="534"/>
    </row>
    <row r="2289" spans="4:6">
      <c r="D2289" s="374"/>
      <c r="E2289" s="534"/>
      <c r="F2289" s="534"/>
    </row>
    <row r="2290" spans="4:6">
      <c r="D2290" s="374"/>
      <c r="E2290" s="534"/>
      <c r="F2290" s="534"/>
    </row>
    <row r="2291" spans="4:6">
      <c r="D2291" s="374"/>
      <c r="E2291" s="534"/>
      <c r="F2291" s="534"/>
    </row>
    <row r="2292" spans="4:6">
      <c r="D2292" s="374"/>
      <c r="E2292" s="534"/>
      <c r="F2292" s="534"/>
    </row>
    <row r="2293" spans="4:6">
      <c r="D2293" s="374"/>
      <c r="E2293" s="534"/>
      <c r="F2293" s="534"/>
    </row>
    <row r="2294" spans="4:6">
      <c r="D2294" s="374"/>
      <c r="E2294" s="534"/>
      <c r="F2294" s="534"/>
    </row>
    <row r="2295" spans="4:6">
      <c r="D2295" s="374"/>
      <c r="E2295" s="534"/>
      <c r="F2295" s="534"/>
    </row>
    <row r="2296" spans="4:6">
      <c r="D2296" s="374"/>
      <c r="E2296" s="534"/>
      <c r="F2296" s="534"/>
    </row>
    <row r="2297" spans="4:6">
      <c r="D2297" s="374"/>
      <c r="E2297" s="534"/>
      <c r="F2297" s="534"/>
    </row>
    <row r="2298" spans="4:6">
      <c r="D2298" s="374"/>
      <c r="E2298" s="534"/>
      <c r="F2298" s="534"/>
    </row>
    <row r="2299" spans="4:6">
      <c r="D2299" s="374"/>
      <c r="E2299" s="534"/>
      <c r="F2299" s="534"/>
    </row>
    <row r="2300" spans="4:6">
      <c r="D2300" s="374"/>
      <c r="E2300" s="534"/>
      <c r="F2300" s="534"/>
    </row>
    <row r="2301" spans="4:6">
      <c r="D2301" s="374"/>
      <c r="E2301" s="534"/>
      <c r="F2301" s="534"/>
    </row>
    <row r="2302" spans="4:6">
      <c r="D2302" s="374"/>
      <c r="E2302" s="534"/>
      <c r="F2302" s="534"/>
    </row>
    <row r="2303" spans="4:6">
      <c r="D2303" s="374"/>
      <c r="E2303" s="534"/>
      <c r="F2303" s="534"/>
    </row>
    <row r="2304" spans="4:6">
      <c r="D2304" s="374"/>
      <c r="E2304" s="534"/>
      <c r="F2304" s="534"/>
    </row>
    <row r="2305" spans="4:6">
      <c r="D2305" s="374"/>
      <c r="E2305" s="534"/>
      <c r="F2305" s="534"/>
    </row>
    <row r="2306" spans="4:6">
      <c r="D2306" s="374"/>
      <c r="E2306" s="534"/>
      <c r="F2306" s="534"/>
    </row>
    <row r="2307" spans="4:6">
      <c r="D2307" s="374"/>
      <c r="E2307" s="534"/>
      <c r="F2307" s="534"/>
    </row>
    <row r="2308" spans="4:6">
      <c r="D2308" s="374"/>
      <c r="E2308" s="534"/>
      <c r="F2308" s="534"/>
    </row>
    <row r="2309" spans="4:6">
      <c r="D2309" s="374"/>
      <c r="E2309" s="534"/>
      <c r="F2309" s="534"/>
    </row>
    <row r="2310" spans="4:6">
      <c r="D2310" s="374"/>
      <c r="E2310" s="534"/>
      <c r="F2310" s="534"/>
    </row>
    <row r="2311" spans="4:6">
      <c r="D2311" s="374"/>
      <c r="E2311" s="534"/>
      <c r="F2311" s="534"/>
    </row>
    <row r="2312" spans="4:6">
      <c r="D2312" s="374"/>
      <c r="E2312" s="534"/>
      <c r="F2312" s="534"/>
    </row>
    <row r="2313" spans="4:6">
      <c r="D2313" s="374"/>
      <c r="E2313" s="534"/>
      <c r="F2313" s="534"/>
    </row>
    <row r="2314" spans="4:6">
      <c r="D2314" s="374"/>
      <c r="E2314" s="534"/>
      <c r="F2314" s="534"/>
    </row>
    <row r="2315" spans="4:6">
      <c r="D2315" s="374"/>
      <c r="E2315" s="534"/>
      <c r="F2315" s="534"/>
    </row>
    <row r="2316" spans="4:6">
      <c r="D2316" s="374"/>
      <c r="E2316" s="534"/>
      <c r="F2316" s="534"/>
    </row>
    <row r="2317" spans="4:6">
      <c r="D2317" s="374"/>
      <c r="E2317" s="534"/>
      <c r="F2317" s="534"/>
    </row>
    <row r="2318" spans="4:6">
      <c r="D2318" s="374"/>
      <c r="E2318" s="534"/>
      <c r="F2318" s="534"/>
    </row>
    <row r="2319" spans="4:6">
      <c r="D2319" s="374"/>
      <c r="E2319" s="534"/>
      <c r="F2319" s="534"/>
    </row>
    <row r="2320" spans="4:6">
      <c r="D2320" s="374"/>
      <c r="E2320" s="534"/>
      <c r="F2320" s="534"/>
    </row>
    <row r="2321" spans="4:6">
      <c r="D2321" s="374"/>
      <c r="E2321" s="534"/>
      <c r="F2321" s="534"/>
    </row>
    <row r="2322" spans="4:6">
      <c r="D2322" s="374"/>
      <c r="E2322" s="534"/>
      <c r="F2322" s="534"/>
    </row>
    <row r="2323" spans="4:6">
      <c r="D2323" s="374"/>
      <c r="E2323" s="534"/>
      <c r="F2323" s="534"/>
    </row>
    <row r="2324" spans="4:6">
      <c r="D2324" s="374"/>
      <c r="E2324" s="534"/>
      <c r="F2324" s="534"/>
    </row>
    <row r="2325" spans="4:6">
      <c r="D2325" s="374"/>
      <c r="E2325" s="534"/>
      <c r="F2325" s="534"/>
    </row>
    <row r="2326" spans="4:6">
      <c r="D2326" s="374"/>
      <c r="E2326" s="534"/>
      <c r="F2326" s="534"/>
    </row>
    <row r="2327" spans="4:6">
      <c r="D2327" s="374"/>
      <c r="E2327" s="534"/>
      <c r="F2327" s="534"/>
    </row>
    <row r="2328" spans="4:6">
      <c r="D2328" s="374"/>
      <c r="E2328" s="534"/>
      <c r="F2328" s="534"/>
    </row>
    <row r="2329" spans="4:6">
      <c r="D2329" s="374"/>
      <c r="E2329" s="534"/>
      <c r="F2329" s="534"/>
    </row>
    <row r="2330" spans="4:6">
      <c r="D2330" s="374"/>
      <c r="E2330" s="534"/>
      <c r="F2330" s="534"/>
    </row>
    <row r="2331" spans="4:6">
      <c r="D2331" s="374"/>
      <c r="E2331" s="534"/>
      <c r="F2331" s="534"/>
    </row>
    <row r="2332" spans="4:6">
      <c r="D2332" s="374"/>
      <c r="E2332" s="534"/>
      <c r="F2332" s="534"/>
    </row>
    <row r="2333" spans="4:6">
      <c r="D2333" s="374"/>
      <c r="E2333" s="534"/>
      <c r="F2333" s="534"/>
    </row>
    <row r="2334" spans="4:6">
      <c r="D2334" s="374"/>
      <c r="E2334" s="534"/>
      <c r="F2334" s="534"/>
    </row>
    <row r="2335" spans="4:6">
      <c r="D2335" s="374"/>
      <c r="E2335" s="534"/>
      <c r="F2335" s="534"/>
    </row>
    <row r="2336" spans="4:6">
      <c r="D2336" s="374"/>
      <c r="E2336" s="534"/>
      <c r="F2336" s="534"/>
    </row>
    <row r="2337" spans="4:6">
      <c r="D2337" s="374"/>
      <c r="E2337" s="534"/>
      <c r="F2337" s="534"/>
    </row>
    <row r="2338" spans="4:6">
      <c r="D2338" s="374"/>
      <c r="E2338" s="534"/>
      <c r="F2338" s="534"/>
    </row>
    <row r="2339" spans="4:6">
      <c r="D2339" s="374"/>
      <c r="E2339" s="534"/>
      <c r="F2339" s="534"/>
    </row>
    <row r="2340" spans="4:6">
      <c r="D2340" s="374"/>
      <c r="E2340" s="534"/>
      <c r="F2340" s="534"/>
    </row>
    <row r="2341" spans="4:6">
      <c r="D2341" s="374"/>
      <c r="E2341" s="534"/>
      <c r="F2341" s="534"/>
    </row>
    <row r="2342" spans="4:6">
      <c r="D2342" s="374"/>
      <c r="E2342" s="534"/>
      <c r="F2342" s="534"/>
    </row>
    <row r="2343" spans="4:6">
      <c r="D2343" s="374"/>
      <c r="E2343" s="534"/>
      <c r="F2343" s="534"/>
    </row>
    <row r="2344" spans="4:6">
      <c r="D2344" s="374"/>
      <c r="E2344" s="534"/>
      <c r="F2344" s="534"/>
    </row>
    <row r="2345" spans="4:6">
      <c r="D2345" s="374"/>
      <c r="E2345" s="534"/>
      <c r="F2345" s="534"/>
    </row>
    <row r="2346" spans="4:6">
      <c r="D2346" s="374"/>
      <c r="E2346" s="534"/>
      <c r="F2346" s="534"/>
    </row>
    <row r="2347" spans="4:6">
      <c r="D2347" s="374"/>
      <c r="E2347" s="534"/>
      <c r="F2347" s="534"/>
    </row>
    <row r="2348" spans="4:6">
      <c r="D2348" s="374"/>
      <c r="E2348" s="534"/>
      <c r="F2348" s="534"/>
    </row>
    <row r="2349" spans="4:6">
      <c r="D2349" s="374"/>
      <c r="E2349" s="534"/>
      <c r="F2349" s="534"/>
    </row>
    <row r="2350" spans="4:6">
      <c r="D2350" s="374"/>
      <c r="E2350" s="534"/>
      <c r="F2350" s="534"/>
    </row>
    <row r="2351" spans="4:6">
      <c r="D2351" s="374"/>
      <c r="E2351" s="534"/>
      <c r="F2351" s="534"/>
    </row>
    <row r="2352" spans="4:6">
      <c r="D2352" s="374"/>
      <c r="E2352" s="534"/>
      <c r="F2352" s="534"/>
    </row>
    <row r="2353" spans="4:6">
      <c r="D2353" s="374"/>
      <c r="E2353" s="534"/>
      <c r="F2353" s="534"/>
    </row>
    <row r="2354" spans="4:6">
      <c r="D2354" s="374"/>
      <c r="E2354" s="534"/>
      <c r="F2354" s="534"/>
    </row>
    <row r="2355" spans="4:6">
      <c r="D2355" s="374"/>
      <c r="E2355" s="534"/>
      <c r="F2355" s="534"/>
    </row>
    <row r="2356" spans="4:6">
      <c r="D2356" s="374"/>
      <c r="E2356" s="534"/>
      <c r="F2356" s="534"/>
    </row>
    <row r="2357" spans="4:6">
      <c r="D2357" s="374"/>
      <c r="E2357" s="534"/>
      <c r="F2357" s="534"/>
    </row>
    <row r="2358" spans="4:6">
      <c r="D2358" s="374"/>
      <c r="E2358" s="534"/>
      <c r="F2358" s="534"/>
    </row>
    <row r="2359" spans="4:6">
      <c r="D2359" s="374"/>
      <c r="E2359" s="534"/>
      <c r="F2359" s="534"/>
    </row>
    <row r="2360" spans="4:6">
      <c r="D2360" s="374"/>
      <c r="E2360" s="534"/>
      <c r="F2360" s="534"/>
    </row>
    <row r="2361" spans="4:6">
      <c r="D2361" s="374"/>
      <c r="E2361" s="534"/>
      <c r="F2361" s="534"/>
    </row>
    <row r="2362" spans="4:6">
      <c r="D2362" s="374"/>
      <c r="E2362" s="534"/>
      <c r="F2362" s="534"/>
    </row>
    <row r="2363" spans="4:6">
      <c r="D2363" s="374"/>
      <c r="E2363" s="534"/>
      <c r="F2363" s="534"/>
    </row>
    <row r="2364" spans="4:6">
      <c r="D2364" s="374"/>
      <c r="E2364" s="534"/>
      <c r="F2364" s="534"/>
    </row>
    <row r="2365" spans="4:6">
      <c r="D2365" s="374"/>
      <c r="E2365" s="534"/>
      <c r="F2365" s="534"/>
    </row>
    <row r="2366" spans="4:6">
      <c r="D2366" s="374"/>
      <c r="E2366" s="534"/>
      <c r="F2366" s="534"/>
    </row>
    <row r="2367" spans="4:6">
      <c r="D2367" s="374"/>
      <c r="E2367" s="534"/>
      <c r="F2367" s="534"/>
    </row>
    <row r="2368" spans="4:6">
      <c r="D2368" s="374"/>
      <c r="E2368" s="534"/>
      <c r="F2368" s="534"/>
    </row>
    <row r="2369" spans="4:6">
      <c r="D2369" s="374"/>
      <c r="E2369" s="534"/>
      <c r="F2369" s="534"/>
    </row>
    <row r="2370" spans="4:6">
      <c r="D2370" s="374"/>
      <c r="E2370" s="534"/>
      <c r="F2370" s="534"/>
    </row>
    <row r="2371" spans="4:6">
      <c r="D2371" s="374"/>
      <c r="E2371" s="534"/>
      <c r="F2371" s="534"/>
    </row>
    <row r="2372" spans="4:6">
      <c r="D2372" s="374"/>
      <c r="E2372" s="534"/>
      <c r="F2372" s="534"/>
    </row>
    <row r="2373" spans="4:6">
      <c r="D2373" s="374"/>
      <c r="E2373" s="534"/>
      <c r="F2373" s="534"/>
    </row>
    <row r="2374" spans="4:6">
      <c r="D2374" s="374"/>
      <c r="E2374" s="534"/>
      <c r="F2374" s="534"/>
    </row>
    <row r="2375" spans="4:6">
      <c r="D2375" s="374"/>
      <c r="E2375" s="534"/>
      <c r="F2375" s="534"/>
    </row>
    <row r="2376" spans="4:6">
      <c r="D2376" s="374"/>
      <c r="E2376" s="534"/>
      <c r="F2376" s="534"/>
    </row>
    <row r="2377" spans="4:6">
      <c r="D2377" s="374"/>
      <c r="E2377" s="534"/>
      <c r="F2377" s="534"/>
    </row>
    <row r="2378" spans="4:6">
      <c r="D2378" s="374"/>
      <c r="E2378" s="534"/>
      <c r="F2378" s="534"/>
    </row>
    <row r="2379" spans="4:6">
      <c r="D2379" s="374"/>
      <c r="E2379" s="534"/>
      <c r="F2379" s="534"/>
    </row>
    <row r="2380" spans="4:6">
      <c r="D2380" s="374"/>
      <c r="E2380" s="534"/>
      <c r="F2380" s="534"/>
    </row>
    <row r="2381" spans="4:6">
      <c r="D2381" s="374"/>
      <c r="E2381" s="534"/>
      <c r="F2381" s="534"/>
    </row>
    <row r="2382" spans="4:6">
      <c r="D2382" s="374"/>
      <c r="E2382" s="534"/>
      <c r="F2382" s="534"/>
    </row>
    <row r="2383" spans="4:6">
      <c r="D2383" s="374"/>
      <c r="E2383" s="534"/>
      <c r="F2383" s="534"/>
    </row>
    <row r="2384" spans="4:6">
      <c r="D2384" s="374"/>
      <c r="E2384" s="534"/>
      <c r="F2384" s="534"/>
    </row>
    <row r="2385" spans="4:6">
      <c r="D2385" s="374"/>
      <c r="E2385" s="534"/>
      <c r="F2385" s="534"/>
    </row>
    <row r="2386" spans="4:6">
      <c r="D2386" s="374"/>
      <c r="E2386" s="534"/>
      <c r="F2386" s="534"/>
    </row>
    <row r="2387" spans="4:6">
      <c r="D2387" s="374"/>
      <c r="E2387" s="534"/>
      <c r="F2387" s="534"/>
    </row>
    <row r="2388" spans="4:6">
      <c r="D2388" s="374"/>
      <c r="E2388" s="534"/>
      <c r="F2388" s="534"/>
    </row>
    <row r="2389" spans="4:6">
      <c r="D2389" s="374"/>
      <c r="E2389" s="534"/>
      <c r="F2389" s="534"/>
    </row>
    <row r="2390" spans="4:6">
      <c r="D2390" s="374"/>
      <c r="E2390" s="534"/>
      <c r="F2390" s="534"/>
    </row>
    <row r="2391" spans="4:6">
      <c r="D2391" s="374"/>
      <c r="E2391" s="534"/>
      <c r="F2391" s="534"/>
    </row>
    <row r="2392" spans="4:6">
      <c r="D2392" s="374"/>
      <c r="E2392" s="534"/>
      <c r="F2392" s="534"/>
    </row>
    <row r="2393" spans="4:6">
      <c r="D2393" s="374"/>
      <c r="E2393" s="534"/>
      <c r="F2393" s="534"/>
    </row>
    <row r="2394" spans="4:6">
      <c r="D2394" s="374"/>
      <c r="E2394" s="534"/>
      <c r="F2394" s="534"/>
    </row>
    <row r="2395" spans="4:6">
      <c r="D2395" s="374"/>
      <c r="E2395" s="534"/>
      <c r="F2395" s="534"/>
    </row>
    <row r="2396" spans="4:6">
      <c r="D2396" s="374"/>
      <c r="E2396" s="534"/>
      <c r="F2396" s="534"/>
    </row>
    <row r="2397" spans="4:6">
      <c r="D2397" s="374"/>
      <c r="E2397" s="534"/>
      <c r="F2397" s="534"/>
    </row>
    <row r="2398" spans="4:6">
      <c r="D2398" s="374"/>
      <c r="E2398" s="534"/>
      <c r="F2398" s="534"/>
    </row>
    <row r="2399" spans="4:6">
      <c r="D2399" s="374"/>
      <c r="E2399" s="534"/>
      <c r="F2399" s="534"/>
    </row>
    <row r="2400" spans="4:6">
      <c r="D2400" s="374"/>
      <c r="E2400" s="534"/>
      <c r="F2400" s="534"/>
    </row>
    <row r="2401" spans="4:6">
      <c r="D2401" s="374"/>
      <c r="E2401" s="534"/>
      <c r="F2401" s="534"/>
    </row>
    <row r="2402" spans="4:6">
      <c r="D2402" s="374"/>
      <c r="E2402" s="534"/>
      <c r="F2402" s="534"/>
    </row>
    <row r="2403" spans="4:6">
      <c r="D2403" s="374"/>
      <c r="E2403" s="534"/>
      <c r="F2403" s="534"/>
    </row>
    <row r="2404" spans="4:6">
      <c r="D2404" s="374"/>
      <c r="E2404" s="534"/>
      <c r="F2404" s="534"/>
    </row>
    <row r="2405" spans="4:6">
      <c r="D2405" s="374"/>
      <c r="E2405" s="534"/>
      <c r="F2405" s="534"/>
    </row>
    <row r="2406" spans="4:6">
      <c r="D2406" s="374"/>
      <c r="E2406" s="534"/>
      <c r="F2406" s="534"/>
    </row>
    <row r="2407" spans="4:6">
      <c r="D2407" s="374"/>
      <c r="E2407" s="534"/>
      <c r="F2407" s="534"/>
    </row>
    <row r="2408" spans="4:6">
      <c r="D2408" s="374"/>
      <c r="E2408" s="534"/>
      <c r="F2408" s="534"/>
    </row>
    <row r="2409" spans="4:6">
      <c r="D2409" s="374"/>
      <c r="E2409" s="534"/>
      <c r="F2409" s="534"/>
    </row>
    <row r="2410" spans="4:6">
      <c r="D2410" s="374"/>
      <c r="E2410" s="534"/>
      <c r="F2410" s="534"/>
    </row>
    <row r="2411" spans="4:6">
      <c r="D2411" s="374"/>
      <c r="E2411" s="534"/>
      <c r="F2411" s="534"/>
    </row>
    <row r="2412" spans="4:6">
      <c r="D2412" s="374"/>
      <c r="E2412" s="534"/>
      <c r="F2412" s="534"/>
    </row>
    <row r="2413" spans="4:6">
      <c r="D2413" s="374"/>
      <c r="E2413" s="534"/>
      <c r="F2413" s="534"/>
    </row>
    <row r="2414" spans="4:6">
      <c r="D2414" s="374"/>
      <c r="E2414" s="534"/>
      <c r="F2414" s="534"/>
    </row>
    <row r="2415" spans="4:6">
      <c r="D2415" s="374"/>
      <c r="E2415" s="534"/>
      <c r="F2415" s="534"/>
    </row>
    <row r="2416" spans="4:6">
      <c r="D2416" s="374"/>
      <c r="E2416" s="534"/>
      <c r="F2416" s="534"/>
    </row>
    <row r="2417" spans="4:6">
      <c r="D2417" s="374"/>
      <c r="E2417" s="534"/>
      <c r="F2417" s="534"/>
    </row>
    <row r="2418" spans="4:6">
      <c r="D2418" s="374"/>
      <c r="E2418" s="534"/>
      <c r="F2418" s="534"/>
    </row>
    <row r="2419" spans="4:6">
      <c r="D2419" s="374"/>
      <c r="E2419" s="534"/>
      <c r="F2419" s="534"/>
    </row>
    <row r="2420" spans="4:6">
      <c r="D2420" s="374"/>
      <c r="E2420" s="534"/>
      <c r="F2420" s="534"/>
    </row>
    <row r="2421" spans="4:6">
      <c r="D2421" s="374"/>
      <c r="E2421" s="534"/>
      <c r="F2421" s="534"/>
    </row>
    <row r="2422" spans="4:6">
      <c r="D2422" s="374"/>
      <c r="E2422" s="534"/>
      <c r="F2422" s="534"/>
    </row>
    <row r="2423" spans="4:6">
      <c r="D2423" s="374"/>
      <c r="E2423" s="534"/>
      <c r="F2423" s="534"/>
    </row>
    <row r="2424" spans="4:6">
      <c r="D2424" s="374"/>
      <c r="E2424" s="534"/>
      <c r="F2424" s="534"/>
    </row>
    <row r="2425" spans="4:6">
      <c r="D2425" s="374"/>
      <c r="E2425" s="534"/>
      <c r="F2425" s="534"/>
    </row>
    <row r="2426" spans="4:6">
      <c r="D2426" s="374"/>
      <c r="E2426" s="534"/>
      <c r="F2426" s="534"/>
    </row>
    <row r="2427" spans="4:6">
      <c r="D2427" s="374"/>
      <c r="E2427" s="534"/>
      <c r="F2427" s="534"/>
    </row>
    <row r="2428" spans="4:6">
      <c r="D2428" s="374"/>
      <c r="E2428" s="534"/>
      <c r="F2428" s="534"/>
    </row>
    <row r="2429" spans="4:6">
      <c r="D2429" s="374"/>
      <c r="E2429" s="534"/>
      <c r="F2429" s="534"/>
    </row>
    <row r="2430" spans="4:6">
      <c r="D2430" s="374"/>
      <c r="E2430" s="534"/>
      <c r="F2430" s="534"/>
    </row>
    <row r="2431" spans="4:6">
      <c r="D2431" s="374"/>
      <c r="E2431" s="534"/>
      <c r="F2431" s="534"/>
    </row>
    <row r="2432" spans="4:6">
      <c r="D2432" s="374"/>
      <c r="E2432" s="534"/>
      <c r="F2432" s="534"/>
    </row>
    <row r="2433" spans="4:6">
      <c r="D2433" s="374"/>
      <c r="E2433" s="534"/>
      <c r="F2433" s="534"/>
    </row>
    <row r="2434" spans="4:6">
      <c r="D2434" s="374"/>
      <c r="E2434" s="534"/>
      <c r="F2434" s="534"/>
    </row>
    <row r="2435" spans="4:6">
      <c r="D2435" s="374"/>
      <c r="E2435" s="534"/>
      <c r="F2435" s="534"/>
    </row>
    <row r="2436" spans="4:6">
      <c r="D2436" s="374"/>
      <c r="E2436" s="534"/>
      <c r="F2436" s="534"/>
    </row>
    <row r="2437" spans="4:6">
      <c r="D2437" s="374"/>
      <c r="E2437" s="534"/>
      <c r="F2437" s="534"/>
    </row>
    <row r="2438" spans="4:6">
      <c r="D2438" s="374"/>
      <c r="E2438" s="534"/>
      <c r="F2438" s="534"/>
    </row>
    <row r="2439" spans="4:6">
      <c r="D2439" s="374"/>
      <c r="E2439" s="534"/>
      <c r="F2439" s="534"/>
    </row>
    <row r="2440" spans="4:6">
      <c r="D2440" s="374"/>
      <c r="E2440" s="534"/>
      <c r="F2440" s="534"/>
    </row>
    <row r="2441" spans="4:6">
      <c r="D2441" s="374"/>
      <c r="E2441" s="534"/>
      <c r="F2441" s="534"/>
    </row>
    <row r="2442" spans="4:6">
      <c r="D2442" s="374"/>
      <c r="E2442" s="534"/>
      <c r="F2442" s="534"/>
    </row>
    <row r="2443" spans="4:6">
      <c r="D2443" s="374"/>
      <c r="E2443" s="534"/>
      <c r="F2443" s="534"/>
    </row>
    <row r="2444" spans="4:6">
      <c r="D2444" s="374"/>
      <c r="E2444" s="534"/>
      <c r="F2444" s="534"/>
    </row>
    <row r="2445" spans="4:6">
      <c r="D2445" s="374"/>
      <c r="E2445" s="534"/>
      <c r="F2445" s="534"/>
    </row>
    <row r="2446" spans="4:6">
      <c r="D2446" s="374"/>
      <c r="E2446" s="534"/>
      <c r="F2446" s="534"/>
    </row>
    <row r="2447" spans="4:6">
      <c r="D2447" s="374"/>
      <c r="E2447" s="534"/>
      <c r="F2447" s="534"/>
    </row>
    <row r="2448" spans="4:6">
      <c r="D2448" s="374"/>
      <c r="E2448" s="534"/>
      <c r="F2448" s="534"/>
    </row>
    <row r="2449" spans="4:6">
      <c r="D2449" s="374"/>
      <c r="E2449" s="534"/>
      <c r="F2449" s="534"/>
    </row>
    <row r="2450" spans="4:6">
      <c r="D2450" s="374"/>
      <c r="E2450" s="534"/>
      <c r="F2450" s="534"/>
    </row>
    <row r="2451" spans="4:6">
      <c r="D2451" s="374"/>
      <c r="E2451" s="534"/>
      <c r="F2451" s="534"/>
    </row>
    <row r="2452" spans="4:6">
      <c r="D2452" s="374"/>
      <c r="E2452" s="534"/>
      <c r="F2452" s="534"/>
    </row>
    <row r="2453" spans="4:6">
      <c r="D2453" s="374"/>
      <c r="E2453" s="534"/>
      <c r="F2453" s="534"/>
    </row>
    <row r="2454" spans="4:6">
      <c r="D2454" s="374"/>
      <c r="E2454" s="534"/>
      <c r="F2454" s="534"/>
    </row>
    <row r="2455" spans="4:6">
      <c r="D2455" s="374"/>
      <c r="E2455" s="534"/>
      <c r="F2455" s="534"/>
    </row>
    <row r="2456" spans="4:6">
      <c r="D2456" s="374"/>
      <c r="E2456" s="534"/>
      <c r="F2456" s="534"/>
    </row>
    <row r="2457" spans="4:6">
      <c r="D2457" s="374"/>
      <c r="E2457" s="534"/>
      <c r="F2457" s="534"/>
    </row>
    <row r="2458" spans="4:6">
      <c r="D2458" s="374"/>
      <c r="E2458" s="534"/>
      <c r="F2458" s="534"/>
    </row>
    <row r="2459" spans="4:6">
      <c r="D2459" s="374"/>
      <c r="E2459" s="534"/>
      <c r="F2459" s="534"/>
    </row>
    <row r="2460" spans="4:6">
      <c r="D2460" s="374"/>
      <c r="E2460" s="534"/>
      <c r="F2460" s="534"/>
    </row>
    <row r="2461" spans="4:6">
      <c r="D2461" s="374"/>
      <c r="E2461" s="534"/>
      <c r="F2461" s="534"/>
    </row>
    <row r="2462" spans="4:6">
      <c r="D2462" s="374"/>
      <c r="E2462" s="534"/>
      <c r="F2462" s="534"/>
    </row>
    <row r="2463" spans="4:6">
      <c r="D2463" s="374"/>
      <c r="E2463" s="534"/>
      <c r="F2463" s="534"/>
    </row>
    <row r="2464" spans="4:6">
      <c r="D2464" s="374"/>
      <c r="E2464" s="534"/>
      <c r="F2464" s="534"/>
    </row>
    <row r="2465" spans="4:6">
      <c r="D2465" s="374"/>
      <c r="E2465" s="534"/>
      <c r="F2465" s="534"/>
    </row>
    <row r="2466" spans="4:6">
      <c r="D2466" s="374"/>
      <c r="E2466" s="534"/>
      <c r="F2466" s="534"/>
    </row>
    <row r="2467" spans="4:6">
      <c r="D2467" s="374"/>
      <c r="E2467" s="534"/>
      <c r="F2467" s="534"/>
    </row>
    <row r="2468" spans="4:6">
      <c r="D2468" s="374"/>
      <c r="E2468" s="534"/>
      <c r="F2468" s="534"/>
    </row>
    <row r="2469" spans="4:6">
      <c r="D2469" s="374"/>
      <c r="E2469" s="534"/>
      <c r="F2469" s="534"/>
    </row>
    <row r="2470" spans="4:6">
      <c r="D2470" s="374"/>
      <c r="E2470" s="534"/>
      <c r="F2470" s="534"/>
    </row>
    <row r="2471" spans="4:6">
      <c r="D2471" s="374"/>
      <c r="E2471" s="534"/>
      <c r="F2471" s="534"/>
    </row>
    <row r="2472" spans="4:6">
      <c r="D2472" s="374"/>
      <c r="E2472" s="534"/>
      <c r="F2472" s="534"/>
    </row>
    <row r="2473" spans="4:6">
      <c r="D2473" s="374"/>
      <c r="E2473" s="534"/>
      <c r="F2473" s="534"/>
    </row>
    <row r="2474" spans="4:6">
      <c r="D2474" s="374"/>
      <c r="E2474" s="534"/>
      <c r="F2474" s="534"/>
    </row>
    <row r="2475" spans="4:6">
      <c r="D2475" s="374"/>
      <c r="E2475" s="534"/>
      <c r="F2475" s="534"/>
    </row>
    <row r="2476" spans="4:6">
      <c r="D2476" s="374"/>
      <c r="E2476" s="534"/>
      <c r="F2476" s="534"/>
    </row>
    <row r="2477" spans="4:6">
      <c r="D2477" s="374"/>
      <c r="E2477" s="534"/>
      <c r="F2477" s="534"/>
    </row>
    <row r="2478" spans="4:6">
      <c r="D2478" s="374"/>
      <c r="E2478" s="534"/>
      <c r="F2478" s="534"/>
    </row>
    <row r="2479" spans="4:6">
      <c r="D2479" s="374"/>
      <c r="E2479" s="534"/>
      <c r="F2479" s="534"/>
    </row>
    <row r="2480" spans="4:6">
      <c r="D2480" s="374"/>
      <c r="E2480" s="534"/>
      <c r="F2480" s="534"/>
    </row>
    <row r="2481" spans="4:6">
      <c r="D2481" s="374"/>
      <c r="E2481" s="534"/>
      <c r="F2481" s="534"/>
    </row>
    <row r="2482" spans="4:6">
      <c r="D2482" s="374"/>
      <c r="E2482" s="534"/>
      <c r="F2482" s="534"/>
    </row>
    <row r="2483" spans="4:6">
      <c r="D2483" s="374"/>
      <c r="E2483" s="534"/>
      <c r="F2483" s="534"/>
    </row>
    <row r="2484" spans="4:6">
      <c r="D2484" s="374"/>
      <c r="E2484" s="534"/>
      <c r="F2484" s="534"/>
    </row>
    <row r="2485" spans="4:6">
      <c r="D2485" s="374"/>
      <c r="E2485" s="534"/>
      <c r="F2485" s="534"/>
    </row>
    <row r="2486" spans="4:6">
      <c r="D2486" s="374"/>
      <c r="E2486" s="534"/>
      <c r="F2486" s="534"/>
    </row>
    <row r="2487" spans="4:6">
      <c r="D2487" s="374"/>
      <c r="E2487" s="534"/>
      <c r="F2487" s="534"/>
    </row>
    <row r="2488" spans="4:6">
      <c r="D2488" s="374"/>
      <c r="E2488" s="534"/>
      <c r="F2488" s="534"/>
    </row>
    <row r="2489" spans="4:6">
      <c r="D2489" s="374"/>
      <c r="E2489" s="534"/>
      <c r="F2489" s="534"/>
    </row>
    <row r="2490" spans="4:6">
      <c r="D2490" s="374"/>
      <c r="E2490" s="534"/>
      <c r="F2490" s="534"/>
    </row>
    <row r="2491" spans="4:6">
      <c r="D2491" s="374"/>
      <c r="E2491" s="534"/>
      <c r="F2491" s="534"/>
    </row>
    <row r="2492" spans="4:6">
      <c r="D2492" s="374"/>
      <c r="E2492" s="534"/>
      <c r="F2492" s="534"/>
    </row>
    <row r="2493" spans="4:6">
      <c r="D2493" s="374"/>
      <c r="E2493" s="534"/>
      <c r="F2493" s="534"/>
    </row>
    <row r="2494" spans="4:6">
      <c r="D2494" s="374"/>
      <c r="E2494" s="534"/>
      <c r="F2494" s="534"/>
    </row>
    <row r="2495" spans="4:6">
      <c r="D2495" s="374"/>
      <c r="E2495" s="534"/>
      <c r="F2495" s="534"/>
    </row>
    <row r="2496" spans="4:6">
      <c r="D2496" s="374"/>
      <c r="E2496" s="534"/>
      <c r="F2496" s="534"/>
    </row>
    <row r="2497" spans="4:6">
      <c r="D2497" s="374"/>
      <c r="E2497" s="534"/>
      <c r="F2497" s="534"/>
    </row>
    <row r="2498" spans="4:6">
      <c r="D2498" s="374"/>
      <c r="E2498" s="534"/>
      <c r="F2498" s="534"/>
    </row>
    <row r="2499" spans="4:6">
      <c r="D2499" s="374"/>
      <c r="E2499" s="534"/>
      <c r="F2499" s="534"/>
    </row>
    <row r="2500" spans="4:6">
      <c r="D2500" s="374"/>
      <c r="E2500" s="534"/>
      <c r="F2500" s="534"/>
    </row>
    <row r="2501" spans="4:6">
      <c r="D2501" s="374"/>
      <c r="E2501" s="534"/>
      <c r="F2501" s="534"/>
    </row>
    <row r="2502" spans="4:6">
      <c r="D2502" s="374"/>
      <c r="E2502" s="534"/>
      <c r="F2502" s="534"/>
    </row>
    <row r="2503" spans="4:6">
      <c r="D2503" s="374"/>
      <c r="E2503" s="534"/>
      <c r="F2503" s="534"/>
    </row>
    <row r="2504" spans="4:6">
      <c r="D2504" s="374"/>
      <c r="E2504" s="534"/>
      <c r="F2504" s="534"/>
    </row>
    <row r="2505" spans="4:6">
      <c r="D2505" s="374"/>
      <c r="E2505" s="534"/>
      <c r="F2505" s="534"/>
    </row>
    <row r="2506" spans="4:6">
      <c r="D2506" s="374"/>
      <c r="E2506" s="534"/>
      <c r="F2506" s="534"/>
    </row>
    <row r="2507" spans="4:6">
      <c r="D2507" s="374"/>
      <c r="E2507" s="534"/>
      <c r="F2507" s="534"/>
    </row>
    <row r="2508" spans="4:6">
      <c r="D2508" s="374"/>
      <c r="E2508" s="534"/>
      <c r="F2508" s="534"/>
    </row>
    <row r="2509" spans="4:6">
      <c r="D2509" s="374"/>
      <c r="E2509" s="534"/>
      <c r="F2509" s="534"/>
    </row>
    <row r="2510" spans="4:6">
      <c r="D2510" s="374"/>
      <c r="E2510" s="534"/>
      <c r="F2510" s="534"/>
    </row>
    <row r="2511" spans="4:6">
      <c r="D2511" s="374"/>
      <c r="E2511" s="534"/>
      <c r="F2511" s="534"/>
    </row>
    <row r="2512" spans="4:6">
      <c r="D2512" s="374"/>
      <c r="E2512" s="534"/>
      <c r="F2512" s="534"/>
    </row>
    <row r="2513" spans="4:6">
      <c r="D2513" s="374"/>
      <c r="E2513" s="534"/>
      <c r="F2513" s="534"/>
    </row>
    <row r="2514" spans="4:6">
      <c r="D2514" s="374"/>
      <c r="E2514" s="534"/>
      <c r="F2514" s="534"/>
    </row>
    <row r="2515" spans="4:6">
      <c r="D2515" s="374"/>
      <c r="E2515" s="534"/>
      <c r="F2515" s="534"/>
    </row>
    <row r="2516" spans="4:6">
      <c r="D2516" s="374"/>
      <c r="E2516" s="534"/>
      <c r="F2516" s="534"/>
    </row>
    <row r="2517" spans="4:6">
      <c r="D2517" s="374"/>
      <c r="E2517" s="534"/>
      <c r="F2517" s="534"/>
    </row>
    <row r="2518" spans="4:6">
      <c r="D2518" s="374"/>
      <c r="E2518" s="534"/>
      <c r="F2518" s="534"/>
    </row>
    <row r="2519" spans="4:6">
      <c r="D2519" s="374"/>
      <c r="E2519" s="534"/>
      <c r="F2519" s="534"/>
    </row>
    <row r="2520" spans="4:6">
      <c r="D2520" s="374"/>
      <c r="E2520" s="534"/>
      <c r="F2520" s="534"/>
    </row>
    <row r="2521" spans="4:6">
      <c r="D2521" s="374"/>
      <c r="E2521" s="534"/>
      <c r="F2521" s="534"/>
    </row>
    <row r="2522" spans="4:6">
      <c r="D2522" s="374"/>
      <c r="E2522" s="534"/>
      <c r="F2522" s="534"/>
    </row>
    <row r="2523" spans="4:6">
      <c r="D2523" s="374"/>
      <c r="E2523" s="534"/>
      <c r="F2523" s="534"/>
    </row>
    <row r="2524" spans="4:6">
      <c r="D2524" s="374"/>
      <c r="E2524" s="534"/>
      <c r="F2524" s="534"/>
    </row>
    <row r="2525" spans="4:6">
      <c r="D2525" s="374"/>
      <c r="E2525" s="534"/>
      <c r="F2525" s="534"/>
    </row>
    <row r="2526" spans="4:6">
      <c r="D2526" s="374"/>
      <c r="E2526" s="534"/>
      <c r="F2526" s="534"/>
    </row>
    <row r="2527" spans="4:6">
      <c r="D2527" s="374"/>
      <c r="E2527" s="534"/>
      <c r="F2527" s="534"/>
    </row>
    <row r="2528" spans="4:6">
      <c r="D2528" s="374"/>
      <c r="E2528" s="534"/>
      <c r="F2528" s="534"/>
    </row>
    <row r="2529" spans="4:6">
      <c r="D2529" s="374"/>
      <c r="E2529" s="534"/>
      <c r="F2529" s="534"/>
    </row>
    <row r="2530" spans="4:6">
      <c r="D2530" s="374"/>
      <c r="E2530" s="534"/>
      <c r="F2530" s="534"/>
    </row>
    <row r="2531" spans="4:6">
      <c r="D2531" s="374"/>
      <c r="E2531" s="534"/>
      <c r="F2531" s="534"/>
    </row>
    <row r="2532" spans="4:6">
      <c r="D2532" s="374"/>
      <c r="E2532" s="534"/>
      <c r="F2532" s="534"/>
    </row>
    <row r="2533" spans="4:6">
      <c r="D2533" s="374"/>
      <c r="E2533" s="534"/>
      <c r="F2533" s="534"/>
    </row>
    <row r="2534" spans="4:6">
      <c r="D2534" s="374"/>
      <c r="E2534" s="534"/>
      <c r="F2534" s="534"/>
    </row>
    <row r="2535" spans="4:6">
      <c r="D2535" s="374"/>
      <c r="E2535" s="534"/>
      <c r="F2535" s="534"/>
    </row>
    <row r="2536" spans="4:6">
      <c r="D2536" s="374"/>
      <c r="E2536" s="534"/>
      <c r="F2536" s="534"/>
    </row>
    <row r="2537" spans="4:6">
      <c r="D2537" s="374"/>
      <c r="E2537" s="534"/>
      <c r="F2537" s="534"/>
    </row>
    <row r="2538" spans="4:6">
      <c r="D2538" s="374"/>
      <c r="E2538" s="534"/>
      <c r="F2538" s="534"/>
    </row>
    <row r="2539" spans="4:6">
      <c r="D2539" s="374"/>
      <c r="E2539" s="534"/>
      <c r="F2539" s="534"/>
    </row>
    <row r="2540" spans="4:6">
      <c r="D2540" s="374"/>
      <c r="E2540" s="534"/>
      <c r="F2540" s="534"/>
    </row>
    <row r="2541" spans="4:6">
      <c r="D2541" s="374"/>
      <c r="E2541" s="534"/>
      <c r="F2541" s="534"/>
    </row>
    <row r="2542" spans="4:6">
      <c r="D2542" s="374"/>
      <c r="E2542" s="534"/>
      <c r="F2542" s="534"/>
    </row>
    <row r="2543" spans="4:6">
      <c r="D2543" s="374"/>
      <c r="E2543" s="534"/>
      <c r="F2543" s="534"/>
    </row>
    <row r="2544" spans="4:6">
      <c r="D2544" s="374"/>
      <c r="E2544" s="534"/>
      <c r="F2544" s="534"/>
    </row>
    <row r="2545" spans="4:6">
      <c r="D2545" s="374"/>
      <c r="E2545" s="534"/>
      <c r="F2545" s="534"/>
    </row>
    <row r="2546" spans="4:6">
      <c r="D2546" s="374"/>
      <c r="E2546" s="534"/>
      <c r="F2546" s="534"/>
    </row>
    <row r="2547" spans="4:6">
      <c r="D2547" s="374"/>
      <c r="E2547" s="534"/>
      <c r="F2547" s="534"/>
    </row>
    <row r="2548" spans="4:6">
      <c r="D2548" s="374"/>
      <c r="E2548" s="534"/>
      <c r="F2548" s="534"/>
    </row>
    <row r="2549" spans="4:6">
      <c r="D2549" s="374"/>
      <c r="E2549" s="534"/>
      <c r="F2549" s="534"/>
    </row>
    <row r="2550" spans="4:6">
      <c r="D2550" s="374"/>
      <c r="E2550" s="534"/>
      <c r="F2550" s="534"/>
    </row>
    <row r="2551" spans="4:6">
      <c r="D2551" s="374"/>
      <c r="E2551" s="534"/>
      <c r="F2551" s="534"/>
    </row>
    <row r="2552" spans="4:6">
      <c r="D2552" s="374"/>
      <c r="E2552" s="534"/>
      <c r="F2552" s="534"/>
    </row>
    <row r="2553" spans="4:6">
      <c r="D2553" s="374"/>
      <c r="E2553" s="534"/>
      <c r="F2553" s="534"/>
    </row>
    <row r="2554" spans="4:6">
      <c r="D2554" s="374"/>
      <c r="E2554" s="534"/>
      <c r="F2554" s="534"/>
    </row>
    <row r="2555" spans="4:6">
      <c r="D2555" s="374"/>
      <c r="E2555" s="534"/>
      <c r="F2555" s="534"/>
    </row>
    <row r="2556" spans="4:6">
      <c r="D2556" s="374"/>
      <c r="E2556" s="534"/>
      <c r="F2556" s="534"/>
    </row>
    <row r="2557" spans="4:6">
      <c r="D2557" s="374"/>
      <c r="E2557" s="534"/>
      <c r="F2557" s="534"/>
    </row>
    <row r="2558" spans="4:6">
      <c r="D2558" s="374"/>
      <c r="E2558" s="534"/>
      <c r="F2558" s="534"/>
    </row>
    <row r="2559" spans="4:6">
      <c r="D2559" s="374"/>
      <c r="E2559" s="534"/>
      <c r="F2559" s="534"/>
    </row>
    <row r="2560" spans="4:6">
      <c r="D2560" s="374"/>
      <c r="E2560" s="534"/>
      <c r="F2560" s="534"/>
    </row>
    <row r="2561" spans="4:6">
      <c r="D2561" s="374"/>
      <c r="E2561" s="534"/>
      <c r="F2561" s="534"/>
    </row>
    <row r="2562" spans="4:6">
      <c r="D2562" s="374"/>
      <c r="E2562" s="534"/>
      <c r="F2562" s="534"/>
    </row>
    <row r="2563" spans="4:6">
      <c r="D2563" s="374"/>
      <c r="E2563" s="534"/>
      <c r="F2563" s="534"/>
    </row>
    <row r="2564" spans="4:6">
      <c r="D2564" s="374"/>
      <c r="E2564" s="534"/>
      <c r="F2564" s="534"/>
    </row>
    <row r="2565" spans="4:6">
      <c r="D2565" s="374"/>
      <c r="E2565" s="534"/>
      <c r="F2565" s="534"/>
    </row>
    <row r="2566" spans="4:6">
      <c r="D2566" s="374"/>
      <c r="E2566" s="534"/>
      <c r="F2566" s="534"/>
    </row>
    <row r="2567" spans="4:6">
      <c r="D2567" s="374"/>
      <c r="E2567" s="534"/>
      <c r="F2567" s="534"/>
    </row>
    <row r="2568" spans="4:6">
      <c r="D2568" s="374"/>
      <c r="E2568" s="534"/>
      <c r="F2568" s="534"/>
    </row>
    <row r="2569" spans="4:6">
      <c r="D2569" s="374"/>
      <c r="E2569" s="534"/>
      <c r="F2569" s="534"/>
    </row>
    <row r="2570" spans="4:6">
      <c r="D2570" s="374"/>
      <c r="E2570" s="534"/>
      <c r="F2570" s="534"/>
    </row>
    <row r="2571" spans="4:6">
      <c r="D2571" s="374"/>
      <c r="E2571" s="534"/>
      <c r="F2571" s="534"/>
    </row>
    <row r="2572" spans="4:6">
      <c r="D2572" s="374"/>
      <c r="E2572" s="534"/>
      <c r="F2572" s="534"/>
    </row>
    <row r="2573" spans="4:6">
      <c r="D2573" s="374"/>
      <c r="E2573" s="534"/>
      <c r="F2573" s="534"/>
    </row>
    <row r="2574" spans="4:6">
      <c r="D2574" s="374"/>
      <c r="E2574" s="534"/>
      <c r="F2574" s="534"/>
    </row>
    <row r="2575" spans="4:6">
      <c r="D2575" s="374"/>
      <c r="E2575" s="534"/>
      <c r="F2575" s="534"/>
    </row>
    <row r="2576" spans="4:6">
      <c r="D2576" s="374"/>
      <c r="E2576" s="534"/>
      <c r="F2576" s="534"/>
    </row>
    <row r="2577" spans="4:6">
      <c r="D2577" s="374"/>
      <c r="E2577" s="534"/>
      <c r="F2577" s="534"/>
    </row>
    <row r="2578" spans="4:6">
      <c r="D2578" s="374"/>
      <c r="E2578" s="534"/>
      <c r="F2578" s="534"/>
    </row>
    <row r="2579" spans="4:6">
      <c r="D2579" s="374"/>
      <c r="E2579" s="534"/>
      <c r="F2579" s="534"/>
    </row>
    <row r="2580" spans="4:6">
      <c r="D2580" s="374"/>
      <c r="E2580" s="534"/>
      <c r="F2580" s="534"/>
    </row>
    <row r="2581" spans="4:6">
      <c r="D2581" s="374"/>
      <c r="E2581" s="534"/>
      <c r="F2581" s="534"/>
    </row>
    <row r="2582" spans="4:6">
      <c r="D2582" s="374"/>
      <c r="E2582" s="534"/>
      <c r="F2582" s="534"/>
    </row>
    <row r="2583" spans="4:6">
      <c r="D2583" s="374"/>
      <c r="E2583" s="534"/>
      <c r="F2583" s="534"/>
    </row>
    <row r="2584" spans="4:6">
      <c r="D2584" s="374"/>
      <c r="E2584" s="534"/>
      <c r="F2584" s="534"/>
    </row>
    <row r="2585" spans="4:6">
      <c r="D2585" s="374"/>
      <c r="E2585" s="534"/>
      <c r="F2585" s="534"/>
    </row>
    <row r="2586" spans="4:6">
      <c r="D2586" s="374"/>
      <c r="E2586" s="534"/>
      <c r="F2586" s="534"/>
    </row>
    <row r="2587" spans="4:6">
      <c r="D2587" s="374"/>
      <c r="E2587" s="534"/>
      <c r="F2587" s="534"/>
    </row>
    <row r="2588" spans="4:6">
      <c r="D2588" s="374"/>
      <c r="E2588" s="534"/>
      <c r="F2588" s="534"/>
    </row>
    <row r="2589" spans="4:6">
      <c r="D2589" s="374"/>
      <c r="E2589" s="534"/>
      <c r="F2589" s="534"/>
    </row>
    <row r="2590" spans="4:6">
      <c r="D2590" s="374"/>
      <c r="E2590" s="534"/>
      <c r="F2590" s="534"/>
    </row>
    <row r="2591" spans="4:6">
      <c r="D2591" s="374"/>
      <c r="E2591" s="534"/>
      <c r="F2591" s="534"/>
    </row>
    <row r="2592" spans="4:6">
      <c r="D2592" s="374"/>
      <c r="E2592" s="534"/>
      <c r="F2592" s="534"/>
    </row>
    <row r="2593" spans="4:6">
      <c r="D2593" s="374"/>
      <c r="E2593" s="534"/>
      <c r="F2593" s="534"/>
    </row>
    <row r="2594" spans="4:6">
      <c r="D2594" s="374"/>
      <c r="E2594" s="534"/>
      <c r="F2594" s="534"/>
    </row>
    <row r="2595" spans="4:6">
      <c r="D2595" s="374"/>
      <c r="E2595" s="534"/>
      <c r="F2595" s="534"/>
    </row>
    <row r="2596" spans="4:6">
      <c r="D2596" s="374"/>
      <c r="E2596" s="534"/>
      <c r="F2596" s="534"/>
    </row>
    <row r="2597" spans="4:6">
      <c r="D2597" s="374"/>
      <c r="E2597" s="534"/>
      <c r="F2597" s="534"/>
    </row>
    <row r="2598" spans="4:6">
      <c r="D2598" s="374"/>
      <c r="E2598" s="534"/>
      <c r="F2598" s="534"/>
    </row>
    <row r="2599" spans="4:6">
      <c r="D2599" s="374"/>
      <c r="E2599" s="534"/>
      <c r="F2599" s="534"/>
    </row>
    <row r="2600" spans="4:6">
      <c r="D2600" s="374"/>
      <c r="E2600" s="534"/>
      <c r="F2600" s="534"/>
    </row>
    <row r="2601" spans="4:6">
      <c r="D2601" s="374"/>
      <c r="E2601" s="534"/>
      <c r="F2601" s="534"/>
    </row>
    <row r="2602" spans="4:6">
      <c r="D2602" s="374"/>
      <c r="E2602" s="534"/>
      <c r="F2602" s="534"/>
    </row>
    <row r="2603" spans="4:6">
      <c r="D2603" s="374"/>
      <c r="E2603" s="534"/>
      <c r="F2603" s="534"/>
    </row>
    <row r="2604" spans="4:6">
      <c r="D2604" s="374"/>
      <c r="E2604" s="534"/>
      <c r="F2604" s="534"/>
    </row>
    <row r="2605" spans="4:6">
      <c r="D2605" s="374"/>
      <c r="E2605" s="534"/>
      <c r="F2605" s="534"/>
    </row>
    <row r="2606" spans="4:6">
      <c r="D2606" s="374"/>
      <c r="E2606" s="534"/>
      <c r="F2606" s="534"/>
    </row>
    <row r="2607" spans="4:6">
      <c r="D2607" s="374"/>
      <c r="E2607" s="534"/>
      <c r="F2607" s="534"/>
    </row>
    <row r="2608" spans="4:6">
      <c r="D2608" s="374"/>
      <c r="E2608" s="534"/>
      <c r="F2608" s="534"/>
    </row>
    <row r="2609" spans="4:6">
      <c r="D2609" s="374"/>
      <c r="E2609" s="534"/>
      <c r="F2609" s="534"/>
    </row>
    <row r="2610" spans="4:6">
      <c r="D2610" s="374"/>
      <c r="E2610" s="534"/>
      <c r="F2610" s="534"/>
    </row>
    <row r="2611" spans="4:6">
      <c r="D2611" s="374"/>
      <c r="E2611" s="534"/>
      <c r="F2611" s="534"/>
    </row>
    <row r="2612" spans="4:6">
      <c r="D2612" s="374"/>
      <c r="E2612" s="534"/>
      <c r="F2612" s="534"/>
    </row>
    <row r="2613" spans="4:6">
      <c r="D2613" s="374"/>
      <c r="E2613" s="534"/>
      <c r="F2613" s="534"/>
    </row>
    <row r="2614" spans="4:6">
      <c r="D2614" s="374"/>
      <c r="E2614" s="534"/>
      <c r="F2614" s="534"/>
    </row>
    <row r="2615" spans="4:6">
      <c r="D2615" s="374"/>
      <c r="E2615" s="534"/>
      <c r="F2615" s="534"/>
    </row>
    <row r="2616" spans="4:6">
      <c r="D2616" s="374"/>
      <c r="E2616" s="534"/>
      <c r="F2616" s="534"/>
    </row>
    <row r="2617" spans="4:6">
      <c r="D2617" s="374"/>
      <c r="E2617" s="534"/>
      <c r="F2617" s="534"/>
    </row>
    <row r="2618" spans="4:6">
      <c r="D2618" s="374"/>
      <c r="E2618" s="534"/>
      <c r="F2618" s="534"/>
    </row>
    <row r="2619" spans="4:6">
      <c r="D2619" s="374"/>
      <c r="E2619" s="534"/>
      <c r="F2619" s="534"/>
    </row>
    <row r="2620" spans="4:6">
      <c r="D2620" s="374"/>
      <c r="E2620" s="534"/>
      <c r="F2620" s="534"/>
    </row>
    <row r="2621" spans="4:6">
      <c r="D2621" s="374"/>
      <c r="E2621" s="534"/>
      <c r="F2621" s="534"/>
    </row>
    <row r="2622" spans="4:6">
      <c r="D2622" s="374"/>
      <c r="E2622" s="534"/>
      <c r="F2622" s="534"/>
    </row>
    <row r="2623" spans="4:6">
      <c r="D2623" s="374"/>
      <c r="E2623" s="534"/>
      <c r="F2623" s="534"/>
    </row>
    <row r="2624" spans="4:6">
      <c r="D2624" s="374"/>
      <c r="E2624" s="534"/>
      <c r="F2624" s="534"/>
    </row>
    <row r="2625" spans="4:6">
      <c r="D2625" s="374"/>
      <c r="E2625" s="534"/>
      <c r="F2625" s="534"/>
    </row>
    <row r="2626" spans="4:6">
      <c r="D2626" s="374"/>
      <c r="E2626" s="534"/>
      <c r="F2626" s="534"/>
    </row>
    <row r="2627" spans="4:6">
      <c r="D2627" s="374"/>
      <c r="E2627" s="534"/>
      <c r="F2627" s="534"/>
    </row>
    <row r="2628" spans="4:6">
      <c r="D2628" s="374"/>
      <c r="E2628" s="534"/>
      <c r="F2628" s="534"/>
    </row>
    <row r="2629" spans="4:6">
      <c r="D2629" s="374"/>
      <c r="E2629" s="534"/>
      <c r="F2629" s="534"/>
    </row>
    <row r="2630" spans="4:6">
      <c r="D2630" s="374"/>
      <c r="E2630" s="534"/>
      <c r="F2630" s="534"/>
    </row>
    <row r="2631" spans="4:6">
      <c r="D2631" s="374"/>
      <c r="E2631" s="534"/>
      <c r="F2631" s="534"/>
    </row>
    <row r="2632" spans="4:6">
      <c r="D2632" s="374"/>
      <c r="E2632" s="534"/>
      <c r="F2632" s="534"/>
    </row>
    <row r="2633" spans="4:6">
      <c r="D2633" s="374"/>
      <c r="E2633" s="534"/>
      <c r="F2633" s="534"/>
    </row>
    <row r="2634" spans="4:6">
      <c r="D2634" s="374"/>
      <c r="E2634" s="534"/>
      <c r="F2634" s="534"/>
    </row>
    <row r="2635" spans="4:6">
      <c r="D2635" s="374"/>
      <c r="E2635" s="534"/>
      <c r="F2635" s="534"/>
    </row>
    <row r="2636" spans="4:6">
      <c r="D2636" s="374"/>
      <c r="E2636" s="534"/>
      <c r="F2636" s="534"/>
    </row>
    <row r="2637" spans="4:6">
      <c r="D2637" s="374"/>
      <c r="E2637" s="534"/>
      <c r="F2637" s="534"/>
    </row>
    <row r="2638" spans="4:6">
      <c r="D2638" s="374"/>
      <c r="E2638" s="534"/>
      <c r="F2638" s="534"/>
    </row>
    <row r="2639" spans="4:6">
      <c r="D2639" s="374"/>
      <c r="E2639" s="534"/>
      <c r="F2639" s="534"/>
    </row>
    <row r="2640" spans="4:6">
      <c r="D2640" s="374"/>
      <c r="E2640" s="534"/>
      <c r="F2640" s="534"/>
    </row>
    <row r="2641" spans="4:6">
      <c r="D2641" s="374"/>
      <c r="E2641" s="534"/>
      <c r="F2641" s="534"/>
    </row>
    <row r="2642" spans="4:6">
      <c r="D2642" s="374"/>
      <c r="E2642" s="534"/>
      <c r="F2642" s="534"/>
    </row>
    <row r="2643" spans="4:6">
      <c r="D2643" s="374"/>
      <c r="E2643" s="534"/>
      <c r="F2643" s="534"/>
    </row>
    <row r="2644" spans="4:6">
      <c r="D2644" s="374"/>
      <c r="E2644" s="534"/>
      <c r="F2644" s="534"/>
    </row>
    <row r="2645" spans="4:6">
      <c r="D2645" s="374"/>
      <c r="E2645" s="534"/>
      <c r="F2645" s="534"/>
    </row>
    <row r="2646" spans="4:6">
      <c r="D2646" s="374"/>
      <c r="E2646" s="534"/>
      <c r="F2646" s="534"/>
    </row>
    <row r="2647" spans="4:6">
      <c r="D2647" s="374"/>
      <c r="E2647" s="534"/>
      <c r="F2647" s="534"/>
    </row>
    <row r="2648" spans="4:6">
      <c r="D2648" s="374"/>
      <c r="E2648" s="534"/>
      <c r="F2648" s="534"/>
    </row>
    <row r="2649" spans="4:6">
      <c r="D2649" s="374"/>
      <c r="E2649" s="534"/>
      <c r="F2649" s="534"/>
    </row>
    <row r="2650" spans="4:6">
      <c r="D2650" s="374"/>
      <c r="E2650" s="534"/>
      <c r="F2650" s="534"/>
    </row>
    <row r="2651" spans="4:6">
      <c r="D2651" s="374"/>
      <c r="E2651" s="534"/>
      <c r="F2651" s="534"/>
    </row>
    <row r="2652" spans="4:6">
      <c r="D2652" s="374"/>
      <c r="E2652" s="534"/>
      <c r="F2652" s="534"/>
    </row>
    <row r="2653" spans="4:6">
      <c r="D2653" s="374"/>
      <c r="E2653" s="534"/>
      <c r="F2653" s="534"/>
    </row>
    <row r="2654" spans="4:6">
      <c r="D2654" s="374"/>
      <c r="E2654" s="534"/>
      <c r="F2654" s="534"/>
    </row>
    <row r="2655" spans="4:6">
      <c r="D2655" s="374"/>
      <c r="E2655" s="534"/>
      <c r="F2655" s="534"/>
    </row>
    <row r="2656" spans="4:6">
      <c r="D2656" s="374"/>
      <c r="E2656" s="534"/>
      <c r="F2656" s="534"/>
    </row>
    <row r="2657" spans="4:6">
      <c r="D2657" s="374"/>
      <c r="E2657" s="534"/>
      <c r="F2657" s="534"/>
    </row>
    <row r="2658" spans="4:6">
      <c r="D2658" s="374"/>
      <c r="E2658" s="534"/>
      <c r="F2658" s="534"/>
    </row>
    <row r="2659" spans="4:6">
      <c r="D2659" s="374"/>
      <c r="E2659" s="534"/>
      <c r="F2659" s="534"/>
    </row>
    <row r="2660" spans="4:6">
      <c r="D2660" s="374"/>
      <c r="E2660" s="534"/>
      <c r="F2660" s="534"/>
    </row>
    <row r="2661" spans="4:6">
      <c r="D2661" s="374"/>
      <c r="E2661" s="534"/>
      <c r="F2661" s="534"/>
    </row>
    <row r="2662" spans="4:6">
      <c r="D2662" s="374"/>
      <c r="E2662" s="534"/>
      <c r="F2662" s="534"/>
    </row>
    <row r="2663" spans="4:6">
      <c r="D2663" s="374"/>
      <c r="E2663" s="534"/>
      <c r="F2663" s="534"/>
    </row>
    <row r="2664" spans="4:6">
      <c r="D2664" s="374"/>
      <c r="E2664" s="534"/>
      <c r="F2664" s="534"/>
    </row>
    <row r="2665" spans="4:6">
      <c r="D2665" s="374"/>
      <c r="E2665" s="534"/>
      <c r="F2665" s="534"/>
    </row>
    <row r="2666" spans="4:6">
      <c r="D2666" s="374"/>
      <c r="E2666" s="534"/>
      <c r="F2666" s="534"/>
    </row>
    <row r="2667" spans="4:6">
      <c r="D2667" s="374"/>
      <c r="E2667" s="534"/>
      <c r="F2667" s="534"/>
    </row>
    <row r="2668" spans="4:6">
      <c r="D2668" s="374"/>
      <c r="E2668" s="534"/>
      <c r="F2668" s="534"/>
    </row>
    <row r="2669" spans="4:6">
      <c r="D2669" s="374"/>
      <c r="E2669" s="534"/>
      <c r="F2669" s="534"/>
    </row>
    <row r="2670" spans="4:6">
      <c r="D2670" s="374"/>
      <c r="E2670" s="534"/>
      <c r="F2670" s="534"/>
    </row>
    <row r="2671" spans="4:6">
      <c r="D2671" s="374"/>
      <c r="E2671" s="534"/>
      <c r="F2671" s="534"/>
    </row>
    <row r="2672" spans="4:6">
      <c r="D2672" s="374"/>
      <c r="E2672" s="534"/>
      <c r="F2672" s="534"/>
    </row>
    <row r="2673" spans="4:6">
      <c r="D2673" s="374"/>
      <c r="E2673" s="534"/>
      <c r="F2673" s="534"/>
    </row>
    <row r="2674" spans="4:6">
      <c r="D2674" s="374"/>
      <c r="E2674" s="534"/>
      <c r="F2674" s="534"/>
    </row>
    <row r="2675" spans="4:6">
      <c r="D2675" s="374"/>
      <c r="E2675" s="534"/>
      <c r="F2675" s="534"/>
    </row>
    <row r="2676" spans="4:6">
      <c r="D2676" s="374"/>
      <c r="E2676" s="534"/>
      <c r="F2676" s="534"/>
    </row>
    <row r="2677" spans="4:6">
      <c r="D2677" s="374"/>
      <c r="E2677" s="534"/>
      <c r="F2677" s="534"/>
    </row>
    <row r="2678" spans="4:6">
      <c r="D2678" s="374"/>
      <c r="E2678" s="534"/>
      <c r="F2678" s="534"/>
    </row>
    <row r="2679" spans="4:6">
      <c r="D2679" s="374"/>
      <c r="E2679" s="534"/>
      <c r="F2679" s="534"/>
    </row>
    <row r="2680" spans="4:6">
      <c r="D2680" s="374"/>
      <c r="E2680" s="534"/>
      <c r="F2680" s="534"/>
    </row>
    <row r="2681" spans="4:6">
      <c r="D2681" s="374"/>
      <c r="E2681" s="534"/>
      <c r="F2681" s="534"/>
    </row>
    <row r="2682" spans="4:6">
      <c r="D2682" s="374"/>
      <c r="E2682" s="534"/>
      <c r="F2682" s="534"/>
    </row>
    <row r="2683" spans="4:6">
      <c r="D2683" s="374"/>
      <c r="E2683" s="534"/>
      <c r="F2683" s="534"/>
    </row>
    <row r="2684" spans="4:6">
      <c r="D2684" s="374"/>
      <c r="E2684" s="534"/>
      <c r="F2684" s="534"/>
    </row>
    <row r="2685" spans="4:6">
      <c r="D2685" s="374"/>
      <c r="E2685" s="534"/>
      <c r="F2685" s="534"/>
    </row>
    <row r="2686" spans="4:6">
      <c r="D2686" s="374"/>
      <c r="E2686" s="534"/>
      <c r="F2686" s="534"/>
    </row>
    <row r="2687" spans="4:6">
      <c r="D2687" s="374"/>
      <c r="E2687" s="534"/>
      <c r="F2687" s="534"/>
    </row>
    <row r="2688" spans="4:6">
      <c r="D2688" s="374"/>
      <c r="E2688" s="534"/>
      <c r="F2688" s="534"/>
    </row>
    <row r="2689" spans="4:6">
      <c r="D2689" s="374"/>
      <c r="E2689" s="534"/>
      <c r="F2689" s="534"/>
    </row>
    <row r="2690" spans="4:6">
      <c r="D2690" s="374"/>
      <c r="E2690" s="534"/>
      <c r="F2690" s="534"/>
    </row>
    <row r="2691" spans="4:6">
      <c r="D2691" s="374"/>
      <c r="E2691" s="534"/>
      <c r="F2691" s="534"/>
    </row>
    <row r="2692" spans="4:6">
      <c r="D2692" s="374"/>
      <c r="E2692" s="534"/>
      <c r="F2692" s="534"/>
    </row>
    <row r="2693" spans="4:6">
      <c r="D2693" s="374"/>
      <c r="E2693" s="534"/>
      <c r="F2693" s="534"/>
    </row>
    <row r="2694" spans="4:6">
      <c r="D2694" s="374"/>
      <c r="E2694" s="534"/>
      <c r="F2694" s="534"/>
    </row>
    <row r="2695" spans="4:6">
      <c r="D2695" s="374"/>
      <c r="E2695" s="534"/>
      <c r="F2695" s="534"/>
    </row>
    <row r="2696" spans="4:6">
      <c r="D2696" s="374"/>
      <c r="E2696" s="534"/>
      <c r="F2696" s="534"/>
    </row>
    <row r="2697" spans="4:6">
      <c r="D2697" s="374"/>
      <c r="E2697" s="534"/>
      <c r="F2697" s="534"/>
    </row>
    <row r="2698" spans="4:6">
      <c r="D2698" s="374"/>
      <c r="E2698" s="534"/>
      <c r="F2698" s="534"/>
    </row>
    <row r="2699" spans="4:6">
      <c r="D2699" s="374"/>
      <c r="E2699" s="534"/>
      <c r="F2699" s="534"/>
    </row>
    <row r="2700" spans="4:6">
      <c r="D2700" s="374"/>
      <c r="E2700" s="534"/>
      <c r="F2700" s="534"/>
    </row>
    <row r="2701" spans="4:6">
      <c r="D2701" s="374"/>
      <c r="E2701" s="534"/>
      <c r="F2701" s="534"/>
    </row>
    <row r="2702" spans="4:6">
      <c r="D2702" s="374"/>
      <c r="E2702" s="534"/>
      <c r="F2702" s="534"/>
    </row>
    <row r="2703" spans="4:6">
      <c r="D2703" s="374"/>
      <c r="E2703" s="534"/>
      <c r="F2703" s="534"/>
    </row>
    <row r="2704" spans="4:6">
      <c r="D2704" s="374"/>
      <c r="E2704" s="534"/>
      <c r="F2704" s="534"/>
    </row>
    <row r="2705" spans="4:6">
      <c r="D2705" s="374"/>
      <c r="E2705" s="534"/>
      <c r="F2705" s="534"/>
    </row>
    <row r="2706" spans="4:6">
      <c r="D2706" s="374"/>
      <c r="E2706" s="534"/>
      <c r="F2706" s="534"/>
    </row>
    <row r="2707" spans="4:6">
      <c r="D2707" s="374"/>
      <c r="E2707" s="534"/>
      <c r="F2707" s="534"/>
    </row>
    <row r="2708" spans="4:6">
      <c r="D2708" s="374"/>
      <c r="E2708" s="534"/>
      <c r="F2708" s="534"/>
    </row>
    <row r="2709" spans="4:6">
      <c r="D2709" s="374"/>
      <c r="E2709" s="534"/>
      <c r="F2709" s="534"/>
    </row>
    <row r="2710" spans="4:6">
      <c r="D2710" s="374"/>
      <c r="E2710" s="534"/>
      <c r="F2710" s="534"/>
    </row>
    <row r="2711" spans="4:6">
      <c r="D2711" s="374"/>
      <c r="E2711" s="534"/>
      <c r="F2711" s="534"/>
    </row>
    <row r="2712" spans="4:6">
      <c r="D2712" s="374"/>
      <c r="E2712" s="534"/>
      <c r="F2712" s="534"/>
    </row>
    <row r="2713" spans="4:6">
      <c r="D2713" s="374"/>
      <c r="E2713" s="534"/>
      <c r="F2713" s="534"/>
    </row>
    <row r="2714" spans="4:6">
      <c r="D2714" s="374"/>
      <c r="E2714" s="534"/>
      <c r="F2714" s="534"/>
    </row>
    <row r="2715" spans="4:6">
      <c r="D2715" s="374"/>
      <c r="E2715" s="534"/>
      <c r="F2715" s="534"/>
    </row>
    <row r="2716" spans="4:6">
      <c r="D2716" s="374"/>
      <c r="E2716" s="534"/>
      <c r="F2716" s="534"/>
    </row>
    <row r="2717" spans="4:6">
      <c r="D2717" s="374"/>
      <c r="E2717" s="534"/>
      <c r="F2717" s="534"/>
    </row>
    <row r="2718" spans="4:6">
      <c r="D2718" s="374"/>
      <c r="E2718" s="534"/>
      <c r="F2718" s="534"/>
    </row>
    <row r="2719" spans="4:6">
      <c r="D2719" s="374"/>
      <c r="E2719" s="534"/>
      <c r="F2719" s="534"/>
    </row>
    <row r="2720" spans="4:6">
      <c r="D2720" s="374"/>
      <c r="E2720" s="534"/>
      <c r="F2720" s="534"/>
    </row>
    <row r="2721" spans="4:6">
      <c r="D2721" s="374"/>
      <c r="E2721" s="534"/>
      <c r="F2721" s="534"/>
    </row>
    <row r="2722" spans="4:6">
      <c r="D2722" s="374"/>
      <c r="E2722" s="534"/>
      <c r="F2722" s="534"/>
    </row>
    <row r="2723" spans="4:6">
      <c r="D2723" s="374"/>
      <c r="E2723" s="534"/>
      <c r="F2723" s="534"/>
    </row>
    <row r="2724" spans="4:6">
      <c r="D2724" s="374"/>
      <c r="E2724" s="534"/>
      <c r="F2724" s="534"/>
    </row>
    <row r="2725" spans="4:6">
      <c r="D2725" s="374"/>
      <c r="E2725" s="534"/>
      <c r="F2725" s="534"/>
    </row>
    <row r="2726" spans="4:6">
      <c r="D2726" s="374"/>
      <c r="E2726" s="534"/>
      <c r="F2726" s="534"/>
    </row>
    <row r="2727" spans="4:6">
      <c r="D2727" s="374"/>
      <c r="E2727" s="534"/>
      <c r="F2727" s="534"/>
    </row>
    <row r="2728" spans="4:6">
      <c r="D2728" s="374"/>
      <c r="E2728" s="534"/>
      <c r="F2728" s="534"/>
    </row>
    <row r="2729" spans="4:6">
      <c r="D2729" s="374"/>
      <c r="E2729" s="534"/>
      <c r="F2729" s="534"/>
    </row>
    <row r="2730" spans="4:6">
      <c r="D2730" s="374"/>
      <c r="E2730" s="534"/>
      <c r="F2730" s="534"/>
    </row>
    <row r="2731" spans="4:6">
      <c r="D2731" s="374"/>
      <c r="E2731" s="534"/>
      <c r="F2731" s="534"/>
    </row>
    <row r="2732" spans="4:6">
      <c r="D2732" s="374"/>
      <c r="E2732" s="534"/>
      <c r="F2732" s="534"/>
    </row>
    <row r="2733" spans="4:6">
      <c r="D2733" s="374"/>
      <c r="E2733" s="534"/>
      <c r="F2733" s="534"/>
    </row>
    <row r="2734" spans="4:6">
      <c r="D2734" s="374"/>
      <c r="E2734" s="534"/>
      <c r="F2734" s="534"/>
    </row>
    <row r="2735" spans="4:6">
      <c r="D2735" s="374"/>
      <c r="E2735" s="534"/>
      <c r="F2735" s="534"/>
    </row>
    <row r="2736" spans="4:6">
      <c r="D2736" s="374"/>
      <c r="E2736" s="534"/>
      <c r="F2736" s="534"/>
    </row>
    <row r="2737" spans="4:6">
      <c r="D2737" s="374"/>
      <c r="E2737" s="534"/>
      <c r="F2737" s="534"/>
    </row>
    <row r="2738" spans="4:6">
      <c r="D2738" s="374"/>
      <c r="E2738" s="534"/>
      <c r="F2738" s="534"/>
    </row>
    <row r="2739" spans="4:6">
      <c r="D2739" s="374"/>
      <c r="E2739" s="534"/>
      <c r="F2739" s="534"/>
    </row>
    <row r="2740" spans="4:6">
      <c r="D2740" s="374"/>
      <c r="E2740" s="534"/>
      <c r="F2740" s="534"/>
    </row>
    <row r="2741" spans="4:6">
      <c r="D2741" s="374"/>
      <c r="E2741" s="534"/>
      <c r="F2741" s="534"/>
    </row>
    <row r="2742" spans="4:6">
      <c r="D2742" s="374"/>
      <c r="E2742" s="534"/>
      <c r="F2742" s="534"/>
    </row>
    <row r="2743" spans="4:6">
      <c r="D2743" s="374"/>
      <c r="E2743" s="534"/>
      <c r="F2743" s="534"/>
    </row>
    <row r="2744" spans="4:6">
      <c r="D2744" s="374"/>
      <c r="E2744" s="534"/>
      <c r="F2744" s="534"/>
    </row>
    <row r="2745" spans="4:6">
      <c r="D2745" s="374"/>
      <c r="E2745" s="534"/>
      <c r="F2745" s="534"/>
    </row>
    <row r="2746" spans="4:6">
      <c r="D2746" s="374"/>
      <c r="E2746" s="534"/>
      <c r="F2746" s="534"/>
    </row>
    <row r="2747" spans="4:6">
      <c r="D2747" s="374"/>
      <c r="E2747" s="534"/>
      <c r="F2747" s="534"/>
    </row>
    <row r="2748" spans="4:6">
      <c r="D2748" s="374"/>
      <c r="E2748" s="534"/>
      <c r="F2748" s="534"/>
    </row>
    <row r="2749" spans="4:6">
      <c r="D2749" s="374"/>
      <c r="E2749" s="534"/>
      <c r="F2749" s="534"/>
    </row>
    <row r="2750" spans="4:6">
      <c r="D2750" s="374"/>
      <c r="E2750" s="534"/>
      <c r="F2750" s="534"/>
    </row>
    <row r="2751" spans="4:6">
      <c r="D2751" s="374"/>
      <c r="E2751" s="534"/>
      <c r="F2751" s="534"/>
    </row>
    <row r="2752" spans="4:6">
      <c r="D2752" s="374"/>
      <c r="E2752" s="534"/>
      <c r="F2752" s="534"/>
    </row>
    <row r="2753" spans="4:6">
      <c r="D2753" s="374"/>
      <c r="E2753" s="534"/>
      <c r="F2753" s="534"/>
    </row>
    <row r="2754" spans="4:6">
      <c r="D2754" s="374"/>
      <c r="E2754" s="534"/>
      <c r="F2754" s="534"/>
    </row>
    <row r="2755" spans="4:6">
      <c r="D2755" s="374"/>
      <c r="E2755" s="534"/>
      <c r="F2755" s="534"/>
    </row>
    <row r="2756" spans="4:6">
      <c r="D2756" s="374"/>
      <c r="E2756" s="534"/>
      <c r="F2756" s="534"/>
    </row>
    <row r="2757" spans="4:6">
      <c r="D2757" s="374"/>
      <c r="E2757" s="534"/>
      <c r="F2757" s="534"/>
    </row>
    <row r="2758" spans="4:6">
      <c r="D2758" s="374"/>
      <c r="E2758" s="534"/>
      <c r="F2758" s="534"/>
    </row>
    <row r="2759" spans="4:6">
      <c r="D2759" s="374"/>
      <c r="E2759" s="534"/>
      <c r="F2759" s="534"/>
    </row>
    <row r="2760" spans="4:6">
      <c r="D2760" s="374"/>
      <c r="E2760" s="534"/>
      <c r="F2760" s="534"/>
    </row>
    <row r="2761" spans="4:6">
      <c r="D2761" s="374"/>
      <c r="E2761" s="534"/>
      <c r="F2761" s="534"/>
    </row>
    <row r="2762" spans="4:6">
      <c r="D2762" s="374"/>
      <c r="E2762" s="534"/>
      <c r="F2762" s="534"/>
    </row>
    <row r="2763" spans="4:6">
      <c r="D2763" s="374"/>
      <c r="E2763" s="534"/>
      <c r="F2763" s="534"/>
    </row>
    <row r="2764" spans="4:6">
      <c r="D2764" s="374"/>
      <c r="E2764" s="534"/>
      <c r="F2764" s="534"/>
    </row>
    <row r="2765" spans="4:6">
      <c r="D2765" s="374"/>
      <c r="E2765" s="534"/>
      <c r="F2765" s="534"/>
    </row>
    <row r="2766" spans="4:6">
      <c r="D2766" s="374"/>
      <c r="E2766" s="534"/>
      <c r="F2766" s="534"/>
    </row>
    <row r="2767" spans="4:6">
      <c r="D2767" s="374"/>
      <c r="E2767" s="534"/>
      <c r="F2767" s="534"/>
    </row>
    <row r="2768" spans="4:6">
      <c r="D2768" s="374"/>
      <c r="E2768" s="534"/>
      <c r="F2768" s="534"/>
    </row>
    <row r="2769" spans="4:6">
      <c r="D2769" s="374"/>
      <c r="E2769" s="534"/>
      <c r="F2769" s="534"/>
    </row>
    <row r="2770" spans="4:6">
      <c r="D2770" s="374"/>
      <c r="E2770" s="534"/>
      <c r="F2770" s="534"/>
    </row>
    <row r="2771" spans="4:6">
      <c r="D2771" s="374"/>
      <c r="E2771" s="534"/>
      <c r="F2771" s="534"/>
    </row>
    <row r="2772" spans="4:6">
      <c r="D2772" s="374"/>
      <c r="E2772" s="534"/>
      <c r="F2772" s="534"/>
    </row>
    <row r="2773" spans="4:6">
      <c r="D2773" s="374"/>
      <c r="E2773" s="534"/>
      <c r="F2773" s="534"/>
    </row>
    <row r="2774" spans="4:6">
      <c r="D2774" s="374"/>
      <c r="E2774" s="534"/>
      <c r="F2774" s="534"/>
    </row>
    <row r="2775" spans="4:6">
      <c r="D2775" s="374"/>
      <c r="E2775" s="534"/>
      <c r="F2775" s="534"/>
    </row>
    <row r="2776" spans="4:6">
      <c r="D2776" s="374"/>
      <c r="E2776" s="534"/>
      <c r="F2776" s="534"/>
    </row>
    <row r="2777" spans="4:6">
      <c r="D2777" s="374"/>
      <c r="E2777" s="534"/>
      <c r="F2777" s="534"/>
    </row>
    <row r="2778" spans="4:6">
      <c r="D2778" s="374"/>
      <c r="E2778" s="534"/>
      <c r="F2778" s="534"/>
    </row>
    <row r="2779" spans="4:6">
      <c r="D2779" s="374"/>
      <c r="E2779" s="534"/>
      <c r="F2779" s="534"/>
    </row>
    <row r="2780" spans="4:6">
      <c r="D2780" s="374"/>
      <c r="E2780" s="534"/>
      <c r="F2780" s="534"/>
    </row>
    <row r="2781" spans="4:6">
      <c r="D2781" s="374"/>
      <c r="E2781" s="534"/>
      <c r="F2781" s="534"/>
    </row>
    <row r="2782" spans="4:6">
      <c r="D2782" s="374"/>
      <c r="E2782" s="534"/>
      <c r="F2782" s="534"/>
    </row>
    <row r="2783" spans="4:6">
      <c r="D2783" s="374"/>
      <c r="E2783" s="534"/>
      <c r="F2783" s="534"/>
    </row>
    <row r="2784" spans="4:6">
      <c r="D2784" s="374"/>
      <c r="E2784" s="534"/>
      <c r="F2784" s="534"/>
    </row>
    <row r="2785" spans="4:6">
      <c r="D2785" s="374"/>
      <c r="E2785" s="534"/>
      <c r="F2785" s="534"/>
    </row>
    <row r="2786" spans="4:6">
      <c r="D2786" s="374"/>
      <c r="E2786" s="534"/>
      <c r="F2786" s="534"/>
    </row>
    <row r="2787" spans="4:6">
      <c r="D2787" s="374"/>
      <c r="E2787" s="534"/>
      <c r="F2787" s="534"/>
    </row>
    <row r="2788" spans="4:6">
      <c r="D2788" s="374"/>
      <c r="E2788" s="534"/>
      <c r="F2788" s="534"/>
    </row>
    <row r="2789" spans="4:6">
      <c r="D2789" s="374"/>
      <c r="E2789" s="534"/>
      <c r="F2789" s="534"/>
    </row>
    <row r="2790" spans="4:6">
      <c r="D2790" s="374"/>
      <c r="E2790" s="534"/>
      <c r="F2790" s="534"/>
    </row>
    <row r="2791" spans="4:6">
      <c r="D2791" s="374"/>
      <c r="E2791" s="534"/>
      <c r="F2791" s="534"/>
    </row>
    <row r="2792" spans="4:6">
      <c r="D2792" s="374"/>
      <c r="E2792" s="534"/>
      <c r="F2792" s="534"/>
    </row>
    <row r="2793" spans="4:6">
      <c r="D2793" s="374"/>
      <c r="E2793" s="534"/>
      <c r="F2793" s="534"/>
    </row>
    <row r="2794" spans="4:6">
      <c r="D2794" s="374"/>
      <c r="E2794" s="534"/>
      <c r="F2794" s="534"/>
    </row>
    <row r="2795" spans="4:6">
      <c r="D2795" s="374"/>
      <c r="E2795" s="534"/>
      <c r="F2795" s="534"/>
    </row>
    <row r="2796" spans="4:6">
      <c r="D2796" s="374"/>
      <c r="E2796" s="534"/>
      <c r="F2796" s="534"/>
    </row>
    <row r="2797" spans="4:6">
      <c r="D2797" s="374"/>
      <c r="E2797" s="534"/>
      <c r="F2797" s="534"/>
    </row>
    <row r="2798" spans="4:6">
      <c r="D2798" s="374"/>
      <c r="E2798" s="534"/>
      <c r="F2798" s="534"/>
    </row>
    <row r="2799" spans="4:6">
      <c r="D2799" s="374"/>
      <c r="E2799" s="534"/>
      <c r="F2799" s="534"/>
    </row>
    <row r="2800" spans="4:6">
      <c r="D2800" s="374"/>
      <c r="E2800" s="534"/>
      <c r="F2800" s="534"/>
    </row>
    <row r="2801" spans="4:6">
      <c r="D2801" s="374"/>
      <c r="E2801" s="534"/>
      <c r="F2801" s="534"/>
    </row>
    <row r="2802" spans="4:6">
      <c r="D2802" s="374"/>
      <c r="E2802" s="534"/>
      <c r="F2802" s="534"/>
    </row>
    <row r="2803" spans="4:6">
      <c r="D2803" s="374"/>
      <c r="E2803" s="534"/>
      <c r="F2803" s="534"/>
    </row>
    <row r="2804" spans="4:6">
      <c r="D2804" s="374"/>
      <c r="E2804" s="534"/>
      <c r="F2804" s="534"/>
    </row>
    <row r="2805" spans="4:6">
      <c r="D2805" s="374"/>
      <c r="E2805" s="534"/>
      <c r="F2805" s="534"/>
    </row>
    <row r="2806" spans="4:6">
      <c r="D2806" s="374"/>
      <c r="E2806" s="534"/>
      <c r="F2806" s="534"/>
    </row>
    <row r="2807" spans="4:6">
      <c r="D2807" s="374"/>
      <c r="E2807" s="534"/>
      <c r="F2807" s="534"/>
    </row>
    <row r="2808" spans="4:6">
      <c r="D2808" s="374"/>
      <c r="E2808" s="534"/>
      <c r="F2808" s="534"/>
    </row>
    <row r="2809" spans="4:6">
      <c r="D2809" s="374"/>
      <c r="E2809" s="534"/>
      <c r="F2809" s="534"/>
    </row>
    <row r="2810" spans="4:6">
      <c r="D2810" s="374"/>
      <c r="E2810" s="534"/>
      <c r="F2810" s="534"/>
    </row>
    <row r="2811" spans="4:6">
      <c r="D2811" s="374"/>
      <c r="E2811" s="534"/>
      <c r="F2811" s="534"/>
    </row>
    <row r="2812" spans="4:6">
      <c r="D2812" s="374"/>
      <c r="E2812" s="534"/>
      <c r="F2812" s="534"/>
    </row>
    <row r="2813" spans="4:6">
      <c r="D2813" s="374"/>
      <c r="E2813" s="534"/>
      <c r="F2813" s="534"/>
    </row>
    <row r="2814" spans="4:6">
      <c r="D2814" s="374"/>
      <c r="E2814" s="534"/>
      <c r="F2814" s="534"/>
    </row>
    <row r="2815" spans="4:6">
      <c r="D2815" s="374"/>
      <c r="E2815" s="534"/>
      <c r="F2815" s="534"/>
    </row>
    <row r="2816" spans="4:6">
      <c r="D2816" s="374"/>
      <c r="E2816" s="534"/>
      <c r="F2816" s="534"/>
    </row>
    <row r="2817" spans="4:6">
      <c r="D2817" s="374"/>
      <c r="E2817" s="534"/>
      <c r="F2817" s="534"/>
    </row>
    <row r="2818" spans="4:6">
      <c r="D2818" s="374"/>
      <c r="E2818" s="534"/>
      <c r="F2818" s="534"/>
    </row>
    <row r="2819" spans="4:6">
      <c r="D2819" s="374"/>
      <c r="E2819" s="534"/>
      <c r="F2819" s="534"/>
    </row>
    <row r="2820" spans="4:6">
      <c r="D2820" s="374"/>
      <c r="E2820" s="534"/>
      <c r="F2820" s="534"/>
    </row>
    <row r="2821" spans="4:6">
      <c r="D2821" s="374"/>
      <c r="E2821" s="534"/>
      <c r="F2821" s="534"/>
    </row>
    <row r="2822" spans="4:6">
      <c r="D2822" s="374"/>
      <c r="E2822" s="534"/>
      <c r="F2822" s="534"/>
    </row>
    <row r="2823" spans="4:6">
      <c r="D2823" s="374"/>
      <c r="E2823" s="534"/>
      <c r="F2823" s="534"/>
    </row>
    <row r="2824" spans="4:6">
      <c r="D2824" s="374"/>
      <c r="E2824" s="534"/>
      <c r="F2824" s="534"/>
    </row>
    <row r="2825" spans="4:6">
      <c r="D2825" s="374"/>
      <c r="E2825" s="534"/>
      <c r="F2825" s="534"/>
    </row>
    <row r="2826" spans="4:6">
      <c r="D2826" s="374"/>
      <c r="E2826" s="534"/>
      <c r="F2826" s="534"/>
    </row>
    <row r="2827" spans="4:6">
      <c r="D2827" s="374"/>
      <c r="E2827" s="534"/>
      <c r="F2827" s="534"/>
    </row>
    <row r="2828" spans="4:6">
      <c r="D2828" s="374"/>
      <c r="E2828" s="534"/>
      <c r="F2828" s="534"/>
    </row>
    <row r="2829" spans="4:6">
      <c r="D2829" s="374"/>
      <c r="E2829" s="534"/>
      <c r="F2829" s="534"/>
    </row>
    <row r="2830" spans="4:6">
      <c r="D2830" s="374"/>
      <c r="E2830" s="534"/>
      <c r="F2830" s="534"/>
    </row>
    <row r="2831" spans="4:6">
      <c r="D2831" s="374"/>
      <c r="E2831" s="534"/>
      <c r="F2831" s="534"/>
    </row>
    <row r="2832" spans="4:6">
      <c r="D2832" s="374"/>
      <c r="E2832" s="534"/>
      <c r="F2832" s="534"/>
    </row>
    <row r="2833" spans="4:6">
      <c r="D2833" s="374"/>
      <c r="E2833" s="534"/>
      <c r="F2833" s="534"/>
    </row>
    <row r="2834" spans="4:6">
      <c r="D2834" s="374"/>
      <c r="E2834" s="534"/>
      <c r="F2834" s="534"/>
    </row>
    <row r="2835" spans="4:6">
      <c r="D2835" s="374"/>
      <c r="E2835" s="534"/>
      <c r="F2835" s="534"/>
    </row>
    <row r="2836" spans="4:6">
      <c r="D2836" s="374"/>
      <c r="E2836" s="534"/>
      <c r="F2836" s="534"/>
    </row>
    <row r="2837" spans="4:6">
      <c r="D2837" s="374"/>
      <c r="E2837" s="534"/>
      <c r="F2837" s="534"/>
    </row>
    <row r="2838" spans="4:6">
      <c r="D2838" s="374"/>
      <c r="E2838" s="534"/>
      <c r="F2838" s="534"/>
    </row>
    <row r="2839" spans="4:6">
      <c r="D2839" s="374"/>
      <c r="E2839" s="534"/>
      <c r="F2839" s="534"/>
    </row>
    <row r="2840" spans="4:6">
      <c r="D2840" s="374"/>
      <c r="E2840" s="534"/>
      <c r="F2840" s="534"/>
    </row>
    <row r="2841" spans="4:6">
      <c r="D2841" s="374"/>
      <c r="E2841" s="534"/>
      <c r="F2841" s="534"/>
    </row>
    <row r="2842" spans="4:6">
      <c r="D2842" s="374"/>
      <c r="E2842" s="534"/>
      <c r="F2842" s="534"/>
    </row>
    <row r="2843" spans="4:6">
      <c r="D2843" s="374"/>
      <c r="E2843" s="534"/>
      <c r="F2843" s="534"/>
    </row>
    <row r="2844" spans="4:6">
      <c r="D2844" s="374"/>
      <c r="E2844" s="534"/>
      <c r="F2844" s="534"/>
    </row>
    <row r="2845" spans="4:6">
      <c r="D2845" s="374"/>
      <c r="E2845" s="534"/>
      <c r="F2845" s="534"/>
    </row>
    <row r="2846" spans="4:6">
      <c r="D2846" s="374"/>
      <c r="E2846" s="534"/>
      <c r="F2846" s="534"/>
    </row>
    <row r="2847" spans="4:6">
      <c r="D2847" s="374"/>
      <c r="E2847" s="534"/>
      <c r="F2847" s="534"/>
    </row>
    <row r="2848" spans="4:6">
      <c r="D2848" s="374"/>
      <c r="E2848" s="534"/>
      <c r="F2848" s="534"/>
    </row>
    <row r="2849" spans="4:6">
      <c r="D2849" s="374"/>
      <c r="E2849" s="534"/>
      <c r="F2849" s="534"/>
    </row>
    <row r="2850" spans="4:6">
      <c r="D2850" s="374"/>
      <c r="E2850" s="534"/>
      <c r="F2850" s="534"/>
    </row>
    <row r="2851" spans="4:6">
      <c r="D2851" s="374"/>
      <c r="E2851" s="534"/>
      <c r="F2851" s="534"/>
    </row>
    <row r="2852" spans="4:6">
      <c r="D2852" s="374"/>
      <c r="E2852" s="534"/>
      <c r="F2852" s="534"/>
    </row>
    <row r="2853" spans="4:6">
      <c r="D2853" s="374"/>
      <c r="E2853" s="534"/>
      <c r="F2853" s="534"/>
    </row>
    <row r="2854" spans="4:6">
      <c r="D2854" s="374"/>
      <c r="E2854" s="534"/>
      <c r="F2854" s="534"/>
    </row>
    <row r="2855" spans="4:6">
      <c r="D2855" s="374"/>
      <c r="E2855" s="534"/>
      <c r="F2855" s="534"/>
    </row>
    <row r="2856" spans="4:6">
      <c r="D2856" s="374"/>
      <c r="E2856" s="534"/>
      <c r="F2856" s="534"/>
    </row>
    <row r="2857" spans="4:6">
      <c r="D2857" s="374"/>
      <c r="E2857" s="534"/>
      <c r="F2857" s="534"/>
    </row>
    <row r="2858" spans="4:6">
      <c r="D2858" s="374"/>
      <c r="E2858" s="534"/>
      <c r="F2858" s="534"/>
    </row>
    <row r="2859" spans="4:6">
      <c r="D2859" s="374"/>
      <c r="E2859" s="534"/>
      <c r="F2859" s="534"/>
    </row>
    <row r="2860" spans="4:6">
      <c r="D2860" s="374"/>
      <c r="E2860" s="534"/>
      <c r="F2860" s="534"/>
    </row>
    <row r="2861" spans="4:6">
      <c r="D2861" s="374"/>
      <c r="E2861" s="534"/>
      <c r="F2861" s="534"/>
    </row>
    <row r="2862" spans="4:6">
      <c r="D2862" s="374"/>
      <c r="E2862" s="534"/>
      <c r="F2862" s="534"/>
    </row>
    <row r="2863" spans="4:6">
      <c r="D2863" s="374"/>
      <c r="E2863" s="534"/>
      <c r="F2863" s="534"/>
    </row>
    <row r="2864" spans="4:6">
      <c r="D2864" s="374"/>
      <c r="E2864" s="534"/>
      <c r="F2864" s="534"/>
    </row>
    <row r="2865" spans="4:6">
      <c r="D2865" s="374"/>
      <c r="E2865" s="534"/>
      <c r="F2865" s="534"/>
    </row>
    <row r="2866" spans="4:6">
      <c r="D2866" s="374"/>
      <c r="E2866" s="534"/>
      <c r="F2866" s="534"/>
    </row>
    <row r="2867" spans="4:6">
      <c r="D2867" s="374"/>
      <c r="E2867" s="534"/>
      <c r="F2867" s="534"/>
    </row>
    <row r="2868" spans="4:6">
      <c r="D2868" s="374"/>
      <c r="E2868" s="534"/>
      <c r="F2868" s="534"/>
    </row>
    <row r="2869" spans="4:6">
      <c r="D2869" s="374"/>
      <c r="E2869" s="534"/>
      <c r="F2869" s="534"/>
    </row>
    <row r="2870" spans="4:6">
      <c r="D2870" s="374"/>
      <c r="E2870" s="534"/>
      <c r="F2870" s="534"/>
    </row>
    <row r="2871" spans="4:6">
      <c r="D2871" s="374"/>
      <c r="E2871" s="534"/>
      <c r="F2871" s="534"/>
    </row>
    <row r="2872" spans="4:6">
      <c r="D2872" s="374"/>
      <c r="E2872" s="534"/>
      <c r="F2872" s="534"/>
    </row>
    <row r="2873" spans="4:6">
      <c r="D2873" s="374"/>
      <c r="E2873" s="534"/>
      <c r="F2873" s="534"/>
    </row>
    <row r="2874" spans="4:6">
      <c r="D2874" s="374"/>
      <c r="E2874" s="534"/>
      <c r="F2874" s="534"/>
    </row>
    <row r="2875" spans="4:6">
      <c r="D2875" s="374"/>
      <c r="E2875" s="534"/>
      <c r="F2875" s="534"/>
    </row>
    <row r="2876" spans="4:6">
      <c r="D2876" s="374"/>
      <c r="E2876" s="534"/>
      <c r="F2876" s="534"/>
    </row>
    <row r="2877" spans="4:6">
      <c r="D2877" s="374"/>
      <c r="E2877" s="534"/>
      <c r="F2877" s="534"/>
    </row>
    <row r="2878" spans="4:6">
      <c r="D2878" s="374"/>
      <c r="E2878" s="534"/>
      <c r="F2878" s="534"/>
    </row>
    <row r="2879" spans="4:6">
      <c r="D2879" s="374"/>
      <c r="E2879" s="534"/>
      <c r="F2879" s="534"/>
    </row>
    <row r="2880" spans="4:6">
      <c r="D2880" s="374"/>
      <c r="E2880" s="534"/>
      <c r="F2880" s="534"/>
    </row>
    <row r="2881" spans="4:6">
      <c r="D2881" s="374"/>
      <c r="E2881" s="534"/>
      <c r="F2881" s="534"/>
    </row>
    <row r="2882" spans="4:6">
      <c r="D2882" s="374"/>
      <c r="E2882" s="534"/>
      <c r="F2882" s="534"/>
    </row>
    <row r="2883" spans="4:6">
      <c r="D2883" s="374"/>
      <c r="E2883" s="534"/>
      <c r="F2883" s="534"/>
    </row>
    <row r="2884" spans="4:6">
      <c r="D2884" s="374"/>
      <c r="E2884" s="534"/>
      <c r="F2884" s="534"/>
    </row>
    <row r="2885" spans="4:6">
      <c r="D2885" s="374"/>
      <c r="E2885" s="534"/>
      <c r="F2885" s="534"/>
    </row>
    <row r="2886" spans="4:6">
      <c r="D2886" s="374"/>
      <c r="E2886" s="534"/>
      <c r="F2886" s="534"/>
    </row>
    <row r="2887" spans="4:6">
      <c r="D2887" s="374"/>
      <c r="E2887" s="534"/>
      <c r="F2887" s="534"/>
    </row>
    <row r="2888" spans="4:6">
      <c r="D2888" s="374"/>
      <c r="E2888" s="534"/>
      <c r="F2888" s="534"/>
    </row>
    <row r="2889" spans="4:6">
      <c r="D2889" s="374"/>
      <c r="E2889" s="534"/>
      <c r="F2889" s="534"/>
    </row>
    <row r="2890" spans="4:6">
      <c r="D2890" s="374"/>
      <c r="E2890" s="534"/>
      <c r="F2890" s="534"/>
    </row>
    <row r="2891" spans="4:6">
      <c r="D2891" s="374"/>
      <c r="E2891" s="534"/>
      <c r="F2891" s="534"/>
    </row>
    <row r="2892" spans="4:6">
      <c r="D2892" s="374"/>
      <c r="E2892" s="534"/>
      <c r="F2892" s="534"/>
    </row>
    <row r="2893" spans="4:6">
      <c r="D2893" s="374"/>
      <c r="E2893" s="534"/>
      <c r="F2893" s="534"/>
    </row>
    <row r="2894" spans="4:6">
      <c r="D2894" s="374"/>
      <c r="E2894" s="534"/>
      <c r="F2894" s="534"/>
    </row>
    <row r="2895" spans="4:6">
      <c r="D2895" s="374"/>
      <c r="E2895" s="534"/>
      <c r="F2895" s="534"/>
    </row>
    <row r="2896" spans="4:6">
      <c r="D2896" s="374"/>
      <c r="E2896" s="534"/>
      <c r="F2896" s="534"/>
    </row>
    <row r="2897" spans="4:6">
      <c r="D2897" s="374"/>
      <c r="E2897" s="534"/>
      <c r="F2897" s="534"/>
    </row>
    <row r="2898" spans="4:6">
      <c r="D2898" s="374"/>
      <c r="E2898" s="534"/>
      <c r="F2898" s="534"/>
    </row>
    <row r="2899" spans="4:6">
      <c r="D2899" s="374"/>
      <c r="E2899" s="534"/>
      <c r="F2899" s="534"/>
    </row>
    <row r="2900" spans="4:6">
      <c r="D2900" s="374"/>
      <c r="E2900" s="534"/>
      <c r="F2900" s="534"/>
    </row>
    <row r="2901" spans="4:6">
      <c r="D2901" s="374"/>
      <c r="E2901" s="534"/>
      <c r="F2901" s="534"/>
    </row>
    <row r="2902" spans="4:6">
      <c r="D2902" s="374"/>
      <c r="E2902" s="534"/>
      <c r="F2902" s="534"/>
    </row>
    <row r="2903" spans="4:6">
      <c r="D2903" s="374"/>
      <c r="E2903" s="534"/>
      <c r="F2903" s="534"/>
    </row>
    <row r="2904" spans="4:6">
      <c r="D2904" s="374"/>
      <c r="E2904" s="534"/>
      <c r="F2904" s="534"/>
    </row>
    <row r="2905" spans="4:6">
      <c r="D2905" s="374"/>
      <c r="E2905" s="534"/>
      <c r="F2905" s="534"/>
    </row>
    <row r="2906" spans="4:6">
      <c r="D2906" s="374"/>
      <c r="E2906" s="534"/>
      <c r="F2906" s="534"/>
    </row>
    <row r="2907" spans="4:6">
      <c r="D2907" s="374"/>
      <c r="E2907" s="534"/>
      <c r="F2907" s="534"/>
    </row>
    <row r="2908" spans="4:6">
      <c r="D2908" s="374"/>
      <c r="E2908" s="534"/>
      <c r="F2908" s="534"/>
    </row>
    <row r="2909" spans="4:6">
      <c r="D2909" s="374"/>
      <c r="E2909" s="534"/>
      <c r="F2909" s="534"/>
    </row>
    <row r="2910" spans="4:6">
      <c r="D2910" s="374"/>
      <c r="E2910" s="534"/>
      <c r="F2910" s="534"/>
    </row>
    <row r="2911" spans="4:6">
      <c r="D2911" s="374"/>
      <c r="E2911" s="534"/>
      <c r="F2911" s="534"/>
    </row>
    <row r="2912" spans="4:6">
      <c r="D2912" s="374"/>
      <c r="E2912" s="534"/>
      <c r="F2912" s="534"/>
    </row>
    <row r="2913" spans="4:6">
      <c r="D2913" s="374"/>
      <c r="E2913" s="534"/>
      <c r="F2913" s="534"/>
    </row>
    <row r="2914" spans="4:6">
      <c r="D2914" s="374"/>
      <c r="E2914" s="534"/>
      <c r="F2914" s="534"/>
    </row>
    <row r="2915" spans="4:6">
      <c r="D2915" s="374"/>
      <c r="E2915" s="534"/>
      <c r="F2915" s="534"/>
    </row>
    <row r="2916" spans="4:6">
      <c r="D2916" s="374"/>
      <c r="E2916" s="534"/>
      <c r="F2916" s="534"/>
    </row>
    <row r="2917" spans="4:6">
      <c r="D2917" s="374"/>
      <c r="E2917" s="534"/>
      <c r="F2917" s="534"/>
    </row>
    <row r="2918" spans="4:6">
      <c r="D2918" s="374"/>
      <c r="E2918" s="534"/>
      <c r="F2918" s="534"/>
    </row>
    <row r="2919" spans="4:6">
      <c r="D2919" s="374"/>
      <c r="E2919" s="534"/>
      <c r="F2919" s="534"/>
    </row>
    <row r="2920" spans="4:6">
      <c r="D2920" s="374"/>
      <c r="E2920" s="534"/>
      <c r="F2920" s="534"/>
    </row>
    <row r="2921" spans="4:6">
      <c r="D2921" s="374"/>
      <c r="E2921" s="534"/>
      <c r="F2921" s="534"/>
    </row>
    <row r="2922" spans="4:6">
      <c r="D2922" s="374"/>
      <c r="E2922" s="534"/>
      <c r="F2922" s="534"/>
    </row>
    <row r="2923" spans="4:6">
      <c r="D2923" s="374"/>
      <c r="E2923" s="534"/>
      <c r="F2923" s="534"/>
    </row>
    <row r="2924" spans="4:6">
      <c r="D2924" s="374"/>
      <c r="E2924" s="534"/>
      <c r="F2924" s="534"/>
    </row>
    <row r="2925" spans="4:6">
      <c r="D2925" s="374"/>
      <c r="E2925" s="534"/>
      <c r="F2925" s="534"/>
    </row>
    <row r="2926" spans="4:6">
      <c r="D2926" s="374"/>
      <c r="E2926" s="534"/>
      <c r="F2926" s="534"/>
    </row>
    <row r="2927" spans="4:6">
      <c r="D2927" s="374"/>
      <c r="E2927" s="534"/>
      <c r="F2927" s="534"/>
    </row>
    <row r="2928" spans="4:6">
      <c r="D2928" s="374"/>
      <c r="E2928" s="534"/>
      <c r="F2928" s="534"/>
    </row>
    <row r="2929" spans="4:6">
      <c r="D2929" s="374"/>
      <c r="E2929" s="534"/>
      <c r="F2929" s="534"/>
    </row>
    <row r="2930" spans="4:6">
      <c r="D2930" s="374"/>
      <c r="E2930" s="534"/>
      <c r="F2930" s="534"/>
    </row>
    <row r="2931" spans="4:6">
      <c r="D2931" s="374"/>
      <c r="E2931" s="534"/>
      <c r="F2931" s="534"/>
    </row>
    <row r="2932" spans="4:6">
      <c r="D2932" s="374"/>
      <c r="E2932" s="534"/>
      <c r="F2932" s="534"/>
    </row>
    <row r="2933" spans="4:6">
      <c r="D2933" s="374"/>
      <c r="E2933" s="534"/>
      <c r="F2933" s="534"/>
    </row>
    <row r="2934" spans="4:6">
      <c r="D2934" s="374"/>
      <c r="E2934" s="534"/>
      <c r="F2934" s="534"/>
    </row>
    <row r="2935" spans="4:6">
      <c r="D2935" s="374"/>
      <c r="E2935" s="534"/>
      <c r="F2935" s="534"/>
    </row>
    <row r="2936" spans="4:6">
      <c r="D2936" s="374"/>
      <c r="E2936" s="534"/>
      <c r="F2936" s="534"/>
    </row>
    <row r="2937" spans="4:6">
      <c r="D2937" s="374"/>
      <c r="E2937" s="534"/>
      <c r="F2937" s="534"/>
    </row>
    <row r="2938" spans="4:6">
      <c r="D2938" s="374"/>
      <c r="E2938" s="534"/>
      <c r="F2938" s="534"/>
    </row>
    <row r="2939" spans="4:6">
      <c r="D2939" s="374"/>
      <c r="E2939" s="534"/>
      <c r="F2939" s="534"/>
    </row>
    <row r="2940" spans="4:6">
      <c r="D2940" s="374"/>
      <c r="E2940" s="534"/>
      <c r="F2940" s="534"/>
    </row>
    <row r="2941" spans="4:6">
      <c r="D2941" s="374"/>
      <c r="E2941" s="534"/>
      <c r="F2941" s="534"/>
    </row>
    <row r="2942" spans="4:6">
      <c r="D2942" s="374"/>
      <c r="E2942" s="534"/>
      <c r="F2942" s="534"/>
    </row>
    <row r="2943" spans="4:6">
      <c r="D2943" s="374"/>
      <c r="E2943" s="534"/>
      <c r="F2943" s="534"/>
    </row>
    <row r="2944" spans="4:6">
      <c r="D2944" s="374"/>
      <c r="E2944" s="534"/>
      <c r="F2944" s="534"/>
    </row>
    <row r="2945" spans="4:6">
      <c r="D2945" s="374"/>
      <c r="E2945" s="534"/>
      <c r="F2945" s="534"/>
    </row>
    <row r="2946" spans="4:6">
      <c r="D2946" s="374"/>
      <c r="E2946" s="534"/>
      <c r="F2946" s="534"/>
    </row>
    <row r="2947" spans="4:6">
      <c r="D2947" s="374"/>
      <c r="E2947" s="534"/>
      <c r="F2947" s="534"/>
    </row>
    <row r="2948" spans="4:6">
      <c r="D2948" s="374"/>
      <c r="E2948" s="534"/>
      <c r="F2948" s="534"/>
    </row>
    <row r="2949" spans="4:6">
      <c r="D2949" s="374"/>
      <c r="E2949" s="534"/>
      <c r="F2949" s="534"/>
    </row>
    <row r="2950" spans="4:6">
      <c r="D2950" s="374"/>
      <c r="E2950" s="534"/>
      <c r="F2950" s="534"/>
    </row>
    <row r="2951" spans="4:6">
      <c r="D2951" s="374"/>
      <c r="E2951" s="534"/>
      <c r="F2951" s="534"/>
    </row>
    <row r="2952" spans="4:6">
      <c r="D2952" s="374"/>
      <c r="E2952" s="534"/>
      <c r="F2952" s="534"/>
    </row>
    <row r="2953" spans="4:6">
      <c r="D2953" s="374"/>
      <c r="E2953" s="534"/>
      <c r="F2953" s="534"/>
    </row>
    <row r="2954" spans="4:6">
      <c r="D2954" s="374"/>
      <c r="E2954" s="534"/>
      <c r="F2954" s="534"/>
    </row>
    <row r="2955" spans="4:6">
      <c r="D2955" s="374"/>
      <c r="E2955" s="534"/>
      <c r="F2955" s="534"/>
    </row>
    <row r="2956" spans="4:6">
      <c r="D2956" s="374"/>
      <c r="E2956" s="534"/>
      <c r="F2956" s="534"/>
    </row>
    <row r="2957" spans="4:6">
      <c r="D2957" s="374"/>
      <c r="E2957" s="534"/>
      <c r="F2957" s="534"/>
    </row>
    <row r="2958" spans="4:6">
      <c r="D2958" s="374"/>
      <c r="E2958" s="534"/>
      <c r="F2958" s="534"/>
    </row>
    <row r="2959" spans="4:6">
      <c r="D2959" s="374"/>
      <c r="E2959" s="534"/>
      <c r="F2959" s="534"/>
    </row>
    <row r="2960" spans="4:6">
      <c r="D2960" s="374"/>
      <c r="E2960" s="534"/>
      <c r="F2960" s="534"/>
    </row>
    <row r="2961" spans="4:6">
      <c r="D2961" s="374"/>
      <c r="E2961" s="534"/>
      <c r="F2961" s="534"/>
    </row>
    <row r="2962" spans="4:6">
      <c r="D2962" s="374"/>
      <c r="E2962" s="534"/>
      <c r="F2962" s="534"/>
    </row>
    <row r="2963" spans="4:6">
      <c r="D2963" s="374"/>
      <c r="E2963" s="534"/>
      <c r="F2963" s="534"/>
    </row>
    <row r="2964" spans="4:6">
      <c r="D2964" s="374"/>
      <c r="E2964" s="534"/>
      <c r="F2964" s="534"/>
    </row>
    <row r="2965" spans="4:6">
      <c r="D2965" s="374"/>
      <c r="E2965" s="534"/>
      <c r="F2965" s="534"/>
    </row>
    <row r="2966" spans="4:6">
      <c r="D2966" s="374"/>
      <c r="E2966" s="534"/>
      <c r="F2966" s="534"/>
    </row>
    <row r="2967" spans="4:6">
      <c r="D2967" s="374"/>
      <c r="E2967" s="534"/>
      <c r="F2967" s="534"/>
    </row>
    <row r="2968" spans="4:6">
      <c r="D2968" s="374"/>
      <c r="E2968" s="534"/>
      <c r="F2968" s="534"/>
    </row>
    <row r="2969" spans="4:6">
      <c r="D2969" s="374"/>
      <c r="E2969" s="534"/>
      <c r="F2969" s="534"/>
    </row>
    <row r="2970" spans="4:6">
      <c r="D2970" s="374"/>
      <c r="E2970" s="534"/>
      <c r="F2970" s="534"/>
    </row>
    <row r="2971" spans="4:6">
      <c r="D2971" s="374"/>
      <c r="E2971" s="534"/>
      <c r="F2971" s="534"/>
    </row>
    <row r="2972" spans="4:6">
      <c r="D2972" s="374"/>
      <c r="E2972" s="534"/>
      <c r="F2972" s="534"/>
    </row>
    <row r="2973" spans="4:6">
      <c r="D2973" s="374"/>
      <c r="E2973" s="534"/>
      <c r="F2973" s="534"/>
    </row>
    <row r="2974" spans="4:6">
      <c r="D2974" s="374"/>
      <c r="E2974" s="534"/>
      <c r="F2974" s="534"/>
    </row>
    <row r="2975" spans="4:6">
      <c r="D2975" s="374"/>
      <c r="E2975" s="534"/>
      <c r="F2975" s="534"/>
    </row>
    <row r="2976" spans="4:6">
      <c r="D2976" s="374"/>
      <c r="E2976" s="534"/>
      <c r="F2976" s="534"/>
    </row>
    <row r="2977" spans="4:6">
      <c r="D2977" s="374"/>
      <c r="E2977" s="534"/>
      <c r="F2977" s="534"/>
    </row>
    <row r="2978" spans="4:6">
      <c r="D2978" s="374"/>
      <c r="E2978" s="534"/>
      <c r="F2978" s="534"/>
    </row>
    <row r="2979" spans="4:6">
      <c r="D2979" s="374"/>
      <c r="E2979" s="534"/>
      <c r="F2979" s="534"/>
    </row>
    <row r="2980" spans="4:6">
      <c r="D2980" s="374"/>
      <c r="E2980" s="534"/>
      <c r="F2980" s="534"/>
    </row>
    <row r="2981" spans="4:6">
      <c r="D2981" s="374"/>
      <c r="E2981" s="534"/>
      <c r="F2981" s="534"/>
    </row>
    <row r="2982" spans="4:6">
      <c r="D2982" s="374"/>
      <c r="E2982" s="534"/>
      <c r="F2982" s="534"/>
    </row>
    <row r="2983" spans="4:6">
      <c r="D2983" s="374"/>
      <c r="E2983" s="534"/>
      <c r="F2983" s="534"/>
    </row>
    <row r="2984" spans="4:6">
      <c r="D2984" s="374"/>
      <c r="E2984" s="534"/>
      <c r="F2984" s="534"/>
    </row>
    <row r="2985" spans="4:6">
      <c r="D2985" s="374"/>
      <c r="E2985" s="534"/>
      <c r="F2985" s="534"/>
    </row>
    <row r="2986" spans="4:6">
      <c r="D2986" s="374"/>
      <c r="E2986" s="534"/>
      <c r="F2986" s="534"/>
    </row>
    <row r="2987" spans="4:6">
      <c r="D2987" s="374"/>
      <c r="E2987" s="534"/>
      <c r="F2987" s="534"/>
    </row>
    <row r="2988" spans="4:6">
      <c r="D2988" s="374"/>
      <c r="E2988" s="534"/>
      <c r="F2988" s="534"/>
    </row>
    <row r="2989" spans="4:6">
      <c r="D2989" s="374"/>
      <c r="E2989" s="534"/>
      <c r="F2989" s="534"/>
    </row>
    <row r="2990" spans="4:6">
      <c r="D2990" s="374"/>
      <c r="E2990" s="534"/>
      <c r="F2990" s="534"/>
    </row>
    <row r="2991" spans="4:6">
      <c r="D2991" s="374"/>
      <c r="E2991" s="534"/>
      <c r="F2991" s="534"/>
    </row>
    <row r="2992" spans="4:6">
      <c r="D2992" s="374"/>
      <c r="E2992" s="534"/>
      <c r="F2992" s="534"/>
    </row>
    <row r="2993" spans="4:6">
      <c r="D2993" s="374"/>
      <c r="E2993" s="534"/>
      <c r="F2993" s="534"/>
    </row>
    <row r="2994" spans="4:6">
      <c r="D2994" s="374"/>
      <c r="E2994" s="534"/>
      <c r="F2994" s="534"/>
    </row>
    <row r="2995" spans="4:6">
      <c r="D2995" s="374"/>
      <c r="E2995" s="534"/>
      <c r="F2995" s="534"/>
    </row>
    <row r="2996" spans="4:6">
      <c r="D2996" s="374"/>
      <c r="E2996" s="534"/>
      <c r="F2996" s="534"/>
    </row>
    <row r="2997" spans="4:6">
      <c r="D2997" s="374"/>
      <c r="E2997" s="534"/>
      <c r="F2997" s="534"/>
    </row>
    <row r="2998" spans="4:6">
      <c r="D2998" s="374"/>
      <c r="E2998" s="534"/>
      <c r="F2998" s="534"/>
    </row>
    <row r="2999" spans="4:6">
      <c r="D2999" s="374"/>
      <c r="E2999" s="534"/>
      <c r="F2999" s="534"/>
    </row>
    <row r="3000" spans="4:6">
      <c r="D3000" s="374"/>
      <c r="E3000" s="534"/>
      <c r="F3000" s="534"/>
    </row>
    <row r="3001" spans="4:6">
      <c r="D3001" s="374"/>
      <c r="E3001" s="534"/>
      <c r="F3001" s="534"/>
    </row>
    <row r="3002" spans="4:6">
      <c r="D3002" s="374"/>
      <c r="E3002" s="534"/>
      <c r="F3002" s="534"/>
    </row>
    <row r="3003" spans="4:6">
      <c r="D3003" s="374"/>
      <c r="E3003" s="534"/>
      <c r="F3003" s="534"/>
    </row>
    <row r="3004" spans="4:6">
      <c r="D3004" s="374"/>
      <c r="E3004" s="534"/>
      <c r="F3004" s="534"/>
    </row>
    <row r="3005" spans="4:6">
      <c r="D3005" s="374"/>
      <c r="E3005" s="534"/>
      <c r="F3005" s="534"/>
    </row>
    <row r="3006" spans="4:6">
      <c r="D3006" s="374"/>
      <c r="E3006" s="534"/>
      <c r="F3006" s="534"/>
    </row>
    <row r="3007" spans="4:6">
      <c r="D3007" s="374"/>
      <c r="E3007" s="534"/>
      <c r="F3007" s="534"/>
    </row>
    <row r="3008" spans="4:6">
      <c r="D3008" s="374"/>
      <c r="E3008" s="534"/>
      <c r="F3008" s="534"/>
    </row>
    <row r="3009" spans="4:6">
      <c r="D3009" s="374"/>
      <c r="E3009" s="534"/>
      <c r="F3009" s="534"/>
    </row>
    <row r="3010" spans="4:6">
      <c r="D3010" s="374"/>
      <c r="E3010" s="534"/>
      <c r="F3010" s="534"/>
    </row>
    <row r="3011" spans="4:6">
      <c r="D3011" s="374"/>
      <c r="E3011" s="534"/>
      <c r="F3011" s="534"/>
    </row>
    <row r="3012" spans="4:6">
      <c r="D3012" s="374"/>
      <c r="E3012" s="534"/>
      <c r="F3012" s="534"/>
    </row>
    <row r="3013" spans="4:6">
      <c r="D3013" s="374"/>
      <c r="E3013" s="534"/>
      <c r="F3013" s="534"/>
    </row>
    <row r="3014" spans="4:6">
      <c r="D3014" s="374"/>
      <c r="E3014" s="534"/>
      <c r="F3014" s="534"/>
    </row>
    <row r="3015" spans="4:6">
      <c r="D3015" s="374"/>
      <c r="E3015" s="534"/>
      <c r="F3015" s="534"/>
    </row>
    <row r="3016" spans="4:6">
      <c r="D3016" s="374"/>
      <c r="E3016" s="534"/>
      <c r="F3016" s="534"/>
    </row>
    <row r="3017" spans="4:6">
      <c r="D3017" s="374"/>
      <c r="E3017" s="534"/>
      <c r="F3017" s="534"/>
    </row>
    <row r="3018" spans="4:6">
      <c r="D3018" s="374"/>
      <c r="E3018" s="534"/>
      <c r="F3018" s="534"/>
    </row>
    <row r="3019" spans="4:6">
      <c r="D3019" s="374"/>
      <c r="E3019" s="534"/>
      <c r="F3019" s="534"/>
    </row>
    <row r="3020" spans="4:6">
      <c r="D3020" s="374"/>
      <c r="E3020" s="534"/>
      <c r="F3020" s="534"/>
    </row>
    <row r="3021" spans="4:6">
      <c r="D3021" s="374"/>
      <c r="E3021" s="534"/>
      <c r="F3021" s="534"/>
    </row>
    <row r="3022" spans="4:6">
      <c r="D3022" s="374"/>
      <c r="E3022" s="534"/>
      <c r="F3022" s="534"/>
    </row>
    <row r="3023" spans="4:6">
      <c r="D3023" s="374"/>
      <c r="E3023" s="534"/>
      <c r="F3023" s="534"/>
    </row>
    <row r="3024" spans="4:6">
      <c r="D3024" s="374"/>
      <c r="E3024" s="534"/>
      <c r="F3024" s="534"/>
    </row>
    <row r="3025" spans="4:6">
      <c r="D3025" s="374"/>
      <c r="E3025" s="534"/>
      <c r="F3025" s="534"/>
    </row>
    <row r="3026" spans="4:6">
      <c r="D3026" s="374"/>
      <c r="E3026" s="534"/>
      <c r="F3026" s="534"/>
    </row>
    <row r="3027" spans="4:6">
      <c r="D3027" s="374"/>
      <c r="E3027" s="534"/>
      <c r="F3027" s="534"/>
    </row>
    <row r="3028" spans="4:6">
      <c r="D3028" s="374"/>
      <c r="E3028" s="534"/>
      <c r="F3028" s="534"/>
    </row>
    <row r="3029" spans="4:6">
      <c r="D3029" s="374"/>
      <c r="E3029" s="534"/>
      <c r="F3029" s="534"/>
    </row>
    <row r="3030" spans="4:6">
      <c r="D3030" s="374"/>
      <c r="E3030" s="534"/>
      <c r="F3030" s="534"/>
    </row>
    <row r="3031" spans="4:6">
      <c r="D3031" s="374"/>
      <c r="E3031" s="534"/>
      <c r="F3031" s="534"/>
    </row>
    <row r="3032" spans="4:6">
      <c r="D3032" s="374"/>
      <c r="E3032" s="534"/>
      <c r="F3032" s="534"/>
    </row>
    <row r="3033" spans="4:6">
      <c r="D3033" s="374"/>
      <c r="E3033" s="534"/>
      <c r="F3033" s="534"/>
    </row>
    <row r="3034" spans="4:6">
      <c r="D3034" s="374"/>
      <c r="E3034" s="534"/>
      <c r="F3034" s="534"/>
    </row>
    <row r="3035" spans="4:6">
      <c r="D3035" s="374"/>
      <c r="E3035" s="534"/>
      <c r="F3035" s="534"/>
    </row>
    <row r="3036" spans="4:6">
      <c r="D3036" s="374"/>
      <c r="E3036" s="534"/>
      <c r="F3036" s="534"/>
    </row>
    <row r="3037" spans="4:6">
      <c r="D3037" s="374"/>
      <c r="E3037" s="534"/>
      <c r="F3037" s="534"/>
    </row>
    <row r="3038" spans="4:6">
      <c r="D3038" s="374"/>
      <c r="E3038" s="534"/>
      <c r="F3038" s="534"/>
    </row>
    <row r="3039" spans="4:6">
      <c r="D3039" s="374"/>
      <c r="E3039" s="534"/>
      <c r="F3039" s="534"/>
    </row>
    <row r="3040" spans="4:6">
      <c r="D3040" s="374"/>
      <c r="E3040" s="534"/>
      <c r="F3040" s="534"/>
    </row>
    <row r="3041" spans="4:6">
      <c r="D3041" s="374"/>
      <c r="E3041" s="534"/>
      <c r="F3041" s="534"/>
    </row>
    <row r="3042" spans="4:6">
      <c r="D3042" s="374"/>
      <c r="E3042" s="534"/>
      <c r="F3042" s="534"/>
    </row>
    <row r="3043" spans="4:6">
      <c r="D3043" s="374"/>
      <c r="E3043" s="534"/>
      <c r="F3043" s="534"/>
    </row>
    <row r="3044" spans="4:6">
      <c r="D3044" s="374"/>
      <c r="E3044" s="534"/>
      <c r="F3044" s="534"/>
    </row>
    <row r="3045" spans="4:6">
      <c r="D3045" s="374"/>
      <c r="E3045" s="534"/>
      <c r="F3045" s="534"/>
    </row>
    <row r="3046" spans="4:6">
      <c r="D3046" s="374"/>
      <c r="E3046" s="534"/>
      <c r="F3046" s="534"/>
    </row>
    <row r="3047" spans="4:6">
      <c r="D3047" s="374"/>
      <c r="E3047" s="534"/>
      <c r="F3047" s="534"/>
    </row>
    <row r="3048" spans="4:6">
      <c r="D3048" s="374"/>
      <c r="E3048" s="534"/>
      <c r="F3048" s="534"/>
    </row>
    <row r="3049" spans="4:6">
      <c r="D3049" s="374"/>
      <c r="E3049" s="534"/>
      <c r="F3049" s="534"/>
    </row>
    <row r="3050" spans="4:6">
      <c r="D3050" s="374"/>
      <c r="E3050" s="534"/>
      <c r="F3050" s="534"/>
    </row>
    <row r="3051" spans="4:6">
      <c r="D3051" s="374"/>
      <c r="E3051" s="534"/>
      <c r="F3051" s="534"/>
    </row>
    <row r="3052" spans="4:6">
      <c r="D3052" s="374"/>
      <c r="E3052" s="534"/>
      <c r="F3052" s="534"/>
    </row>
    <row r="3053" spans="4:6">
      <c r="D3053" s="374"/>
      <c r="E3053" s="534"/>
      <c r="F3053" s="534"/>
    </row>
    <row r="3054" spans="4:6">
      <c r="D3054" s="374"/>
      <c r="E3054" s="534"/>
      <c r="F3054" s="534"/>
    </row>
    <row r="3055" spans="4:6">
      <c r="D3055" s="374"/>
      <c r="E3055" s="534"/>
      <c r="F3055" s="534"/>
    </row>
    <row r="3056" spans="4:6">
      <c r="D3056" s="374"/>
      <c r="E3056" s="534"/>
      <c r="F3056" s="534"/>
    </row>
    <row r="3057" spans="4:6">
      <c r="D3057" s="374"/>
      <c r="E3057" s="534"/>
      <c r="F3057" s="534"/>
    </row>
    <row r="3058" spans="4:6">
      <c r="D3058" s="374"/>
      <c r="E3058" s="534"/>
      <c r="F3058" s="534"/>
    </row>
    <row r="3059" spans="4:6">
      <c r="D3059" s="374"/>
      <c r="E3059" s="534"/>
      <c r="F3059" s="534"/>
    </row>
    <row r="3060" spans="4:6">
      <c r="D3060" s="374"/>
      <c r="E3060" s="534"/>
      <c r="F3060" s="534"/>
    </row>
    <row r="3061" spans="4:6">
      <c r="D3061" s="374"/>
      <c r="E3061" s="534"/>
      <c r="F3061" s="534"/>
    </row>
    <row r="3062" spans="4:6">
      <c r="D3062" s="374"/>
      <c r="E3062" s="534"/>
      <c r="F3062" s="534"/>
    </row>
    <row r="3063" spans="4:6">
      <c r="D3063" s="374"/>
      <c r="E3063" s="534"/>
      <c r="F3063" s="534"/>
    </row>
    <row r="3064" spans="4:6">
      <c r="D3064" s="374"/>
      <c r="E3064" s="534"/>
      <c r="F3064" s="534"/>
    </row>
    <row r="3065" spans="4:6">
      <c r="D3065" s="374"/>
      <c r="E3065" s="534"/>
      <c r="F3065" s="534"/>
    </row>
    <row r="3066" spans="4:6">
      <c r="D3066" s="374"/>
      <c r="E3066" s="534"/>
      <c r="F3066" s="534"/>
    </row>
    <row r="3067" spans="4:6">
      <c r="D3067" s="374"/>
      <c r="E3067" s="534"/>
      <c r="F3067" s="534"/>
    </row>
    <row r="3068" spans="4:6">
      <c r="D3068" s="374"/>
      <c r="E3068" s="534"/>
      <c r="F3068" s="534"/>
    </row>
    <row r="3069" spans="4:6">
      <c r="D3069" s="374"/>
      <c r="E3069" s="534"/>
      <c r="F3069" s="534"/>
    </row>
    <row r="3070" spans="4:6">
      <c r="D3070" s="374"/>
      <c r="E3070" s="534"/>
      <c r="F3070" s="534"/>
    </row>
    <row r="3071" spans="4:6">
      <c r="D3071" s="374"/>
      <c r="E3071" s="534"/>
      <c r="F3071" s="534"/>
    </row>
    <row r="3072" spans="4:6">
      <c r="D3072" s="374"/>
      <c r="E3072" s="534"/>
      <c r="F3072" s="534"/>
    </row>
    <row r="3073" spans="4:6">
      <c r="D3073" s="374"/>
      <c r="E3073" s="534"/>
      <c r="F3073" s="534"/>
    </row>
    <row r="3074" spans="4:6">
      <c r="D3074" s="374"/>
      <c r="E3074" s="534"/>
      <c r="F3074" s="534"/>
    </row>
    <row r="3075" spans="4:6">
      <c r="D3075" s="374"/>
      <c r="E3075" s="534"/>
      <c r="F3075" s="534"/>
    </row>
    <row r="3076" spans="4:6">
      <c r="D3076" s="374"/>
      <c r="E3076" s="534"/>
      <c r="F3076" s="534"/>
    </row>
    <row r="3077" spans="4:6">
      <c r="D3077" s="374"/>
      <c r="E3077" s="534"/>
      <c r="F3077" s="534"/>
    </row>
    <row r="3078" spans="4:6">
      <c r="D3078" s="374"/>
      <c r="E3078" s="534"/>
      <c r="F3078" s="534"/>
    </row>
    <row r="3079" spans="4:6">
      <c r="D3079" s="374"/>
      <c r="E3079" s="534"/>
      <c r="F3079" s="534"/>
    </row>
    <row r="3080" spans="4:6">
      <c r="D3080" s="374"/>
      <c r="E3080" s="534"/>
      <c r="F3080" s="534"/>
    </row>
    <row r="3081" spans="4:6">
      <c r="D3081" s="374"/>
      <c r="E3081" s="534"/>
      <c r="F3081" s="534"/>
    </row>
    <row r="3082" spans="4:6">
      <c r="D3082" s="374"/>
      <c r="E3082" s="534"/>
      <c r="F3082" s="534"/>
    </row>
    <row r="3083" spans="4:6">
      <c r="D3083" s="374"/>
      <c r="E3083" s="534"/>
      <c r="F3083" s="534"/>
    </row>
    <row r="3084" spans="4:6">
      <c r="D3084" s="374"/>
      <c r="E3084" s="534"/>
      <c r="F3084" s="534"/>
    </row>
    <row r="3085" spans="4:6">
      <c r="D3085" s="374"/>
      <c r="E3085" s="534"/>
      <c r="F3085" s="534"/>
    </row>
    <row r="3086" spans="4:6">
      <c r="D3086" s="374"/>
      <c r="E3086" s="534"/>
      <c r="F3086" s="534"/>
    </row>
    <row r="3087" spans="4:6">
      <c r="D3087" s="374"/>
      <c r="E3087" s="534"/>
      <c r="F3087" s="534"/>
    </row>
    <row r="3088" spans="4:6">
      <c r="D3088" s="374"/>
      <c r="E3088" s="534"/>
      <c r="F3088" s="534"/>
    </row>
    <row r="3089" spans="4:6">
      <c r="D3089" s="374"/>
      <c r="E3089" s="534"/>
      <c r="F3089" s="534"/>
    </row>
    <row r="3090" spans="4:6">
      <c r="D3090" s="374"/>
      <c r="E3090" s="534"/>
      <c r="F3090" s="534"/>
    </row>
    <row r="3091" spans="4:6">
      <c r="D3091" s="374"/>
      <c r="E3091" s="534"/>
      <c r="F3091" s="534"/>
    </row>
    <row r="3092" spans="4:6">
      <c r="D3092" s="374"/>
      <c r="E3092" s="534"/>
      <c r="F3092" s="534"/>
    </row>
    <row r="3093" spans="4:6">
      <c r="D3093" s="374"/>
      <c r="E3093" s="534"/>
      <c r="F3093" s="534"/>
    </row>
    <row r="3094" spans="4:6">
      <c r="D3094" s="374"/>
      <c r="E3094" s="534"/>
      <c r="F3094" s="534"/>
    </row>
    <row r="3095" spans="4:6">
      <c r="D3095" s="374"/>
      <c r="E3095" s="534"/>
      <c r="F3095" s="534"/>
    </row>
    <row r="3096" spans="4:6">
      <c r="D3096" s="374"/>
      <c r="E3096" s="534"/>
      <c r="F3096" s="534"/>
    </row>
    <row r="3097" spans="4:6">
      <c r="D3097" s="374"/>
      <c r="E3097" s="534"/>
      <c r="F3097" s="534"/>
    </row>
    <row r="3098" spans="4:6">
      <c r="D3098" s="374"/>
      <c r="E3098" s="534"/>
      <c r="F3098" s="534"/>
    </row>
    <row r="3099" spans="4:6">
      <c r="D3099" s="374"/>
      <c r="E3099" s="534"/>
      <c r="F3099" s="534"/>
    </row>
    <row r="3100" spans="4:6">
      <c r="D3100" s="374"/>
      <c r="E3100" s="534"/>
      <c r="F3100" s="534"/>
    </row>
    <row r="3101" spans="4:6">
      <c r="D3101" s="374"/>
      <c r="E3101" s="534"/>
      <c r="F3101" s="534"/>
    </row>
    <row r="3102" spans="4:6">
      <c r="D3102" s="374"/>
      <c r="E3102" s="534"/>
      <c r="F3102" s="534"/>
    </row>
    <row r="3103" spans="4:6">
      <c r="D3103" s="374"/>
      <c r="E3103" s="534"/>
      <c r="F3103" s="534"/>
    </row>
    <row r="3104" spans="4:6">
      <c r="D3104" s="374"/>
      <c r="E3104" s="534"/>
      <c r="F3104" s="534"/>
    </row>
    <row r="3105" spans="4:6">
      <c r="D3105" s="374"/>
      <c r="E3105" s="534"/>
      <c r="F3105" s="534"/>
    </row>
    <row r="3106" spans="4:6">
      <c r="D3106" s="374"/>
      <c r="E3106" s="534"/>
      <c r="F3106" s="534"/>
    </row>
    <row r="3107" spans="4:6">
      <c r="D3107" s="374"/>
      <c r="E3107" s="534"/>
      <c r="F3107" s="534"/>
    </row>
    <row r="3108" spans="4:6">
      <c r="D3108" s="374"/>
      <c r="E3108" s="534"/>
      <c r="F3108" s="534"/>
    </row>
    <row r="3109" spans="4:6">
      <c r="D3109" s="374"/>
      <c r="E3109" s="534"/>
      <c r="F3109" s="534"/>
    </row>
    <row r="3110" spans="4:6">
      <c r="D3110" s="374"/>
      <c r="E3110" s="534"/>
      <c r="F3110" s="534"/>
    </row>
    <row r="3111" spans="4:6">
      <c r="D3111" s="374"/>
      <c r="E3111" s="534"/>
      <c r="F3111" s="534"/>
    </row>
    <row r="3112" spans="4:6">
      <c r="D3112" s="374"/>
      <c r="E3112" s="534"/>
      <c r="F3112" s="534"/>
    </row>
    <row r="3113" spans="4:6">
      <c r="D3113" s="374"/>
      <c r="E3113" s="534"/>
      <c r="F3113" s="534"/>
    </row>
    <row r="3114" spans="4:6">
      <c r="D3114" s="374"/>
      <c r="E3114" s="534"/>
      <c r="F3114" s="534"/>
    </row>
    <row r="3115" spans="4:6">
      <c r="D3115" s="374"/>
      <c r="E3115" s="534"/>
      <c r="F3115" s="534"/>
    </row>
    <row r="3116" spans="4:6">
      <c r="D3116" s="374"/>
      <c r="E3116" s="534"/>
      <c r="F3116" s="534"/>
    </row>
    <row r="3117" spans="4:6">
      <c r="D3117" s="374"/>
      <c r="E3117" s="534"/>
      <c r="F3117" s="534"/>
    </row>
    <row r="3118" spans="4:6">
      <c r="D3118" s="374"/>
      <c r="E3118" s="534"/>
      <c r="F3118" s="534"/>
    </row>
    <row r="3119" spans="4:6">
      <c r="D3119" s="374"/>
      <c r="E3119" s="534"/>
      <c r="F3119" s="534"/>
    </row>
    <row r="3120" spans="4:6">
      <c r="D3120" s="374"/>
      <c r="E3120" s="534"/>
      <c r="F3120" s="534"/>
    </row>
    <row r="3121" spans="4:6">
      <c r="D3121" s="374"/>
      <c r="E3121" s="534"/>
      <c r="F3121" s="534"/>
    </row>
    <row r="3122" spans="4:6">
      <c r="D3122" s="374"/>
      <c r="E3122" s="534"/>
      <c r="F3122" s="534"/>
    </row>
    <row r="3123" spans="4:6">
      <c r="D3123" s="374"/>
      <c r="E3123" s="534"/>
      <c r="F3123" s="534"/>
    </row>
    <row r="3124" spans="4:6">
      <c r="D3124" s="374"/>
      <c r="E3124" s="534"/>
      <c r="F3124" s="534"/>
    </row>
    <row r="3125" spans="4:6">
      <c r="D3125" s="374"/>
      <c r="E3125" s="534"/>
      <c r="F3125" s="534"/>
    </row>
    <row r="3126" spans="4:6">
      <c r="D3126" s="374"/>
      <c r="E3126" s="534"/>
      <c r="F3126" s="534"/>
    </row>
    <row r="3127" spans="4:6">
      <c r="D3127" s="374"/>
      <c r="E3127" s="534"/>
      <c r="F3127" s="534"/>
    </row>
    <row r="3128" spans="4:6">
      <c r="D3128" s="374"/>
      <c r="E3128" s="534"/>
      <c r="F3128" s="534"/>
    </row>
    <row r="3129" spans="4:6">
      <c r="D3129" s="374"/>
      <c r="E3129" s="534"/>
      <c r="F3129" s="534"/>
    </row>
    <row r="3130" spans="4:6">
      <c r="D3130" s="374"/>
      <c r="E3130" s="534"/>
      <c r="F3130" s="534"/>
    </row>
    <row r="3131" spans="4:6">
      <c r="D3131" s="374"/>
      <c r="E3131" s="534"/>
      <c r="F3131" s="534"/>
    </row>
    <row r="3132" spans="4:6">
      <c r="D3132" s="374"/>
      <c r="E3132" s="534"/>
      <c r="F3132" s="534"/>
    </row>
    <row r="3133" spans="4:6">
      <c r="D3133" s="374"/>
      <c r="E3133" s="534"/>
      <c r="F3133" s="534"/>
    </row>
    <row r="3134" spans="4:6">
      <c r="D3134" s="374"/>
      <c r="E3134" s="534"/>
      <c r="F3134" s="534"/>
    </row>
    <row r="3135" spans="4:6">
      <c r="D3135" s="374"/>
      <c r="E3135" s="534"/>
      <c r="F3135" s="534"/>
    </row>
    <row r="3136" spans="4:6">
      <c r="D3136" s="374"/>
      <c r="E3136" s="534"/>
      <c r="F3136" s="534"/>
    </row>
    <row r="3137" spans="4:6">
      <c r="D3137" s="374"/>
      <c r="E3137" s="534"/>
      <c r="F3137" s="534"/>
    </row>
    <row r="3138" spans="4:6">
      <c r="D3138" s="374"/>
      <c r="E3138" s="534"/>
      <c r="F3138" s="534"/>
    </row>
    <row r="3139" spans="4:6">
      <c r="D3139" s="374"/>
      <c r="E3139" s="534"/>
      <c r="F3139" s="534"/>
    </row>
    <row r="3140" spans="4:6">
      <c r="D3140" s="374"/>
      <c r="E3140" s="534"/>
      <c r="F3140" s="534"/>
    </row>
    <row r="3141" spans="4:6">
      <c r="D3141" s="374"/>
      <c r="E3141" s="534"/>
      <c r="F3141" s="534"/>
    </row>
    <row r="3142" spans="4:6">
      <c r="D3142" s="374"/>
      <c r="E3142" s="534"/>
      <c r="F3142" s="534"/>
    </row>
    <row r="3143" spans="4:6">
      <c r="D3143" s="374"/>
      <c r="E3143" s="534"/>
      <c r="F3143" s="534"/>
    </row>
    <row r="3144" spans="4:6">
      <c r="D3144" s="374"/>
      <c r="E3144" s="534"/>
      <c r="F3144" s="534"/>
    </row>
    <row r="3145" spans="4:6">
      <c r="D3145" s="374"/>
      <c r="E3145" s="534"/>
      <c r="F3145" s="534"/>
    </row>
    <row r="3146" spans="4:6">
      <c r="D3146" s="374"/>
      <c r="E3146" s="534"/>
      <c r="F3146" s="534"/>
    </row>
    <row r="3147" spans="4:6">
      <c r="D3147" s="374"/>
      <c r="E3147" s="534"/>
      <c r="F3147" s="534"/>
    </row>
    <row r="3148" spans="4:6">
      <c r="D3148" s="374"/>
      <c r="E3148" s="534"/>
      <c r="F3148" s="534"/>
    </row>
    <row r="3149" spans="4:6">
      <c r="D3149" s="374"/>
      <c r="E3149" s="534"/>
      <c r="F3149" s="534"/>
    </row>
    <row r="3150" spans="4:6">
      <c r="D3150" s="374"/>
      <c r="E3150" s="534"/>
      <c r="F3150" s="534"/>
    </row>
    <row r="3151" spans="4:6">
      <c r="D3151" s="374"/>
      <c r="E3151" s="534"/>
      <c r="F3151" s="534"/>
    </row>
    <row r="3152" spans="4:6">
      <c r="D3152" s="374"/>
      <c r="E3152" s="534"/>
      <c r="F3152" s="534"/>
    </row>
    <row r="3153" spans="4:6">
      <c r="D3153" s="374"/>
      <c r="E3153" s="534"/>
      <c r="F3153" s="534"/>
    </row>
    <row r="3154" spans="4:6">
      <c r="D3154" s="374"/>
      <c r="E3154" s="534"/>
      <c r="F3154" s="534"/>
    </row>
    <row r="3155" spans="4:6">
      <c r="D3155" s="374"/>
      <c r="E3155" s="534"/>
      <c r="F3155" s="534"/>
    </row>
    <row r="3156" spans="4:6">
      <c r="D3156" s="374"/>
      <c r="E3156" s="534"/>
      <c r="F3156" s="534"/>
    </row>
    <row r="3157" spans="4:6">
      <c r="D3157" s="374"/>
      <c r="E3157" s="534"/>
      <c r="F3157" s="534"/>
    </row>
    <row r="3158" spans="4:6">
      <c r="D3158" s="374"/>
      <c r="E3158" s="534"/>
      <c r="F3158" s="534"/>
    </row>
    <row r="3159" spans="4:6">
      <c r="D3159" s="374"/>
      <c r="E3159" s="534"/>
      <c r="F3159" s="534"/>
    </row>
    <row r="3160" spans="4:6">
      <c r="D3160" s="374"/>
      <c r="E3160" s="534"/>
      <c r="F3160" s="534"/>
    </row>
    <row r="3161" spans="4:6">
      <c r="D3161" s="374"/>
      <c r="E3161" s="534"/>
      <c r="F3161" s="534"/>
    </row>
    <row r="3162" spans="4:6">
      <c r="D3162" s="374"/>
      <c r="E3162" s="534"/>
      <c r="F3162" s="534"/>
    </row>
    <row r="3163" spans="4:6">
      <c r="D3163" s="374"/>
      <c r="E3163" s="534"/>
      <c r="F3163" s="534"/>
    </row>
    <row r="3164" spans="4:6">
      <c r="D3164" s="374"/>
      <c r="E3164" s="534"/>
      <c r="F3164" s="534"/>
    </row>
    <row r="3165" spans="4:6">
      <c r="D3165" s="374"/>
      <c r="E3165" s="534"/>
      <c r="F3165" s="534"/>
    </row>
    <row r="3166" spans="4:6">
      <c r="D3166" s="374"/>
      <c r="E3166" s="534"/>
      <c r="F3166" s="534"/>
    </row>
    <row r="3167" spans="4:6">
      <c r="D3167" s="374"/>
      <c r="E3167" s="534"/>
      <c r="F3167" s="534"/>
    </row>
    <row r="3168" spans="4:6">
      <c r="D3168" s="374"/>
      <c r="E3168" s="534"/>
      <c r="F3168" s="534"/>
    </row>
    <row r="3169" spans="4:6">
      <c r="D3169" s="374"/>
      <c r="E3169" s="534"/>
      <c r="F3169" s="534"/>
    </row>
    <row r="3170" spans="4:6">
      <c r="D3170" s="374"/>
      <c r="E3170" s="534"/>
      <c r="F3170" s="534"/>
    </row>
    <row r="3171" spans="4:6">
      <c r="D3171" s="374"/>
      <c r="E3171" s="534"/>
      <c r="F3171" s="534"/>
    </row>
    <row r="3172" spans="4:6">
      <c r="D3172" s="374"/>
      <c r="E3172" s="534"/>
      <c r="F3172" s="534"/>
    </row>
    <row r="3173" spans="4:6">
      <c r="D3173" s="374"/>
      <c r="E3173" s="534"/>
      <c r="F3173" s="534"/>
    </row>
    <row r="3174" spans="4:6">
      <c r="D3174" s="374"/>
      <c r="E3174" s="534"/>
      <c r="F3174" s="534"/>
    </row>
    <row r="3175" spans="4:6">
      <c r="D3175" s="374"/>
      <c r="E3175" s="534"/>
      <c r="F3175" s="534"/>
    </row>
    <row r="3176" spans="4:6">
      <c r="D3176" s="374"/>
      <c r="E3176" s="534"/>
      <c r="F3176" s="534"/>
    </row>
    <row r="3177" spans="4:6">
      <c r="D3177" s="374"/>
      <c r="E3177" s="534"/>
      <c r="F3177" s="534"/>
    </row>
    <row r="3178" spans="4:6">
      <c r="D3178" s="374"/>
      <c r="E3178" s="534"/>
      <c r="F3178" s="534"/>
    </row>
    <row r="3179" spans="4:6">
      <c r="D3179" s="374"/>
      <c r="E3179" s="534"/>
      <c r="F3179" s="534"/>
    </row>
    <row r="3180" spans="4:6">
      <c r="D3180" s="374"/>
      <c r="E3180" s="534"/>
      <c r="F3180" s="534"/>
    </row>
    <row r="3181" spans="4:6">
      <c r="D3181" s="374"/>
      <c r="E3181" s="534"/>
      <c r="F3181" s="534"/>
    </row>
    <row r="3182" spans="4:6">
      <c r="D3182" s="374"/>
      <c r="E3182" s="534"/>
      <c r="F3182" s="534"/>
    </row>
    <row r="3183" spans="4:6">
      <c r="D3183" s="374"/>
      <c r="E3183" s="534"/>
      <c r="F3183" s="534"/>
    </row>
    <row r="3184" spans="4:6">
      <c r="D3184" s="374"/>
      <c r="E3184" s="534"/>
      <c r="F3184" s="534"/>
    </row>
    <row r="3185" spans="4:6">
      <c r="D3185" s="374"/>
      <c r="E3185" s="534"/>
      <c r="F3185" s="534"/>
    </row>
    <row r="3186" spans="4:6">
      <c r="D3186" s="374"/>
      <c r="E3186" s="534"/>
      <c r="F3186" s="534"/>
    </row>
    <row r="3187" spans="4:6">
      <c r="D3187" s="374"/>
      <c r="E3187" s="534"/>
      <c r="F3187" s="534"/>
    </row>
    <row r="3188" spans="4:6">
      <c r="D3188" s="374"/>
      <c r="E3188" s="534"/>
      <c r="F3188" s="534"/>
    </row>
    <row r="3189" spans="4:6">
      <c r="D3189" s="374"/>
      <c r="E3189" s="534"/>
      <c r="F3189" s="534"/>
    </row>
    <row r="3190" spans="4:6">
      <c r="D3190" s="374"/>
      <c r="E3190" s="534"/>
      <c r="F3190" s="534"/>
    </row>
    <row r="3191" spans="4:6">
      <c r="D3191" s="374"/>
      <c r="E3191" s="534"/>
      <c r="F3191" s="534"/>
    </row>
    <row r="3192" spans="4:6">
      <c r="D3192" s="374"/>
      <c r="E3192" s="534"/>
      <c r="F3192" s="534"/>
    </row>
    <row r="3193" spans="4:6">
      <c r="D3193" s="374"/>
      <c r="E3193" s="534"/>
      <c r="F3193" s="534"/>
    </row>
    <row r="3194" spans="4:6">
      <c r="D3194" s="374"/>
      <c r="E3194" s="534"/>
      <c r="F3194" s="534"/>
    </row>
    <row r="3195" spans="4:6">
      <c r="D3195" s="374"/>
      <c r="E3195" s="534"/>
      <c r="F3195" s="534"/>
    </row>
    <row r="3196" spans="4:6">
      <c r="D3196" s="374"/>
      <c r="E3196" s="534"/>
      <c r="F3196" s="534"/>
    </row>
    <row r="3197" spans="4:6">
      <c r="D3197" s="374"/>
      <c r="E3197" s="534"/>
      <c r="F3197" s="534"/>
    </row>
    <row r="3198" spans="4:6">
      <c r="D3198" s="374"/>
      <c r="E3198" s="534"/>
      <c r="F3198" s="534"/>
    </row>
    <row r="3199" spans="4:6">
      <c r="D3199" s="374"/>
      <c r="E3199" s="534"/>
      <c r="F3199" s="534"/>
    </row>
    <row r="3200" spans="4:6">
      <c r="D3200" s="374"/>
      <c r="E3200" s="534"/>
      <c r="F3200" s="534"/>
    </row>
    <row r="3201" spans="4:6">
      <c r="D3201" s="374"/>
      <c r="E3201" s="534"/>
      <c r="F3201" s="534"/>
    </row>
    <row r="3202" spans="4:6">
      <c r="D3202" s="374"/>
      <c r="E3202" s="534"/>
      <c r="F3202" s="534"/>
    </row>
    <row r="3203" spans="4:6">
      <c r="D3203" s="374"/>
      <c r="E3203" s="534"/>
      <c r="F3203" s="534"/>
    </row>
    <row r="3204" spans="4:6">
      <c r="D3204" s="374"/>
      <c r="E3204" s="534"/>
      <c r="F3204" s="534"/>
    </row>
    <row r="3205" spans="4:6">
      <c r="D3205" s="374"/>
      <c r="E3205" s="534"/>
      <c r="F3205" s="534"/>
    </row>
    <row r="3206" spans="4:6">
      <c r="D3206" s="374"/>
      <c r="E3206" s="534"/>
      <c r="F3206" s="534"/>
    </row>
    <row r="3207" spans="4:6">
      <c r="D3207" s="374"/>
      <c r="E3207" s="534"/>
      <c r="F3207" s="534"/>
    </row>
    <row r="3208" spans="4:6">
      <c r="D3208" s="374"/>
      <c r="E3208" s="534"/>
      <c r="F3208" s="534"/>
    </row>
    <row r="3209" spans="4:6">
      <c r="D3209" s="374"/>
      <c r="E3209" s="534"/>
      <c r="F3209" s="534"/>
    </row>
    <row r="3210" spans="4:6">
      <c r="D3210" s="374"/>
      <c r="E3210" s="534"/>
      <c r="F3210" s="534"/>
    </row>
    <row r="3211" spans="4:6">
      <c r="D3211" s="374"/>
      <c r="E3211" s="534"/>
      <c r="F3211" s="534"/>
    </row>
    <row r="3212" spans="4:6">
      <c r="D3212" s="374"/>
      <c r="E3212" s="534"/>
      <c r="F3212" s="534"/>
    </row>
    <row r="3213" spans="4:6">
      <c r="D3213" s="374"/>
      <c r="E3213" s="534"/>
      <c r="F3213" s="534"/>
    </row>
    <row r="3214" spans="4:6">
      <c r="D3214" s="374"/>
      <c r="E3214" s="534"/>
      <c r="F3214" s="534"/>
    </row>
    <row r="3215" spans="4:6">
      <c r="D3215" s="374"/>
      <c r="E3215" s="534"/>
      <c r="F3215" s="534"/>
    </row>
    <row r="3216" spans="4:6">
      <c r="D3216" s="374"/>
      <c r="E3216" s="534"/>
      <c r="F3216" s="534"/>
    </row>
    <row r="3217" spans="4:6">
      <c r="D3217" s="374"/>
      <c r="E3217" s="534"/>
      <c r="F3217" s="534"/>
    </row>
    <row r="3218" spans="4:6">
      <c r="D3218" s="374"/>
      <c r="E3218" s="534"/>
      <c r="F3218" s="534"/>
    </row>
    <row r="3219" spans="4:6">
      <c r="D3219" s="374"/>
      <c r="E3219" s="534"/>
      <c r="F3219" s="534"/>
    </row>
    <row r="3220" spans="4:6">
      <c r="D3220" s="374"/>
      <c r="E3220" s="534"/>
      <c r="F3220" s="534"/>
    </row>
    <row r="3221" spans="4:6">
      <c r="D3221" s="374"/>
      <c r="E3221" s="534"/>
      <c r="F3221" s="534"/>
    </row>
    <row r="3222" spans="4:6">
      <c r="D3222" s="374"/>
      <c r="E3222" s="534"/>
      <c r="F3222" s="534"/>
    </row>
    <row r="3223" spans="4:6">
      <c r="D3223" s="374"/>
      <c r="E3223" s="534"/>
      <c r="F3223" s="534"/>
    </row>
    <row r="3224" spans="4:6">
      <c r="D3224" s="374"/>
      <c r="E3224" s="534"/>
      <c r="F3224" s="534"/>
    </row>
    <row r="3225" spans="4:6">
      <c r="D3225" s="374"/>
      <c r="E3225" s="534"/>
      <c r="F3225" s="534"/>
    </row>
    <row r="3226" spans="4:6">
      <c r="D3226" s="374"/>
      <c r="E3226" s="534"/>
      <c r="F3226" s="534"/>
    </row>
    <row r="3227" spans="4:6">
      <c r="D3227" s="374"/>
      <c r="E3227" s="534"/>
      <c r="F3227" s="534"/>
    </row>
    <row r="3228" spans="4:6">
      <c r="D3228" s="374"/>
      <c r="E3228" s="534"/>
      <c r="F3228" s="534"/>
    </row>
    <row r="3229" spans="4:6">
      <c r="D3229" s="374"/>
      <c r="E3229" s="534"/>
      <c r="F3229" s="534"/>
    </row>
    <row r="3230" spans="4:6">
      <c r="D3230" s="374"/>
      <c r="E3230" s="534"/>
      <c r="F3230" s="534"/>
    </row>
    <row r="3231" spans="4:6">
      <c r="D3231" s="374"/>
      <c r="E3231" s="534"/>
      <c r="F3231" s="534"/>
    </row>
    <row r="3232" spans="4:6">
      <c r="D3232" s="374"/>
      <c r="E3232" s="534"/>
      <c r="F3232" s="534"/>
    </row>
    <row r="3233" spans="4:6">
      <c r="D3233" s="374"/>
      <c r="E3233" s="534"/>
      <c r="F3233" s="534"/>
    </row>
    <row r="3234" spans="4:6">
      <c r="D3234" s="374"/>
      <c r="E3234" s="534"/>
      <c r="F3234" s="534"/>
    </row>
    <row r="3235" spans="4:6">
      <c r="D3235" s="374"/>
      <c r="E3235" s="534"/>
      <c r="F3235" s="534"/>
    </row>
    <row r="3236" spans="4:6">
      <c r="D3236" s="374"/>
      <c r="E3236" s="534"/>
      <c r="F3236" s="534"/>
    </row>
    <row r="3237" spans="4:6">
      <c r="D3237" s="374"/>
      <c r="E3237" s="534"/>
      <c r="F3237" s="534"/>
    </row>
    <row r="3238" spans="4:6">
      <c r="D3238" s="374"/>
      <c r="E3238" s="534"/>
      <c r="F3238" s="534"/>
    </row>
    <row r="3239" spans="4:6">
      <c r="D3239" s="374"/>
      <c r="E3239" s="534"/>
      <c r="F3239" s="534"/>
    </row>
    <row r="3240" spans="4:6">
      <c r="D3240" s="374"/>
      <c r="E3240" s="534"/>
      <c r="F3240" s="534"/>
    </row>
    <row r="3241" spans="4:6">
      <c r="D3241" s="374"/>
      <c r="E3241" s="534"/>
      <c r="F3241" s="534"/>
    </row>
    <row r="3242" spans="4:6">
      <c r="D3242" s="374"/>
      <c r="E3242" s="534"/>
      <c r="F3242" s="534"/>
    </row>
    <row r="3243" spans="4:6">
      <c r="D3243" s="374"/>
      <c r="E3243" s="534"/>
      <c r="F3243" s="534"/>
    </row>
    <row r="3244" spans="4:6">
      <c r="D3244" s="374"/>
      <c r="E3244" s="534"/>
      <c r="F3244" s="534"/>
    </row>
    <row r="3245" spans="4:6">
      <c r="D3245" s="374"/>
      <c r="E3245" s="534"/>
      <c r="F3245" s="534"/>
    </row>
    <row r="3246" spans="4:6">
      <c r="D3246" s="374"/>
      <c r="E3246" s="534"/>
      <c r="F3246" s="534"/>
    </row>
    <row r="3247" spans="4:6">
      <c r="D3247" s="374"/>
      <c r="E3247" s="534"/>
      <c r="F3247" s="534"/>
    </row>
    <row r="3248" spans="4:6">
      <c r="D3248" s="374"/>
      <c r="E3248" s="534"/>
      <c r="F3248" s="534"/>
    </row>
    <row r="3249" spans="4:6">
      <c r="D3249" s="374"/>
      <c r="E3249" s="534"/>
      <c r="F3249" s="534"/>
    </row>
    <row r="3250" spans="4:6">
      <c r="D3250" s="374"/>
      <c r="E3250" s="534"/>
      <c r="F3250" s="534"/>
    </row>
    <row r="3251" spans="4:6">
      <c r="D3251" s="374"/>
      <c r="E3251" s="534"/>
      <c r="F3251" s="534"/>
    </row>
    <row r="3252" spans="4:6">
      <c r="D3252" s="374"/>
      <c r="E3252" s="534"/>
      <c r="F3252" s="534"/>
    </row>
    <row r="3253" spans="4:6">
      <c r="D3253" s="374"/>
      <c r="E3253" s="534"/>
      <c r="F3253" s="534"/>
    </row>
    <row r="3254" spans="4:6">
      <c r="D3254" s="374"/>
      <c r="E3254" s="534"/>
      <c r="F3254" s="534"/>
    </row>
    <row r="3255" spans="4:6">
      <c r="D3255" s="374"/>
      <c r="E3255" s="534"/>
      <c r="F3255" s="534"/>
    </row>
    <row r="3256" spans="4:6">
      <c r="D3256" s="374"/>
      <c r="E3256" s="534"/>
      <c r="F3256" s="534"/>
    </row>
    <row r="3257" spans="4:6">
      <c r="D3257" s="374"/>
      <c r="E3257" s="534"/>
      <c r="F3257" s="534"/>
    </row>
    <row r="3258" spans="4:6">
      <c r="D3258" s="374"/>
      <c r="E3258" s="534"/>
      <c r="F3258" s="534"/>
    </row>
    <row r="3259" spans="4:6">
      <c r="D3259" s="374"/>
      <c r="E3259" s="534"/>
      <c r="F3259" s="534"/>
    </row>
    <row r="3260" spans="4:6">
      <c r="D3260" s="374"/>
      <c r="E3260" s="534"/>
      <c r="F3260" s="534"/>
    </row>
    <row r="3261" spans="4:6">
      <c r="D3261" s="374"/>
      <c r="E3261" s="534"/>
      <c r="F3261" s="534"/>
    </row>
    <row r="3262" spans="4:6">
      <c r="D3262" s="374"/>
      <c r="E3262" s="534"/>
      <c r="F3262" s="534"/>
    </row>
    <row r="3263" spans="4:6">
      <c r="D3263" s="374"/>
      <c r="E3263" s="534"/>
      <c r="F3263" s="534"/>
    </row>
    <row r="3264" spans="4:6">
      <c r="D3264" s="374"/>
      <c r="E3264" s="534"/>
      <c r="F3264" s="534"/>
    </row>
    <row r="3265" spans="4:6">
      <c r="D3265" s="374"/>
      <c r="E3265" s="534"/>
      <c r="F3265" s="534"/>
    </row>
    <row r="3266" spans="4:6">
      <c r="D3266" s="374"/>
      <c r="E3266" s="534"/>
      <c r="F3266" s="534"/>
    </row>
    <row r="3267" spans="4:6">
      <c r="D3267" s="374"/>
      <c r="E3267" s="534"/>
      <c r="F3267" s="534"/>
    </row>
    <row r="3268" spans="4:6">
      <c r="D3268" s="374"/>
      <c r="E3268" s="534"/>
      <c r="F3268" s="534"/>
    </row>
    <row r="3269" spans="4:6">
      <c r="D3269" s="374"/>
      <c r="E3269" s="534"/>
      <c r="F3269" s="534"/>
    </row>
    <row r="3270" spans="4:6">
      <c r="D3270" s="374"/>
      <c r="E3270" s="534"/>
      <c r="F3270" s="534"/>
    </row>
    <row r="3271" spans="4:6">
      <c r="D3271" s="374"/>
      <c r="E3271" s="534"/>
      <c r="F3271" s="534"/>
    </row>
    <row r="3272" spans="4:6">
      <c r="D3272" s="374"/>
      <c r="E3272" s="534"/>
      <c r="F3272" s="534"/>
    </row>
    <row r="3273" spans="4:6">
      <c r="D3273" s="374"/>
      <c r="E3273" s="534"/>
      <c r="F3273" s="534"/>
    </row>
    <row r="3274" spans="4:6">
      <c r="D3274" s="374"/>
      <c r="E3274" s="534"/>
      <c r="F3274" s="534"/>
    </row>
    <row r="3275" spans="4:6">
      <c r="D3275" s="374"/>
      <c r="E3275" s="534"/>
      <c r="F3275" s="534"/>
    </row>
    <row r="3276" spans="4:6">
      <c r="D3276" s="374"/>
      <c r="E3276" s="534"/>
      <c r="F3276" s="534"/>
    </row>
    <row r="3277" spans="4:6">
      <c r="D3277" s="374"/>
      <c r="E3277" s="534"/>
      <c r="F3277" s="534"/>
    </row>
    <row r="3278" spans="4:6">
      <c r="D3278" s="374"/>
      <c r="E3278" s="534"/>
      <c r="F3278" s="534"/>
    </row>
    <row r="3279" spans="4:6">
      <c r="D3279" s="374"/>
      <c r="E3279" s="534"/>
      <c r="F3279" s="534"/>
    </row>
    <row r="3280" spans="4:6">
      <c r="D3280" s="374"/>
      <c r="E3280" s="534"/>
      <c r="F3280" s="534"/>
    </row>
    <row r="3281" spans="4:6">
      <c r="D3281" s="374"/>
      <c r="E3281" s="534"/>
      <c r="F3281" s="534"/>
    </row>
    <row r="3282" spans="4:6">
      <c r="D3282" s="374"/>
      <c r="E3282" s="534"/>
      <c r="F3282" s="534"/>
    </row>
    <row r="3283" spans="4:6">
      <c r="D3283" s="374"/>
      <c r="E3283" s="534"/>
      <c r="F3283" s="534"/>
    </row>
    <row r="3284" spans="4:6">
      <c r="D3284" s="374"/>
      <c r="E3284" s="534"/>
      <c r="F3284" s="534"/>
    </row>
    <row r="3285" spans="4:6">
      <c r="D3285" s="374"/>
      <c r="E3285" s="534"/>
      <c r="F3285" s="534"/>
    </row>
    <row r="3286" spans="4:6">
      <c r="D3286" s="374"/>
      <c r="E3286" s="534"/>
      <c r="F3286" s="534"/>
    </row>
    <row r="3287" spans="4:6">
      <c r="D3287" s="374"/>
      <c r="E3287" s="534"/>
      <c r="F3287" s="534"/>
    </row>
    <row r="3288" spans="4:6">
      <c r="D3288" s="374"/>
      <c r="E3288" s="534"/>
      <c r="F3288" s="534"/>
    </row>
    <row r="3289" spans="4:6">
      <c r="D3289" s="374"/>
      <c r="E3289" s="534"/>
      <c r="F3289" s="534"/>
    </row>
    <row r="3290" spans="4:6">
      <c r="D3290" s="374"/>
      <c r="E3290" s="534"/>
      <c r="F3290" s="534"/>
    </row>
    <row r="3291" spans="4:6">
      <c r="D3291" s="374"/>
      <c r="E3291" s="534"/>
      <c r="F3291" s="534"/>
    </row>
    <row r="3292" spans="4:6">
      <c r="D3292" s="374"/>
      <c r="E3292" s="534"/>
      <c r="F3292" s="534"/>
    </row>
    <row r="3293" spans="4:6">
      <c r="D3293" s="374"/>
      <c r="E3293" s="534"/>
      <c r="F3293" s="534"/>
    </row>
    <row r="3294" spans="4:6">
      <c r="D3294" s="374"/>
      <c r="E3294" s="534"/>
      <c r="F3294" s="534"/>
    </row>
    <row r="3295" spans="4:6">
      <c r="D3295" s="374"/>
      <c r="E3295" s="534"/>
      <c r="F3295" s="534"/>
    </row>
    <row r="3296" spans="4:6">
      <c r="D3296" s="374"/>
      <c r="E3296" s="534"/>
      <c r="F3296" s="534"/>
    </row>
    <row r="3297" spans="4:6">
      <c r="D3297" s="374"/>
      <c r="E3297" s="534"/>
      <c r="F3297" s="534"/>
    </row>
    <row r="3298" spans="4:6">
      <c r="D3298" s="374"/>
      <c r="E3298" s="534"/>
      <c r="F3298" s="534"/>
    </row>
    <row r="3299" spans="4:6">
      <c r="D3299" s="374"/>
      <c r="E3299" s="534"/>
      <c r="F3299" s="534"/>
    </row>
    <row r="3300" spans="4:6">
      <c r="D3300" s="374"/>
      <c r="E3300" s="534"/>
      <c r="F3300" s="534"/>
    </row>
    <row r="3301" spans="4:6">
      <c r="D3301" s="374"/>
      <c r="E3301" s="534"/>
      <c r="F3301" s="534"/>
    </row>
    <row r="3302" spans="4:6">
      <c r="D3302" s="374"/>
      <c r="E3302" s="534"/>
      <c r="F3302" s="534"/>
    </row>
    <row r="3303" spans="4:6">
      <c r="D3303" s="374"/>
      <c r="E3303" s="534"/>
      <c r="F3303" s="534"/>
    </row>
    <row r="3304" spans="4:6">
      <c r="D3304" s="374"/>
      <c r="E3304" s="534"/>
      <c r="F3304" s="534"/>
    </row>
    <row r="3305" spans="4:6">
      <c r="D3305" s="374"/>
      <c r="E3305" s="534"/>
      <c r="F3305" s="534"/>
    </row>
    <row r="3306" spans="4:6">
      <c r="D3306" s="374"/>
      <c r="E3306" s="534"/>
      <c r="F3306" s="534"/>
    </row>
    <row r="3307" spans="4:6">
      <c r="D3307" s="374"/>
      <c r="E3307" s="534"/>
      <c r="F3307" s="534"/>
    </row>
    <row r="3308" spans="4:6">
      <c r="D3308" s="374"/>
      <c r="E3308" s="534"/>
      <c r="F3308" s="534"/>
    </row>
    <row r="3309" spans="4:6">
      <c r="D3309" s="374"/>
      <c r="E3309" s="534"/>
      <c r="F3309" s="534"/>
    </row>
    <row r="3310" spans="4:6">
      <c r="D3310" s="374"/>
      <c r="E3310" s="534"/>
      <c r="F3310" s="534"/>
    </row>
    <row r="3311" spans="4:6">
      <c r="D3311" s="374"/>
      <c r="E3311" s="534"/>
      <c r="F3311" s="534"/>
    </row>
    <row r="3312" spans="4:6">
      <c r="D3312" s="374"/>
      <c r="E3312" s="534"/>
      <c r="F3312" s="534"/>
    </row>
    <row r="3313" spans="4:6">
      <c r="D3313" s="374"/>
      <c r="E3313" s="534"/>
      <c r="F3313" s="534"/>
    </row>
    <row r="3314" spans="4:6">
      <c r="D3314" s="374"/>
      <c r="E3314" s="534"/>
      <c r="F3314" s="534"/>
    </row>
    <row r="3315" spans="4:6">
      <c r="D3315" s="374"/>
      <c r="E3315" s="534"/>
      <c r="F3315" s="534"/>
    </row>
    <row r="3316" spans="4:6">
      <c r="D3316" s="374"/>
      <c r="E3316" s="534"/>
      <c r="F3316" s="534"/>
    </row>
    <row r="3317" spans="4:6">
      <c r="D3317" s="374"/>
      <c r="E3317" s="534"/>
      <c r="F3317" s="534"/>
    </row>
    <row r="3318" spans="4:6">
      <c r="D3318" s="374"/>
      <c r="E3318" s="534"/>
      <c r="F3318" s="534"/>
    </row>
    <row r="3319" spans="4:6">
      <c r="D3319" s="374"/>
      <c r="E3319" s="534"/>
      <c r="F3319" s="534"/>
    </row>
    <row r="3320" spans="4:6">
      <c r="D3320" s="374"/>
      <c r="E3320" s="534"/>
      <c r="F3320" s="534"/>
    </row>
    <row r="3321" spans="4:6">
      <c r="D3321" s="374"/>
      <c r="E3321" s="534"/>
      <c r="F3321" s="534"/>
    </row>
    <row r="3322" spans="4:6">
      <c r="D3322" s="374"/>
      <c r="E3322" s="534"/>
      <c r="F3322" s="534"/>
    </row>
    <row r="3323" spans="4:6">
      <c r="D3323" s="374"/>
      <c r="E3323" s="534"/>
      <c r="F3323" s="534"/>
    </row>
    <row r="3324" spans="4:6">
      <c r="D3324" s="374"/>
      <c r="E3324" s="534"/>
      <c r="F3324" s="534"/>
    </row>
    <row r="3325" spans="4:6">
      <c r="D3325" s="374"/>
      <c r="E3325" s="534"/>
      <c r="F3325" s="534"/>
    </row>
    <row r="3326" spans="4:6">
      <c r="D3326" s="374"/>
      <c r="E3326" s="534"/>
      <c r="F3326" s="534"/>
    </row>
    <row r="3327" spans="4:6">
      <c r="D3327" s="374"/>
      <c r="E3327" s="534"/>
      <c r="F3327" s="534"/>
    </row>
    <row r="3328" spans="4:6">
      <c r="D3328" s="374"/>
      <c r="E3328" s="534"/>
      <c r="F3328" s="534"/>
    </row>
    <row r="3329" spans="4:6">
      <c r="D3329" s="374"/>
      <c r="E3329" s="534"/>
      <c r="F3329" s="534"/>
    </row>
    <row r="3330" spans="4:6">
      <c r="D3330" s="374"/>
      <c r="E3330" s="534"/>
      <c r="F3330" s="534"/>
    </row>
    <row r="3331" spans="4:6">
      <c r="D3331" s="374"/>
      <c r="E3331" s="534"/>
      <c r="F3331" s="534"/>
    </row>
    <row r="3332" spans="4:6">
      <c r="D3332" s="374"/>
      <c r="E3332" s="534"/>
      <c r="F3332" s="534"/>
    </row>
    <row r="3333" spans="4:6">
      <c r="D3333" s="374"/>
      <c r="E3333" s="534"/>
      <c r="F3333" s="534"/>
    </row>
    <row r="3334" spans="4:6">
      <c r="D3334" s="374"/>
      <c r="E3334" s="534"/>
      <c r="F3334" s="534"/>
    </row>
    <row r="3335" spans="4:6">
      <c r="D3335" s="374"/>
      <c r="E3335" s="534"/>
      <c r="F3335" s="534"/>
    </row>
    <row r="3336" spans="4:6">
      <c r="D3336" s="374"/>
      <c r="E3336" s="534"/>
      <c r="F3336" s="534"/>
    </row>
    <row r="3337" spans="4:6">
      <c r="D3337" s="374"/>
      <c r="E3337" s="534"/>
      <c r="F3337" s="534"/>
    </row>
    <row r="3338" spans="4:6">
      <c r="D3338" s="374"/>
      <c r="E3338" s="534"/>
      <c r="F3338" s="534"/>
    </row>
    <row r="3339" spans="4:6">
      <c r="D3339" s="374"/>
      <c r="E3339" s="534"/>
      <c r="F3339" s="534"/>
    </row>
    <row r="3340" spans="4:6">
      <c r="D3340" s="374"/>
      <c r="E3340" s="534"/>
      <c r="F3340" s="534"/>
    </row>
    <row r="3341" spans="4:6">
      <c r="D3341" s="374"/>
      <c r="E3341" s="534"/>
      <c r="F3341" s="534"/>
    </row>
    <row r="3342" spans="4:6">
      <c r="D3342" s="374"/>
      <c r="E3342" s="534"/>
      <c r="F3342" s="534"/>
    </row>
    <row r="3343" spans="4:6">
      <c r="D3343" s="374"/>
      <c r="E3343" s="534"/>
      <c r="F3343" s="534"/>
    </row>
    <row r="3344" spans="4:6">
      <c r="D3344" s="374"/>
      <c r="E3344" s="534"/>
      <c r="F3344" s="534"/>
    </row>
    <row r="3345" spans="4:6">
      <c r="D3345" s="374"/>
      <c r="E3345" s="534"/>
      <c r="F3345" s="534"/>
    </row>
    <row r="3346" spans="4:6">
      <c r="D3346" s="374"/>
      <c r="E3346" s="534"/>
      <c r="F3346" s="534"/>
    </row>
    <row r="3347" spans="4:6">
      <c r="D3347" s="374"/>
      <c r="E3347" s="534"/>
      <c r="F3347" s="534"/>
    </row>
    <row r="3348" spans="4:6">
      <c r="D3348" s="374"/>
      <c r="E3348" s="534"/>
      <c r="F3348" s="534"/>
    </row>
    <row r="3349" spans="4:6">
      <c r="D3349" s="374"/>
      <c r="E3349" s="534"/>
      <c r="F3349" s="534"/>
    </row>
    <row r="3350" spans="4:6">
      <c r="D3350" s="374"/>
      <c r="E3350" s="534"/>
      <c r="F3350" s="534"/>
    </row>
    <row r="3351" spans="4:6">
      <c r="D3351" s="374"/>
      <c r="E3351" s="534"/>
      <c r="F3351" s="534"/>
    </row>
    <row r="3352" spans="4:6">
      <c r="D3352" s="374"/>
      <c r="E3352" s="534"/>
      <c r="F3352" s="534"/>
    </row>
    <row r="3353" spans="4:6">
      <c r="D3353" s="374"/>
      <c r="E3353" s="534"/>
      <c r="F3353" s="534"/>
    </row>
    <row r="3354" spans="4:6">
      <c r="D3354" s="374"/>
      <c r="E3354" s="534"/>
      <c r="F3354" s="534"/>
    </row>
    <row r="3355" spans="4:6">
      <c r="D3355" s="374"/>
      <c r="E3355" s="534"/>
      <c r="F3355" s="534"/>
    </row>
    <row r="3356" spans="4:6">
      <c r="D3356" s="374"/>
      <c r="E3356" s="534"/>
      <c r="F3356" s="534"/>
    </row>
    <row r="3357" spans="4:6">
      <c r="D3357" s="374"/>
      <c r="E3357" s="534"/>
      <c r="F3357" s="534"/>
    </row>
    <row r="3358" spans="4:6">
      <c r="D3358" s="374"/>
      <c r="E3358" s="534"/>
      <c r="F3358" s="534"/>
    </row>
    <row r="3359" spans="4:6">
      <c r="D3359" s="374"/>
      <c r="E3359" s="534"/>
      <c r="F3359" s="534"/>
    </row>
    <row r="3360" spans="4:6">
      <c r="D3360" s="374"/>
      <c r="E3360" s="534"/>
      <c r="F3360" s="534"/>
    </row>
    <row r="3361" spans="4:6">
      <c r="D3361" s="374"/>
      <c r="E3361" s="534"/>
      <c r="F3361" s="534"/>
    </row>
    <row r="3362" spans="4:6">
      <c r="D3362" s="374"/>
      <c r="E3362" s="534"/>
      <c r="F3362" s="534"/>
    </row>
    <row r="3363" spans="4:6">
      <c r="D3363" s="374"/>
      <c r="E3363" s="534"/>
      <c r="F3363" s="534"/>
    </row>
    <row r="3364" spans="4:6">
      <c r="D3364" s="374"/>
      <c r="E3364" s="534"/>
      <c r="F3364" s="534"/>
    </row>
    <row r="3365" spans="4:6">
      <c r="D3365" s="374"/>
      <c r="E3365" s="534"/>
      <c r="F3365" s="534"/>
    </row>
    <row r="3366" spans="4:6">
      <c r="D3366" s="374"/>
      <c r="E3366" s="534"/>
      <c r="F3366" s="534"/>
    </row>
    <row r="3367" spans="4:6">
      <c r="D3367" s="374"/>
      <c r="E3367" s="534"/>
      <c r="F3367" s="534"/>
    </row>
    <row r="3368" spans="4:6">
      <c r="D3368" s="374"/>
      <c r="E3368" s="534"/>
      <c r="F3368" s="534"/>
    </row>
    <row r="3369" spans="4:6">
      <c r="D3369" s="374"/>
      <c r="E3369" s="534"/>
      <c r="F3369" s="534"/>
    </row>
    <row r="3370" spans="4:6">
      <c r="D3370" s="374"/>
      <c r="E3370" s="534"/>
      <c r="F3370" s="534"/>
    </row>
    <row r="3371" spans="4:6">
      <c r="D3371" s="374"/>
      <c r="E3371" s="534"/>
      <c r="F3371" s="534"/>
    </row>
    <row r="3372" spans="4:6">
      <c r="D3372" s="374"/>
      <c r="E3372" s="534"/>
      <c r="F3372" s="534"/>
    </row>
    <row r="3373" spans="4:6">
      <c r="D3373" s="374"/>
      <c r="E3373" s="534"/>
      <c r="F3373" s="534"/>
    </row>
    <row r="3374" spans="4:6">
      <c r="D3374" s="374"/>
      <c r="E3374" s="534"/>
      <c r="F3374" s="534"/>
    </row>
    <row r="3375" spans="4:6">
      <c r="D3375" s="374"/>
      <c r="E3375" s="534"/>
      <c r="F3375" s="534"/>
    </row>
    <row r="3376" spans="4:6">
      <c r="D3376" s="374"/>
      <c r="E3376" s="534"/>
      <c r="F3376" s="534"/>
    </row>
    <row r="3377" spans="4:6">
      <c r="D3377" s="374"/>
      <c r="E3377" s="534"/>
      <c r="F3377" s="534"/>
    </row>
    <row r="3378" spans="4:6">
      <c r="D3378" s="374"/>
      <c r="E3378" s="534"/>
      <c r="F3378" s="534"/>
    </row>
    <row r="3379" spans="4:6">
      <c r="D3379" s="374"/>
      <c r="E3379" s="534"/>
      <c r="F3379" s="534"/>
    </row>
    <row r="3380" spans="4:6">
      <c r="D3380" s="374"/>
      <c r="E3380" s="534"/>
      <c r="F3380" s="534"/>
    </row>
    <row r="3381" spans="4:6">
      <c r="D3381" s="374"/>
      <c r="E3381" s="534"/>
      <c r="F3381" s="534"/>
    </row>
    <row r="3382" spans="4:6">
      <c r="D3382" s="374"/>
      <c r="E3382" s="534"/>
      <c r="F3382" s="534"/>
    </row>
    <row r="3383" spans="4:6">
      <c r="D3383" s="374"/>
      <c r="E3383" s="534"/>
      <c r="F3383" s="534"/>
    </row>
    <row r="3384" spans="4:6">
      <c r="D3384" s="374"/>
      <c r="E3384" s="534"/>
      <c r="F3384" s="534"/>
    </row>
    <row r="3385" spans="4:6">
      <c r="D3385" s="374"/>
      <c r="E3385" s="534"/>
      <c r="F3385" s="534"/>
    </row>
    <row r="3386" spans="4:6">
      <c r="D3386" s="374"/>
      <c r="E3386" s="534"/>
      <c r="F3386" s="534"/>
    </row>
    <row r="3387" spans="4:6">
      <c r="D3387" s="374"/>
      <c r="E3387" s="534"/>
      <c r="F3387" s="534"/>
    </row>
    <row r="3388" spans="4:6">
      <c r="D3388" s="374"/>
      <c r="E3388" s="534"/>
      <c r="F3388" s="534"/>
    </row>
    <row r="3389" spans="4:6">
      <c r="D3389" s="374"/>
      <c r="E3389" s="534"/>
      <c r="F3389" s="534"/>
    </row>
    <row r="3390" spans="4:6">
      <c r="D3390" s="374"/>
      <c r="E3390" s="534"/>
      <c r="F3390" s="534"/>
    </row>
    <row r="3391" spans="4:6">
      <c r="D3391" s="374"/>
      <c r="E3391" s="534"/>
      <c r="F3391" s="534"/>
    </row>
    <row r="3392" spans="4:6">
      <c r="D3392" s="374"/>
      <c r="E3392" s="534"/>
      <c r="F3392" s="534"/>
    </row>
    <row r="3393" spans="4:6">
      <c r="D3393" s="374"/>
      <c r="E3393" s="534"/>
      <c r="F3393" s="534"/>
    </row>
    <row r="3394" spans="4:6">
      <c r="D3394" s="374"/>
      <c r="E3394" s="534"/>
      <c r="F3394" s="534"/>
    </row>
    <row r="3395" spans="4:6">
      <c r="D3395" s="374"/>
      <c r="E3395" s="534"/>
      <c r="F3395" s="534"/>
    </row>
    <row r="3396" spans="4:6">
      <c r="D3396" s="374"/>
      <c r="E3396" s="534"/>
      <c r="F3396" s="534"/>
    </row>
    <row r="3397" spans="4:6">
      <c r="D3397" s="374"/>
      <c r="E3397" s="534"/>
      <c r="F3397" s="534"/>
    </row>
    <row r="3398" spans="4:6">
      <c r="D3398" s="374"/>
      <c r="E3398" s="534"/>
      <c r="F3398" s="534"/>
    </row>
    <row r="3399" spans="4:6">
      <c r="D3399" s="374"/>
      <c r="E3399" s="534"/>
      <c r="F3399" s="534"/>
    </row>
    <row r="3400" spans="4:6">
      <c r="D3400" s="374"/>
      <c r="E3400" s="534"/>
      <c r="F3400" s="534"/>
    </row>
    <row r="3401" spans="4:6">
      <c r="D3401" s="374"/>
      <c r="E3401" s="534"/>
      <c r="F3401" s="534"/>
    </row>
    <row r="3402" spans="4:6">
      <c r="D3402" s="374"/>
      <c r="E3402" s="534"/>
      <c r="F3402" s="534"/>
    </row>
    <row r="3403" spans="4:6">
      <c r="D3403" s="374"/>
      <c r="E3403" s="534"/>
      <c r="F3403" s="534"/>
    </row>
    <row r="3404" spans="4:6">
      <c r="D3404" s="374"/>
      <c r="E3404" s="534"/>
      <c r="F3404" s="534"/>
    </row>
    <row r="3405" spans="4:6">
      <c r="D3405" s="374"/>
      <c r="E3405" s="534"/>
      <c r="F3405" s="534"/>
    </row>
    <row r="3406" spans="4:6">
      <c r="D3406" s="374"/>
      <c r="E3406" s="534"/>
      <c r="F3406" s="534"/>
    </row>
    <row r="3407" spans="4:6">
      <c r="D3407" s="374"/>
      <c r="E3407" s="534"/>
      <c r="F3407" s="534"/>
    </row>
    <row r="3408" spans="4:6">
      <c r="D3408" s="374"/>
      <c r="E3408" s="534"/>
      <c r="F3408" s="534"/>
    </row>
    <row r="3409" spans="4:6">
      <c r="D3409" s="374"/>
      <c r="E3409" s="534"/>
      <c r="F3409" s="534"/>
    </row>
    <row r="3410" spans="4:6">
      <c r="D3410" s="374"/>
      <c r="E3410" s="534"/>
      <c r="F3410" s="534"/>
    </row>
    <row r="3411" spans="4:6">
      <c r="D3411" s="374"/>
      <c r="E3411" s="534"/>
      <c r="F3411" s="534"/>
    </row>
    <row r="3412" spans="4:6">
      <c r="D3412" s="374"/>
      <c r="E3412" s="534"/>
      <c r="F3412" s="534"/>
    </row>
    <row r="3413" spans="4:6">
      <c r="D3413" s="374"/>
      <c r="E3413" s="534"/>
      <c r="F3413" s="534"/>
    </row>
    <row r="3414" spans="4:6">
      <c r="D3414" s="374"/>
      <c r="E3414" s="534"/>
      <c r="F3414" s="534"/>
    </row>
    <row r="3415" spans="4:6">
      <c r="D3415" s="374"/>
      <c r="E3415" s="534"/>
      <c r="F3415" s="534"/>
    </row>
    <row r="3416" spans="4:6">
      <c r="D3416" s="374"/>
      <c r="E3416" s="534"/>
      <c r="F3416" s="534"/>
    </row>
    <row r="3417" spans="4:6">
      <c r="D3417" s="374"/>
      <c r="E3417" s="534"/>
      <c r="F3417" s="534"/>
    </row>
    <row r="3418" spans="4:6">
      <c r="D3418" s="374"/>
      <c r="E3418" s="534"/>
      <c r="F3418" s="534"/>
    </row>
    <row r="3419" spans="4:6">
      <c r="D3419" s="374"/>
      <c r="E3419" s="534"/>
      <c r="F3419" s="534"/>
    </row>
    <row r="3420" spans="4:6">
      <c r="D3420" s="374"/>
      <c r="E3420" s="534"/>
      <c r="F3420" s="534"/>
    </row>
    <row r="3421" spans="4:6">
      <c r="D3421" s="374"/>
      <c r="E3421" s="534"/>
      <c r="F3421" s="534"/>
    </row>
    <row r="3422" spans="4:6">
      <c r="D3422" s="374"/>
      <c r="E3422" s="534"/>
      <c r="F3422" s="534"/>
    </row>
    <row r="3423" spans="4:6">
      <c r="D3423" s="374"/>
      <c r="E3423" s="534"/>
      <c r="F3423" s="534"/>
    </row>
    <row r="3424" spans="4:6">
      <c r="D3424" s="374"/>
      <c r="E3424" s="534"/>
      <c r="F3424" s="534"/>
    </row>
    <row r="3425" spans="4:6">
      <c r="D3425" s="374"/>
      <c r="E3425" s="534"/>
      <c r="F3425" s="534"/>
    </row>
    <row r="3426" spans="4:6">
      <c r="D3426" s="374"/>
      <c r="E3426" s="534"/>
      <c r="F3426" s="534"/>
    </row>
    <row r="3427" spans="4:6">
      <c r="D3427" s="374"/>
      <c r="E3427" s="534"/>
      <c r="F3427" s="534"/>
    </row>
    <row r="3428" spans="4:6">
      <c r="D3428" s="374"/>
      <c r="E3428" s="534"/>
      <c r="F3428" s="534"/>
    </row>
    <row r="3429" spans="4:6">
      <c r="D3429" s="374"/>
      <c r="E3429" s="534"/>
      <c r="F3429" s="534"/>
    </row>
    <row r="3430" spans="4:6">
      <c r="D3430" s="374"/>
      <c r="E3430" s="534"/>
      <c r="F3430" s="534"/>
    </row>
    <row r="3431" spans="4:6">
      <c r="D3431" s="374"/>
      <c r="E3431" s="534"/>
      <c r="F3431" s="534"/>
    </row>
    <row r="3432" spans="4:6">
      <c r="D3432" s="374"/>
      <c r="E3432" s="534"/>
      <c r="F3432" s="534"/>
    </row>
    <row r="3433" spans="4:6">
      <c r="D3433" s="374"/>
      <c r="E3433" s="534"/>
      <c r="F3433" s="534"/>
    </row>
    <row r="3434" spans="4:6">
      <c r="D3434" s="374"/>
      <c r="E3434" s="534"/>
      <c r="F3434" s="534"/>
    </row>
    <row r="3435" spans="4:6">
      <c r="D3435" s="374"/>
      <c r="E3435" s="534"/>
      <c r="F3435" s="534"/>
    </row>
    <row r="3436" spans="4:6">
      <c r="D3436" s="374"/>
      <c r="E3436" s="534"/>
      <c r="F3436" s="534"/>
    </row>
    <row r="3437" spans="4:6">
      <c r="D3437" s="374"/>
      <c r="E3437" s="534"/>
      <c r="F3437" s="534"/>
    </row>
    <row r="3438" spans="4:6">
      <c r="D3438" s="374"/>
      <c r="E3438" s="534"/>
      <c r="F3438" s="534"/>
    </row>
    <row r="3439" spans="4:6">
      <c r="D3439" s="374"/>
      <c r="E3439" s="534"/>
      <c r="F3439" s="534"/>
    </row>
    <row r="3440" spans="4:6">
      <c r="D3440" s="374"/>
      <c r="E3440" s="534"/>
      <c r="F3440" s="534"/>
    </row>
    <row r="3441" spans="4:6">
      <c r="D3441" s="374"/>
      <c r="E3441" s="534"/>
      <c r="F3441" s="534"/>
    </row>
    <row r="3442" spans="4:6">
      <c r="D3442" s="374"/>
      <c r="E3442" s="534"/>
      <c r="F3442" s="534"/>
    </row>
    <row r="3443" spans="4:6">
      <c r="D3443" s="374"/>
      <c r="E3443" s="534"/>
      <c r="F3443" s="534"/>
    </row>
    <row r="3444" spans="4:6">
      <c r="D3444" s="374"/>
      <c r="E3444" s="534"/>
      <c r="F3444" s="534"/>
    </row>
    <row r="3445" spans="4:6">
      <c r="D3445" s="374"/>
      <c r="E3445" s="534"/>
      <c r="F3445" s="534"/>
    </row>
    <row r="3446" spans="4:6">
      <c r="D3446" s="374"/>
      <c r="E3446" s="534"/>
      <c r="F3446" s="534"/>
    </row>
    <row r="3447" spans="4:6">
      <c r="D3447" s="374"/>
      <c r="E3447" s="534"/>
      <c r="F3447" s="534"/>
    </row>
    <row r="3448" spans="4:6">
      <c r="D3448" s="374"/>
      <c r="E3448" s="534"/>
      <c r="F3448" s="534"/>
    </row>
    <row r="3449" spans="4:6">
      <c r="D3449" s="374"/>
      <c r="E3449" s="534"/>
      <c r="F3449" s="534"/>
    </row>
    <row r="3450" spans="4:6">
      <c r="D3450" s="374"/>
      <c r="E3450" s="534"/>
      <c r="F3450" s="534"/>
    </row>
    <row r="3451" spans="4:6">
      <c r="D3451" s="374"/>
      <c r="E3451" s="534"/>
      <c r="F3451" s="534"/>
    </row>
    <row r="3452" spans="4:6">
      <c r="D3452" s="374"/>
      <c r="E3452" s="534"/>
      <c r="F3452" s="534"/>
    </row>
    <row r="3453" spans="4:6">
      <c r="D3453" s="374"/>
      <c r="E3453" s="534"/>
      <c r="F3453" s="534"/>
    </row>
    <row r="3454" spans="4:6">
      <c r="D3454" s="374"/>
      <c r="E3454" s="534"/>
      <c r="F3454" s="534"/>
    </row>
    <row r="3455" spans="4:6">
      <c r="D3455" s="374"/>
      <c r="E3455" s="534"/>
      <c r="F3455" s="534"/>
    </row>
    <row r="3456" spans="4:6">
      <c r="D3456" s="374"/>
      <c r="E3456" s="534"/>
      <c r="F3456" s="534"/>
    </row>
    <row r="3457" spans="4:6">
      <c r="D3457" s="374"/>
      <c r="E3457" s="534"/>
      <c r="F3457" s="534"/>
    </row>
    <row r="3458" spans="4:6">
      <c r="D3458" s="374"/>
      <c r="E3458" s="534"/>
      <c r="F3458" s="534"/>
    </row>
    <row r="3459" spans="4:6">
      <c r="D3459" s="374"/>
      <c r="E3459" s="534"/>
      <c r="F3459" s="534"/>
    </row>
    <row r="3460" spans="4:6">
      <c r="D3460" s="374"/>
      <c r="E3460" s="534"/>
      <c r="F3460" s="534"/>
    </row>
    <row r="3461" spans="4:6">
      <c r="D3461" s="374"/>
      <c r="E3461" s="534"/>
      <c r="F3461" s="534"/>
    </row>
    <row r="3462" spans="4:6">
      <c r="D3462" s="374"/>
      <c r="E3462" s="534"/>
      <c r="F3462" s="534"/>
    </row>
    <row r="3463" spans="4:6">
      <c r="D3463" s="374"/>
      <c r="E3463" s="534"/>
      <c r="F3463" s="534"/>
    </row>
    <row r="3464" spans="4:6">
      <c r="D3464" s="374"/>
      <c r="E3464" s="534"/>
      <c r="F3464" s="534"/>
    </row>
    <row r="3465" spans="4:6">
      <c r="D3465" s="374"/>
      <c r="E3465" s="534"/>
      <c r="F3465" s="534"/>
    </row>
    <row r="3466" spans="4:6">
      <c r="D3466" s="374"/>
      <c r="E3466" s="534"/>
      <c r="F3466" s="534"/>
    </row>
    <row r="3467" spans="4:6">
      <c r="D3467" s="374"/>
      <c r="E3467" s="534"/>
      <c r="F3467" s="534"/>
    </row>
    <row r="3468" spans="4:6">
      <c r="D3468" s="374"/>
      <c r="E3468" s="534"/>
      <c r="F3468" s="534"/>
    </row>
    <row r="3469" spans="4:6">
      <c r="D3469" s="374"/>
      <c r="E3469" s="534"/>
      <c r="F3469" s="534"/>
    </row>
    <row r="3470" spans="4:6">
      <c r="D3470" s="374"/>
      <c r="E3470" s="534"/>
      <c r="F3470" s="534"/>
    </row>
    <row r="3471" spans="4:6">
      <c r="D3471" s="374"/>
      <c r="E3471" s="534"/>
      <c r="F3471" s="534"/>
    </row>
    <row r="3472" spans="4:6">
      <c r="D3472" s="374"/>
      <c r="E3472" s="534"/>
      <c r="F3472" s="534"/>
    </row>
    <row r="3473" spans="4:6">
      <c r="D3473" s="374"/>
      <c r="E3473" s="534"/>
      <c r="F3473" s="534"/>
    </row>
    <row r="3474" spans="4:6">
      <c r="D3474" s="374"/>
      <c r="E3474" s="534"/>
      <c r="F3474" s="534"/>
    </row>
    <row r="3475" spans="4:6">
      <c r="D3475" s="374"/>
      <c r="E3475" s="534"/>
      <c r="F3475" s="534"/>
    </row>
    <row r="3476" spans="4:6">
      <c r="D3476" s="374"/>
      <c r="E3476" s="534"/>
      <c r="F3476" s="534"/>
    </row>
    <row r="3477" spans="4:6">
      <c r="D3477" s="374"/>
      <c r="E3477" s="534"/>
      <c r="F3477" s="534"/>
    </row>
    <row r="3478" spans="4:6">
      <c r="D3478" s="374"/>
      <c r="E3478" s="534"/>
      <c r="F3478" s="534"/>
    </row>
    <row r="3479" spans="4:6">
      <c r="D3479" s="374"/>
      <c r="E3479" s="534"/>
      <c r="F3479" s="534"/>
    </row>
    <row r="3480" spans="4:6">
      <c r="D3480" s="374"/>
      <c r="E3480" s="534"/>
      <c r="F3480" s="534"/>
    </row>
    <row r="3481" spans="4:6">
      <c r="D3481" s="374"/>
      <c r="E3481" s="534"/>
      <c r="F3481" s="534"/>
    </row>
    <row r="3482" spans="4:6">
      <c r="D3482" s="374"/>
      <c r="E3482" s="534"/>
      <c r="F3482" s="534"/>
    </row>
    <row r="3483" spans="4:6">
      <c r="D3483" s="374"/>
      <c r="E3483" s="534"/>
      <c r="F3483" s="534"/>
    </row>
    <row r="3484" spans="4:6">
      <c r="D3484" s="374"/>
      <c r="E3484" s="534"/>
      <c r="F3484" s="534"/>
    </row>
    <row r="3485" spans="4:6">
      <c r="D3485" s="374"/>
      <c r="E3485" s="534"/>
      <c r="F3485" s="534"/>
    </row>
    <row r="3486" spans="4:6">
      <c r="D3486" s="374"/>
      <c r="E3486" s="534"/>
      <c r="F3486" s="534"/>
    </row>
    <row r="3487" spans="4:6">
      <c r="D3487" s="374"/>
      <c r="E3487" s="534"/>
      <c r="F3487" s="534"/>
    </row>
    <row r="3488" spans="4:6">
      <c r="D3488" s="374"/>
      <c r="E3488" s="534"/>
      <c r="F3488" s="534"/>
    </row>
    <row r="3489" spans="4:6">
      <c r="D3489" s="374"/>
      <c r="E3489" s="534"/>
      <c r="F3489" s="534"/>
    </row>
    <row r="3490" spans="4:6">
      <c r="D3490" s="374"/>
      <c r="E3490" s="534"/>
      <c r="F3490" s="534"/>
    </row>
    <row r="3491" spans="4:6">
      <c r="D3491" s="374"/>
      <c r="E3491" s="534"/>
      <c r="F3491" s="534"/>
    </row>
    <row r="3492" spans="4:6">
      <c r="D3492" s="374"/>
      <c r="E3492" s="534"/>
      <c r="F3492" s="534"/>
    </row>
    <row r="3493" spans="4:6">
      <c r="D3493" s="374"/>
      <c r="E3493" s="534"/>
      <c r="F3493" s="534"/>
    </row>
    <row r="3494" spans="4:6">
      <c r="D3494" s="374"/>
      <c r="E3494" s="534"/>
      <c r="F3494" s="534"/>
    </row>
    <row r="3495" spans="4:6">
      <c r="D3495" s="374"/>
      <c r="E3495" s="534"/>
      <c r="F3495" s="534"/>
    </row>
    <row r="3496" spans="4:6">
      <c r="D3496" s="374"/>
      <c r="E3496" s="534"/>
      <c r="F3496" s="534"/>
    </row>
    <row r="3497" spans="4:6">
      <c r="D3497" s="374"/>
      <c r="E3497" s="534"/>
      <c r="F3497" s="534"/>
    </row>
    <row r="3498" spans="4:6">
      <c r="D3498" s="374"/>
      <c r="E3498" s="534"/>
      <c r="F3498" s="534"/>
    </row>
    <row r="3499" spans="4:6">
      <c r="D3499" s="374"/>
      <c r="E3499" s="534"/>
      <c r="F3499" s="534"/>
    </row>
    <row r="3500" spans="4:6">
      <c r="D3500" s="374"/>
      <c r="E3500" s="534"/>
      <c r="F3500" s="534"/>
    </row>
    <row r="3501" spans="4:6">
      <c r="D3501" s="374"/>
      <c r="E3501" s="534"/>
      <c r="F3501" s="534"/>
    </row>
    <row r="3502" spans="4:6">
      <c r="D3502" s="374"/>
      <c r="E3502" s="534"/>
      <c r="F3502" s="534"/>
    </row>
    <row r="3503" spans="4:6">
      <c r="D3503" s="374"/>
      <c r="E3503" s="534"/>
      <c r="F3503" s="534"/>
    </row>
    <row r="3504" spans="4:6">
      <c r="D3504" s="374"/>
      <c r="E3504" s="534"/>
      <c r="F3504" s="534"/>
    </row>
    <row r="3505" spans="4:6">
      <c r="D3505" s="374"/>
      <c r="E3505" s="534"/>
      <c r="F3505" s="534"/>
    </row>
    <row r="3506" spans="4:6">
      <c r="D3506" s="374"/>
      <c r="E3506" s="534"/>
      <c r="F3506" s="534"/>
    </row>
    <row r="3507" spans="4:6">
      <c r="D3507" s="374"/>
      <c r="E3507" s="534"/>
      <c r="F3507" s="534"/>
    </row>
    <row r="3508" spans="4:6">
      <c r="D3508" s="374"/>
      <c r="E3508" s="534"/>
      <c r="F3508" s="534"/>
    </row>
    <row r="3509" spans="4:6">
      <c r="D3509" s="374"/>
      <c r="E3509" s="534"/>
      <c r="F3509" s="534"/>
    </row>
    <row r="3510" spans="4:6">
      <c r="D3510" s="374"/>
      <c r="E3510" s="534"/>
      <c r="F3510" s="534"/>
    </row>
    <row r="3511" spans="4:6">
      <c r="D3511" s="374"/>
      <c r="E3511" s="534"/>
      <c r="F3511" s="534"/>
    </row>
    <row r="3512" spans="4:6">
      <c r="D3512" s="374"/>
      <c r="E3512" s="534"/>
      <c r="F3512" s="534"/>
    </row>
    <row r="3513" spans="4:6">
      <c r="D3513" s="374"/>
      <c r="E3513" s="534"/>
      <c r="F3513" s="534"/>
    </row>
    <row r="3514" spans="4:6">
      <c r="D3514" s="374"/>
      <c r="E3514" s="534"/>
      <c r="F3514" s="534"/>
    </row>
    <row r="3515" spans="4:6">
      <c r="D3515" s="374"/>
      <c r="E3515" s="534"/>
      <c r="F3515" s="534"/>
    </row>
    <row r="3516" spans="4:6">
      <c r="D3516" s="374"/>
      <c r="E3516" s="534"/>
      <c r="F3516" s="534"/>
    </row>
    <row r="3517" spans="4:6">
      <c r="D3517" s="374"/>
      <c r="E3517" s="534"/>
      <c r="F3517" s="534"/>
    </row>
    <row r="3518" spans="4:6">
      <c r="D3518" s="374"/>
      <c r="E3518" s="534"/>
      <c r="F3518" s="534"/>
    </row>
    <row r="3519" spans="4:6">
      <c r="D3519" s="374"/>
      <c r="E3519" s="534"/>
      <c r="F3519" s="534"/>
    </row>
    <row r="3520" spans="4:6">
      <c r="D3520" s="374"/>
      <c r="E3520" s="534"/>
      <c r="F3520" s="534"/>
    </row>
    <row r="3521" spans="4:6">
      <c r="D3521" s="374"/>
      <c r="E3521" s="534"/>
      <c r="F3521" s="534"/>
    </row>
    <row r="3522" spans="4:6">
      <c r="D3522" s="374"/>
      <c r="E3522" s="534"/>
      <c r="F3522" s="534"/>
    </row>
    <row r="3523" spans="4:6">
      <c r="D3523" s="374"/>
      <c r="E3523" s="534"/>
      <c r="F3523" s="534"/>
    </row>
    <row r="3524" spans="4:6">
      <c r="D3524" s="374"/>
      <c r="E3524" s="534"/>
      <c r="F3524" s="534"/>
    </row>
    <row r="3525" spans="4:6">
      <c r="D3525" s="374"/>
      <c r="E3525" s="534"/>
      <c r="F3525" s="534"/>
    </row>
    <row r="3526" spans="4:6">
      <c r="D3526" s="374"/>
      <c r="E3526" s="534"/>
      <c r="F3526" s="534"/>
    </row>
    <row r="3527" spans="4:6">
      <c r="D3527" s="374"/>
      <c r="E3527" s="534"/>
      <c r="F3527" s="534"/>
    </row>
    <row r="3528" spans="4:6">
      <c r="D3528" s="374"/>
      <c r="E3528" s="534"/>
      <c r="F3528" s="534"/>
    </row>
    <row r="3529" spans="4:6">
      <c r="D3529" s="374"/>
      <c r="E3529" s="534"/>
      <c r="F3529" s="534"/>
    </row>
    <row r="3530" spans="4:6">
      <c r="D3530" s="374"/>
      <c r="E3530" s="534"/>
      <c r="F3530" s="534"/>
    </row>
    <row r="3531" spans="4:6">
      <c r="D3531" s="374"/>
      <c r="E3531" s="534"/>
      <c r="F3531" s="534"/>
    </row>
    <row r="3532" spans="4:6">
      <c r="D3532" s="374"/>
      <c r="E3532" s="534"/>
      <c r="F3532" s="534"/>
    </row>
    <row r="3533" spans="4:6">
      <c r="D3533" s="374"/>
      <c r="E3533" s="534"/>
      <c r="F3533" s="534"/>
    </row>
    <row r="3534" spans="4:6">
      <c r="D3534" s="374"/>
      <c r="E3534" s="534"/>
      <c r="F3534" s="534"/>
    </row>
    <row r="3535" spans="4:6">
      <c r="D3535" s="374"/>
      <c r="E3535" s="534"/>
      <c r="F3535" s="534"/>
    </row>
    <row r="3536" spans="4:6">
      <c r="D3536" s="374"/>
      <c r="E3536" s="534"/>
      <c r="F3536" s="534"/>
    </row>
    <row r="3537" spans="4:6">
      <c r="D3537" s="374"/>
      <c r="E3537" s="534"/>
      <c r="F3537" s="534"/>
    </row>
    <row r="3538" spans="4:6">
      <c r="D3538" s="374"/>
      <c r="E3538" s="534"/>
      <c r="F3538" s="534"/>
    </row>
    <row r="3539" spans="4:6">
      <c r="D3539" s="374"/>
      <c r="E3539" s="534"/>
      <c r="F3539" s="534"/>
    </row>
    <row r="3540" spans="4:6">
      <c r="D3540" s="374"/>
      <c r="E3540" s="534"/>
      <c r="F3540" s="534"/>
    </row>
    <row r="3541" spans="4:6">
      <c r="D3541" s="374"/>
      <c r="E3541" s="534"/>
      <c r="F3541" s="534"/>
    </row>
    <row r="3542" spans="4:6">
      <c r="D3542" s="374"/>
      <c r="E3542" s="534"/>
      <c r="F3542" s="534"/>
    </row>
    <row r="3543" spans="4:6">
      <c r="D3543" s="374"/>
      <c r="E3543" s="534"/>
      <c r="F3543" s="534"/>
    </row>
    <row r="3544" spans="4:6">
      <c r="D3544" s="374"/>
      <c r="E3544" s="534"/>
      <c r="F3544" s="534"/>
    </row>
    <row r="3545" spans="4:6">
      <c r="D3545" s="374"/>
      <c r="E3545" s="534"/>
      <c r="F3545" s="534"/>
    </row>
    <row r="3546" spans="4:6">
      <c r="D3546" s="374"/>
      <c r="E3546" s="534"/>
      <c r="F3546" s="534"/>
    </row>
    <row r="3547" spans="4:6">
      <c r="D3547" s="374"/>
      <c r="E3547" s="534"/>
      <c r="F3547" s="534"/>
    </row>
    <row r="3548" spans="4:6">
      <c r="D3548" s="374"/>
      <c r="E3548" s="534"/>
      <c r="F3548" s="534"/>
    </row>
    <row r="3549" spans="4:6">
      <c r="D3549" s="374"/>
      <c r="E3549" s="534"/>
      <c r="F3549" s="534"/>
    </row>
    <row r="3550" spans="4:6">
      <c r="D3550" s="374"/>
      <c r="E3550" s="534"/>
      <c r="F3550" s="534"/>
    </row>
    <row r="3551" spans="4:6">
      <c r="D3551" s="374"/>
      <c r="E3551" s="534"/>
      <c r="F3551" s="534"/>
    </row>
    <row r="3552" spans="4:6">
      <c r="D3552" s="374"/>
      <c r="E3552" s="534"/>
      <c r="F3552" s="534"/>
    </row>
    <row r="3553" spans="4:6">
      <c r="D3553" s="374"/>
      <c r="E3553" s="534"/>
      <c r="F3553" s="534"/>
    </row>
    <row r="3554" spans="4:6">
      <c r="D3554" s="374"/>
      <c r="E3554" s="534"/>
      <c r="F3554" s="534"/>
    </row>
    <row r="3555" spans="4:6">
      <c r="D3555" s="374"/>
      <c r="E3555" s="534"/>
      <c r="F3555" s="534"/>
    </row>
    <row r="3556" spans="4:6">
      <c r="D3556" s="374"/>
      <c r="E3556" s="534"/>
      <c r="F3556" s="534"/>
    </row>
    <row r="3557" spans="4:6">
      <c r="D3557" s="374"/>
      <c r="E3557" s="534"/>
      <c r="F3557" s="534"/>
    </row>
    <row r="3558" spans="4:6">
      <c r="D3558" s="374"/>
      <c r="E3558" s="534"/>
      <c r="F3558" s="534"/>
    </row>
    <row r="3559" spans="4:6">
      <c r="D3559" s="374"/>
      <c r="E3559" s="534"/>
      <c r="F3559" s="534"/>
    </row>
    <row r="3560" spans="4:6">
      <c r="D3560" s="374"/>
      <c r="E3560" s="534"/>
      <c r="F3560" s="534"/>
    </row>
    <row r="3561" spans="4:6">
      <c r="D3561" s="374"/>
      <c r="E3561" s="534"/>
      <c r="F3561" s="534"/>
    </row>
    <row r="3562" spans="4:6">
      <c r="D3562" s="374"/>
      <c r="E3562" s="534"/>
      <c r="F3562" s="534"/>
    </row>
    <row r="3563" spans="4:6">
      <c r="D3563" s="374"/>
      <c r="E3563" s="534"/>
      <c r="F3563" s="534"/>
    </row>
    <row r="3564" spans="4:6">
      <c r="D3564" s="374"/>
      <c r="E3564" s="534"/>
      <c r="F3564" s="534"/>
    </row>
    <row r="3565" spans="4:6">
      <c r="D3565" s="374"/>
      <c r="E3565" s="534"/>
      <c r="F3565" s="534"/>
    </row>
    <row r="3566" spans="4:6">
      <c r="D3566" s="374"/>
      <c r="E3566" s="534"/>
      <c r="F3566" s="534"/>
    </row>
    <row r="3567" spans="4:6">
      <c r="D3567" s="374"/>
      <c r="E3567" s="534"/>
      <c r="F3567" s="534"/>
    </row>
    <row r="3568" spans="4:6">
      <c r="D3568" s="374"/>
      <c r="E3568" s="534"/>
      <c r="F3568" s="534"/>
    </row>
    <row r="3569" spans="4:6">
      <c r="D3569" s="374"/>
      <c r="E3569" s="534"/>
      <c r="F3569" s="534"/>
    </row>
    <row r="3570" spans="4:6">
      <c r="D3570" s="374"/>
      <c r="E3570" s="534"/>
      <c r="F3570" s="534"/>
    </row>
    <row r="3571" spans="4:6">
      <c r="D3571" s="374"/>
      <c r="E3571" s="534"/>
      <c r="F3571" s="534"/>
    </row>
    <row r="3572" spans="4:6">
      <c r="D3572" s="374"/>
      <c r="E3572" s="534"/>
      <c r="F3572" s="534"/>
    </row>
    <row r="3573" spans="4:6">
      <c r="D3573" s="374"/>
      <c r="E3573" s="534"/>
      <c r="F3573" s="534"/>
    </row>
    <row r="3574" spans="4:6">
      <c r="D3574" s="374"/>
      <c r="E3574" s="534"/>
      <c r="F3574" s="534"/>
    </row>
    <row r="3575" spans="4:6">
      <c r="D3575" s="374"/>
      <c r="E3575" s="534"/>
      <c r="F3575" s="534"/>
    </row>
    <row r="3576" spans="4:6">
      <c r="D3576" s="374"/>
      <c r="E3576" s="534"/>
      <c r="F3576" s="534"/>
    </row>
    <row r="3577" spans="4:6">
      <c r="D3577" s="374"/>
      <c r="E3577" s="534"/>
      <c r="F3577" s="534"/>
    </row>
    <row r="3578" spans="4:6">
      <c r="D3578" s="374"/>
      <c r="E3578" s="534"/>
      <c r="F3578" s="534"/>
    </row>
    <row r="3579" spans="4:6">
      <c r="D3579" s="374"/>
      <c r="E3579" s="534"/>
      <c r="F3579" s="534"/>
    </row>
    <row r="3580" spans="4:6">
      <c r="D3580" s="374"/>
      <c r="E3580" s="534"/>
      <c r="F3580" s="534"/>
    </row>
    <row r="3581" spans="4:6">
      <c r="D3581" s="374"/>
      <c r="E3581" s="534"/>
      <c r="F3581" s="534"/>
    </row>
    <row r="3582" spans="4:6">
      <c r="D3582" s="374"/>
      <c r="E3582" s="534"/>
      <c r="F3582" s="534"/>
    </row>
    <row r="3583" spans="4:6">
      <c r="D3583" s="374"/>
      <c r="E3583" s="534"/>
      <c r="F3583" s="534"/>
    </row>
    <row r="3584" spans="4:6">
      <c r="D3584" s="374"/>
      <c r="E3584" s="534"/>
      <c r="F3584" s="534"/>
    </row>
    <row r="3585" spans="4:6">
      <c r="D3585" s="374"/>
      <c r="E3585" s="534"/>
      <c r="F3585" s="534"/>
    </row>
    <row r="3586" spans="4:6">
      <c r="D3586" s="374"/>
      <c r="E3586" s="534"/>
      <c r="F3586" s="534"/>
    </row>
    <row r="3587" spans="4:6">
      <c r="D3587" s="374"/>
      <c r="E3587" s="534"/>
      <c r="F3587" s="534"/>
    </row>
    <row r="3588" spans="4:6">
      <c r="D3588" s="374"/>
      <c r="E3588" s="534"/>
      <c r="F3588" s="534"/>
    </row>
    <row r="3589" spans="4:6">
      <c r="D3589" s="374"/>
      <c r="E3589" s="534"/>
      <c r="F3589" s="534"/>
    </row>
    <row r="3590" spans="4:6">
      <c r="D3590" s="374"/>
      <c r="E3590" s="534"/>
      <c r="F3590" s="534"/>
    </row>
    <row r="3591" spans="4:6">
      <c r="D3591" s="374"/>
      <c r="E3591" s="534"/>
      <c r="F3591" s="534"/>
    </row>
    <row r="3592" spans="4:6">
      <c r="D3592" s="374"/>
      <c r="E3592" s="534"/>
      <c r="F3592" s="534"/>
    </row>
    <row r="3593" spans="4:6">
      <c r="D3593" s="374"/>
      <c r="E3593" s="534"/>
      <c r="F3593" s="534"/>
    </row>
    <row r="3594" spans="4:6">
      <c r="D3594" s="374"/>
      <c r="E3594" s="534"/>
      <c r="F3594" s="534"/>
    </row>
    <row r="3595" spans="4:6">
      <c r="D3595" s="374"/>
      <c r="E3595" s="534"/>
      <c r="F3595" s="534"/>
    </row>
    <row r="3596" spans="4:6">
      <c r="D3596" s="374"/>
      <c r="E3596" s="534"/>
      <c r="F3596" s="534"/>
    </row>
    <row r="3597" spans="4:6">
      <c r="D3597" s="374"/>
      <c r="E3597" s="534"/>
      <c r="F3597" s="534"/>
    </row>
    <row r="3598" spans="4:6">
      <c r="D3598" s="374"/>
      <c r="E3598" s="534"/>
      <c r="F3598" s="534"/>
    </row>
    <row r="3599" spans="4:6">
      <c r="D3599" s="374"/>
      <c r="E3599" s="534"/>
      <c r="F3599" s="534"/>
    </row>
    <row r="3600" spans="4:6">
      <c r="D3600" s="374"/>
      <c r="E3600" s="534"/>
      <c r="F3600" s="534"/>
    </row>
    <row r="3601" spans="4:6">
      <c r="D3601" s="374"/>
      <c r="E3601" s="534"/>
      <c r="F3601" s="534"/>
    </row>
    <row r="3602" spans="4:6">
      <c r="D3602" s="374"/>
      <c r="E3602" s="534"/>
      <c r="F3602" s="534"/>
    </row>
    <row r="3603" spans="4:6">
      <c r="D3603" s="374"/>
      <c r="E3603" s="534"/>
      <c r="F3603" s="534"/>
    </row>
    <row r="3604" spans="4:6">
      <c r="D3604" s="374"/>
      <c r="E3604" s="534"/>
      <c r="F3604" s="534"/>
    </row>
    <row r="3605" spans="4:6">
      <c r="D3605" s="374"/>
      <c r="E3605" s="534"/>
      <c r="F3605" s="534"/>
    </row>
    <row r="3606" spans="4:6">
      <c r="D3606" s="374"/>
      <c r="E3606" s="534"/>
      <c r="F3606" s="534"/>
    </row>
    <row r="3607" spans="4:6">
      <c r="D3607" s="374"/>
      <c r="E3607" s="534"/>
      <c r="F3607" s="534"/>
    </row>
    <row r="3608" spans="4:6">
      <c r="D3608" s="374"/>
      <c r="E3608" s="534"/>
      <c r="F3608" s="534"/>
    </row>
    <row r="3609" spans="4:6">
      <c r="D3609" s="374"/>
      <c r="E3609" s="534"/>
      <c r="F3609" s="534"/>
    </row>
    <row r="3610" spans="4:6">
      <c r="D3610" s="374"/>
      <c r="E3610" s="534"/>
      <c r="F3610" s="534"/>
    </row>
    <row r="3611" spans="4:6">
      <c r="D3611" s="374"/>
      <c r="E3611" s="534"/>
      <c r="F3611" s="534"/>
    </row>
    <row r="3612" spans="4:6">
      <c r="D3612" s="374"/>
      <c r="E3612" s="534"/>
      <c r="F3612" s="534"/>
    </row>
    <row r="3613" spans="4:6">
      <c r="D3613" s="374"/>
      <c r="E3613" s="534"/>
      <c r="F3613" s="534"/>
    </row>
    <row r="3614" spans="4:6">
      <c r="D3614" s="374"/>
      <c r="E3614" s="534"/>
      <c r="F3614" s="534"/>
    </row>
    <row r="3615" spans="4:6">
      <c r="D3615" s="374"/>
      <c r="E3615" s="534"/>
      <c r="F3615" s="534"/>
    </row>
    <row r="3616" spans="4:6">
      <c r="D3616" s="374"/>
      <c r="E3616" s="534"/>
      <c r="F3616" s="534"/>
    </row>
    <row r="3617" spans="4:6">
      <c r="D3617" s="374"/>
      <c r="E3617" s="534"/>
      <c r="F3617" s="534"/>
    </row>
    <row r="3618" spans="4:6">
      <c r="D3618" s="374"/>
      <c r="E3618" s="534"/>
      <c r="F3618" s="534"/>
    </row>
    <row r="3619" spans="4:6">
      <c r="D3619" s="374"/>
      <c r="E3619" s="534"/>
      <c r="F3619" s="534"/>
    </row>
    <row r="3620" spans="4:6">
      <c r="D3620" s="374"/>
      <c r="E3620" s="534"/>
      <c r="F3620" s="534"/>
    </row>
    <row r="3621" spans="4:6">
      <c r="D3621" s="374"/>
      <c r="E3621" s="534"/>
      <c r="F3621" s="534"/>
    </row>
    <row r="3622" spans="4:6">
      <c r="D3622" s="374"/>
      <c r="E3622" s="534"/>
      <c r="F3622" s="534"/>
    </row>
    <row r="3623" spans="4:6">
      <c r="D3623" s="374"/>
      <c r="E3623" s="534"/>
      <c r="F3623" s="534"/>
    </row>
    <row r="3624" spans="4:6">
      <c r="D3624" s="374"/>
      <c r="E3624" s="534"/>
      <c r="F3624" s="534"/>
    </row>
    <row r="3625" spans="4:6">
      <c r="D3625" s="374"/>
      <c r="E3625" s="534"/>
      <c r="F3625" s="534"/>
    </row>
    <row r="3626" spans="4:6">
      <c r="D3626" s="374"/>
      <c r="E3626" s="534"/>
      <c r="F3626" s="534"/>
    </row>
    <row r="3627" spans="4:6">
      <c r="D3627" s="374"/>
      <c r="E3627" s="534"/>
      <c r="F3627" s="534"/>
    </row>
    <row r="3628" spans="4:6">
      <c r="D3628" s="374"/>
      <c r="E3628" s="534"/>
      <c r="F3628" s="534"/>
    </row>
    <row r="3629" spans="4:6">
      <c r="D3629" s="374"/>
      <c r="E3629" s="534"/>
      <c r="F3629" s="534"/>
    </row>
    <row r="3630" spans="4:6">
      <c r="D3630" s="374"/>
      <c r="E3630" s="534"/>
      <c r="F3630" s="534"/>
    </row>
    <row r="3631" spans="4:6">
      <c r="D3631" s="374"/>
      <c r="E3631" s="534"/>
      <c r="F3631" s="534"/>
    </row>
    <row r="3632" spans="4:6">
      <c r="D3632" s="374"/>
      <c r="E3632" s="534"/>
      <c r="F3632" s="534"/>
    </row>
    <row r="3633" spans="4:6">
      <c r="D3633" s="374"/>
      <c r="E3633" s="534"/>
      <c r="F3633" s="534"/>
    </row>
    <row r="3634" spans="4:6">
      <c r="D3634" s="374"/>
      <c r="E3634" s="534"/>
      <c r="F3634" s="534"/>
    </row>
    <row r="3635" spans="4:6">
      <c r="D3635" s="374"/>
      <c r="E3635" s="534"/>
      <c r="F3635" s="534"/>
    </row>
    <row r="3636" spans="4:6">
      <c r="D3636" s="374"/>
      <c r="E3636" s="534"/>
      <c r="F3636" s="534"/>
    </row>
    <row r="3637" spans="4:6">
      <c r="D3637" s="374"/>
      <c r="E3637" s="534"/>
      <c r="F3637" s="534"/>
    </row>
    <row r="3638" spans="4:6">
      <c r="D3638" s="374"/>
      <c r="E3638" s="534"/>
      <c r="F3638" s="534"/>
    </row>
    <row r="3639" spans="4:6">
      <c r="D3639" s="374"/>
      <c r="E3639" s="534"/>
      <c r="F3639" s="534"/>
    </row>
    <row r="3640" spans="4:6">
      <c r="D3640" s="374"/>
      <c r="E3640" s="534"/>
      <c r="F3640" s="534"/>
    </row>
    <row r="3641" spans="4:6">
      <c r="D3641" s="374"/>
      <c r="E3641" s="534"/>
      <c r="F3641" s="534"/>
    </row>
    <row r="3642" spans="4:6">
      <c r="D3642" s="374"/>
      <c r="E3642" s="534"/>
      <c r="F3642" s="534"/>
    </row>
    <row r="3643" spans="4:6">
      <c r="D3643" s="374"/>
      <c r="E3643" s="534"/>
      <c r="F3643" s="534"/>
    </row>
    <row r="3644" spans="4:6">
      <c r="D3644" s="374"/>
      <c r="E3644" s="534"/>
      <c r="F3644" s="534"/>
    </row>
    <row r="3645" spans="4:6">
      <c r="D3645" s="374"/>
      <c r="E3645" s="534"/>
      <c r="F3645" s="534"/>
    </row>
    <row r="3646" spans="4:6">
      <c r="D3646" s="374"/>
      <c r="E3646" s="534"/>
      <c r="F3646" s="534"/>
    </row>
    <row r="3647" spans="4:6">
      <c r="D3647" s="374"/>
      <c r="E3647" s="534"/>
      <c r="F3647" s="534"/>
    </row>
    <row r="3648" spans="4:6">
      <c r="D3648" s="374"/>
      <c r="E3648" s="534"/>
      <c r="F3648" s="534"/>
    </row>
    <row r="3649" spans="4:6">
      <c r="D3649" s="374"/>
      <c r="E3649" s="534"/>
      <c r="F3649" s="534"/>
    </row>
    <row r="3650" spans="4:6">
      <c r="D3650" s="374"/>
      <c r="E3650" s="534"/>
      <c r="F3650" s="534"/>
    </row>
    <row r="3651" spans="4:6">
      <c r="D3651" s="374"/>
      <c r="E3651" s="534"/>
      <c r="F3651" s="534"/>
    </row>
    <row r="3652" spans="4:6">
      <c r="D3652" s="374"/>
      <c r="E3652" s="534"/>
      <c r="F3652" s="534"/>
    </row>
    <row r="3653" spans="4:6">
      <c r="D3653" s="374"/>
      <c r="E3653" s="534"/>
      <c r="F3653" s="534"/>
    </row>
    <row r="3654" spans="4:6">
      <c r="D3654" s="374"/>
      <c r="E3654" s="534"/>
      <c r="F3654" s="534"/>
    </row>
    <row r="3655" spans="4:6">
      <c r="D3655" s="374"/>
      <c r="E3655" s="534"/>
      <c r="F3655" s="534"/>
    </row>
    <row r="3656" spans="4:6">
      <c r="D3656" s="374"/>
      <c r="E3656" s="534"/>
      <c r="F3656" s="534"/>
    </row>
    <row r="3657" spans="4:6">
      <c r="D3657" s="374"/>
      <c r="E3657" s="534"/>
      <c r="F3657" s="534"/>
    </row>
    <row r="3658" spans="4:6">
      <c r="D3658" s="374"/>
      <c r="E3658" s="534"/>
      <c r="F3658" s="534"/>
    </row>
    <row r="3659" spans="4:6">
      <c r="D3659" s="374"/>
      <c r="E3659" s="534"/>
      <c r="F3659" s="534"/>
    </row>
    <row r="3660" spans="4:6">
      <c r="D3660" s="374"/>
      <c r="E3660" s="534"/>
      <c r="F3660" s="534"/>
    </row>
    <row r="3661" spans="4:6">
      <c r="D3661" s="374"/>
      <c r="E3661" s="534"/>
      <c r="F3661" s="534"/>
    </row>
    <row r="3662" spans="4:6">
      <c r="D3662" s="374"/>
      <c r="E3662" s="534"/>
      <c r="F3662" s="534"/>
    </row>
    <row r="3663" spans="4:6">
      <c r="D3663" s="374"/>
      <c r="E3663" s="534"/>
      <c r="F3663" s="534"/>
    </row>
    <row r="3664" spans="4:6">
      <c r="D3664" s="374"/>
      <c r="E3664" s="534"/>
      <c r="F3664" s="534"/>
    </row>
    <row r="3665" spans="4:6">
      <c r="D3665" s="374"/>
      <c r="E3665" s="534"/>
      <c r="F3665" s="534"/>
    </row>
    <row r="3666" spans="4:6">
      <c r="D3666" s="374"/>
      <c r="E3666" s="534"/>
      <c r="F3666" s="534"/>
    </row>
    <row r="3667" spans="4:6">
      <c r="D3667" s="374"/>
      <c r="E3667" s="534"/>
      <c r="F3667" s="534"/>
    </row>
    <row r="3668" spans="4:6">
      <c r="D3668" s="374"/>
      <c r="E3668" s="534"/>
      <c r="F3668" s="534"/>
    </row>
    <row r="3669" spans="4:6">
      <c r="D3669" s="374"/>
      <c r="E3669" s="534"/>
      <c r="F3669" s="534"/>
    </row>
    <row r="3670" spans="4:6">
      <c r="D3670" s="374"/>
      <c r="E3670" s="534"/>
      <c r="F3670" s="534"/>
    </row>
    <row r="3671" spans="4:6">
      <c r="D3671" s="374"/>
      <c r="E3671" s="534"/>
      <c r="F3671" s="534"/>
    </row>
    <row r="3672" spans="4:6">
      <c r="D3672" s="374"/>
      <c r="E3672" s="534"/>
      <c r="F3672" s="534"/>
    </row>
    <row r="3673" spans="4:6">
      <c r="D3673" s="374"/>
      <c r="E3673" s="534"/>
      <c r="F3673" s="534"/>
    </row>
    <row r="3674" spans="4:6">
      <c r="D3674" s="374"/>
      <c r="E3674" s="534"/>
      <c r="F3674" s="534"/>
    </row>
    <row r="3675" spans="4:6">
      <c r="D3675" s="374"/>
      <c r="E3675" s="534"/>
      <c r="F3675" s="534"/>
    </row>
    <row r="3676" spans="4:6">
      <c r="D3676" s="374"/>
      <c r="E3676" s="534"/>
      <c r="F3676" s="534"/>
    </row>
    <row r="3677" spans="4:6">
      <c r="D3677" s="374"/>
      <c r="E3677" s="534"/>
      <c r="F3677" s="534"/>
    </row>
    <row r="3678" spans="4:6">
      <c r="D3678" s="374"/>
      <c r="E3678" s="534"/>
      <c r="F3678" s="534"/>
    </row>
    <row r="3679" spans="4:6">
      <c r="D3679" s="374"/>
      <c r="E3679" s="534"/>
      <c r="F3679" s="534"/>
    </row>
    <row r="3680" spans="4:6">
      <c r="D3680" s="374"/>
      <c r="E3680" s="534"/>
      <c r="F3680" s="534"/>
    </row>
    <row r="3681" spans="4:6">
      <c r="D3681" s="374"/>
      <c r="E3681" s="534"/>
      <c r="F3681" s="534"/>
    </row>
    <row r="3682" spans="4:6">
      <c r="D3682" s="374"/>
      <c r="E3682" s="534"/>
      <c r="F3682" s="534"/>
    </row>
    <row r="3683" spans="4:6">
      <c r="D3683" s="374"/>
      <c r="E3683" s="534"/>
      <c r="F3683" s="534"/>
    </row>
    <row r="3684" spans="4:6">
      <c r="D3684" s="374"/>
      <c r="E3684" s="534"/>
      <c r="F3684" s="534"/>
    </row>
    <row r="3685" spans="4:6">
      <c r="D3685" s="374"/>
      <c r="E3685" s="534"/>
      <c r="F3685" s="534"/>
    </row>
    <row r="3686" spans="4:6">
      <c r="D3686" s="374"/>
      <c r="E3686" s="534"/>
      <c r="F3686" s="534"/>
    </row>
    <row r="3687" spans="4:6">
      <c r="D3687" s="374"/>
      <c r="E3687" s="534"/>
      <c r="F3687" s="534"/>
    </row>
    <row r="3688" spans="4:6">
      <c r="D3688" s="374"/>
      <c r="E3688" s="534"/>
      <c r="F3688" s="534"/>
    </row>
    <row r="3689" spans="4:6">
      <c r="D3689" s="374"/>
      <c r="E3689" s="534"/>
      <c r="F3689" s="534"/>
    </row>
    <row r="3690" spans="4:6">
      <c r="D3690" s="374"/>
      <c r="E3690" s="534"/>
      <c r="F3690" s="534"/>
    </row>
    <row r="3691" spans="4:6">
      <c r="D3691" s="374"/>
      <c r="E3691" s="534"/>
      <c r="F3691" s="534"/>
    </row>
    <row r="3692" spans="4:6">
      <c r="D3692" s="374"/>
      <c r="E3692" s="534"/>
      <c r="F3692" s="534"/>
    </row>
    <row r="3693" spans="4:6">
      <c r="D3693" s="374"/>
      <c r="E3693" s="534"/>
      <c r="F3693" s="534"/>
    </row>
    <row r="3694" spans="4:6">
      <c r="D3694" s="374"/>
      <c r="E3694" s="534"/>
      <c r="F3694" s="534"/>
    </row>
    <row r="3695" spans="4:6">
      <c r="D3695" s="374"/>
      <c r="E3695" s="534"/>
      <c r="F3695" s="534"/>
    </row>
    <row r="3696" spans="4:6">
      <c r="D3696" s="374"/>
      <c r="E3696" s="534"/>
      <c r="F3696" s="534"/>
    </row>
    <row r="3697" spans="4:6">
      <c r="D3697" s="374"/>
      <c r="E3697" s="534"/>
      <c r="F3697" s="534"/>
    </row>
    <row r="3698" spans="4:6">
      <c r="D3698" s="374"/>
      <c r="E3698" s="534"/>
      <c r="F3698" s="534"/>
    </row>
    <row r="3699" spans="4:6">
      <c r="D3699" s="374"/>
      <c r="E3699" s="534"/>
      <c r="F3699" s="534"/>
    </row>
    <row r="3700" spans="4:6">
      <c r="D3700" s="374"/>
      <c r="E3700" s="534"/>
      <c r="F3700" s="534"/>
    </row>
    <row r="3701" spans="4:6">
      <c r="D3701" s="374"/>
      <c r="E3701" s="534"/>
      <c r="F3701" s="534"/>
    </row>
    <row r="3702" spans="4:6">
      <c r="D3702" s="374"/>
      <c r="E3702" s="534"/>
      <c r="F3702" s="534"/>
    </row>
    <row r="3703" spans="4:6">
      <c r="D3703" s="374"/>
      <c r="E3703" s="534"/>
      <c r="F3703" s="534"/>
    </row>
    <row r="3704" spans="4:6">
      <c r="D3704" s="374"/>
      <c r="E3704" s="534"/>
      <c r="F3704" s="534"/>
    </row>
    <row r="3705" spans="4:6">
      <c r="D3705" s="374"/>
      <c r="E3705" s="534"/>
      <c r="F3705" s="534"/>
    </row>
    <row r="3706" spans="4:6">
      <c r="D3706" s="374"/>
      <c r="E3706" s="534"/>
      <c r="F3706" s="534"/>
    </row>
    <row r="3707" spans="4:6">
      <c r="D3707" s="374"/>
      <c r="E3707" s="534"/>
      <c r="F3707" s="534"/>
    </row>
    <row r="3708" spans="4:6">
      <c r="D3708" s="374"/>
      <c r="E3708" s="534"/>
      <c r="F3708" s="534"/>
    </row>
    <row r="3709" spans="4:6">
      <c r="D3709" s="374"/>
      <c r="E3709" s="534"/>
      <c r="F3709" s="534"/>
    </row>
    <row r="3710" spans="4:6">
      <c r="D3710" s="374"/>
      <c r="E3710" s="534"/>
      <c r="F3710" s="534"/>
    </row>
    <row r="3711" spans="4:6">
      <c r="D3711" s="374"/>
      <c r="E3711" s="534"/>
      <c r="F3711" s="534"/>
    </row>
    <row r="3712" spans="4:6">
      <c r="D3712" s="374"/>
      <c r="E3712" s="534"/>
      <c r="F3712" s="534"/>
    </row>
    <row r="3713" spans="4:6">
      <c r="D3713" s="374"/>
      <c r="E3713" s="534"/>
      <c r="F3713" s="534"/>
    </row>
    <row r="3714" spans="4:6">
      <c r="D3714" s="374"/>
      <c r="E3714" s="534"/>
      <c r="F3714" s="534"/>
    </row>
    <row r="3715" spans="4:6">
      <c r="D3715" s="374"/>
      <c r="E3715" s="534"/>
      <c r="F3715" s="534"/>
    </row>
    <row r="3716" spans="4:6">
      <c r="D3716" s="374"/>
      <c r="E3716" s="534"/>
      <c r="F3716" s="534"/>
    </row>
    <row r="3717" spans="4:6">
      <c r="D3717" s="374"/>
      <c r="E3717" s="534"/>
      <c r="F3717" s="534"/>
    </row>
    <row r="3718" spans="4:6">
      <c r="D3718" s="374"/>
      <c r="E3718" s="534"/>
      <c r="F3718" s="534"/>
    </row>
    <row r="3719" spans="4:6">
      <c r="D3719" s="374"/>
      <c r="E3719" s="534"/>
      <c r="F3719" s="534"/>
    </row>
    <row r="3720" spans="4:6">
      <c r="D3720" s="374"/>
      <c r="E3720" s="534"/>
      <c r="F3720" s="534"/>
    </row>
    <row r="3721" spans="4:6">
      <c r="D3721" s="374"/>
      <c r="E3721" s="534"/>
      <c r="F3721" s="534"/>
    </row>
    <row r="3722" spans="4:6">
      <c r="D3722" s="374"/>
      <c r="E3722" s="534"/>
      <c r="F3722" s="534"/>
    </row>
    <row r="3723" spans="4:6">
      <c r="D3723" s="374"/>
      <c r="E3723" s="534"/>
      <c r="F3723" s="534"/>
    </row>
    <row r="3724" spans="4:6">
      <c r="D3724" s="374"/>
      <c r="E3724" s="534"/>
      <c r="F3724" s="534"/>
    </row>
    <row r="3725" spans="4:6">
      <c r="D3725" s="374"/>
      <c r="E3725" s="534"/>
      <c r="F3725" s="534"/>
    </row>
    <row r="3726" spans="4:6">
      <c r="D3726" s="374"/>
      <c r="E3726" s="534"/>
      <c r="F3726" s="534"/>
    </row>
    <row r="3727" spans="4:6">
      <c r="D3727" s="374"/>
      <c r="E3727" s="534"/>
      <c r="F3727" s="534"/>
    </row>
    <row r="3728" spans="4:6">
      <c r="D3728" s="374"/>
      <c r="E3728" s="534"/>
      <c r="F3728" s="534"/>
    </row>
    <row r="3729" spans="4:6">
      <c r="D3729" s="374"/>
      <c r="E3729" s="534"/>
      <c r="F3729" s="534"/>
    </row>
    <row r="3730" spans="4:6">
      <c r="D3730" s="374"/>
      <c r="E3730" s="534"/>
      <c r="F3730" s="534"/>
    </row>
    <row r="3731" spans="4:6">
      <c r="D3731" s="374"/>
      <c r="E3731" s="534"/>
      <c r="F3731" s="534"/>
    </row>
    <row r="3732" spans="4:6">
      <c r="D3732" s="374"/>
      <c r="E3732" s="534"/>
      <c r="F3732" s="534"/>
    </row>
    <row r="3733" spans="4:6">
      <c r="D3733" s="374"/>
      <c r="E3733" s="534"/>
      <c r="F3733" s="534"/>
    </row>
    <row r="3734" spans="4:6">
      <c r="D3734" s="374"/>
      <c r="E3734" s="534"/>
      <c r="F3734" s="534"/>
    </row>
    <row r="3735" spans="4:6">
      <c r="D3735" s="374"/>
      <c r="E3735" s="534"/>
      <c r="F3735" s="534"/>
    </row>
    <row r="3736" spans="4:6">
      <c r="D3736" s="374"/>
      <c r="E3736" s="534"/>
      <c r="F3736" s="534"/>
    </row>
    <row r="3737" spans="4:6">
      <c r="D3737" s="374"/>
      <c r="E3737" s="534"/>
      <c r="F3737" s="534"/>
    </row>
    <row r="3738" spans="4:6">
      <c r="D3738" s="374"/>
      <c r="E3738" s="534"/>
      <c r="F3738" s="534"/>
    </row>
    <row r="3739" spans="4:6">
      <c r="D3739" s="374"/>
      <c r="E3739" s="534"/>
      <c r="F3739" s="534"/>
    </row>
    <row r="3740" spans="4:6">
      <c r="D3740" s="374"/>
      <c r="E3740" s="534"/>
      <c r="F3740" s="534"/>
    </row>
    <row r="3741" spans="4:6">
      <c r="D3741" s="374"/>
      <c r="E3741" s="534"/>
      <c r="F3741" s="534"/>
    </row>
    <row r="3742" spans="4:6">
      <c r="D3742" s="374"/>
      <c r="E3742" s="534"/>
      <c r="F3742" s="534"/>
    </row>
    <row r="3743" spans="4:6">
      <c r="D3743" s="374"/>
      <c r="E3743" s="534"/>
      <c r="F3743" s="534"/>
    </row>
    <row r="3744" spans="4:6">
      <c r="D3744" s="374"/>
      <c r="E3744" s="534"/>
      <c r="F3744" s="534"/>
    </row>
    <row r="3745" spans="4:6">
      <c r="D3745" s="374"/>
      <c r="E3745" s="534"/>
      <c r="F3745" s="534"/>
    </row>
    <row r="3746" spans="4:6">
      <c r="D3746" s="374"/>
      <c r="E3746" s="534"/>
      <c r="F3746" s="534"/>
    </row>
    <row r="3747" spans="4:6">
      <c r="D3747" s="374"/>
      <c r="E3747" s="534"/>
      <c r="F3747" s="534"/>
    </row>
    <row r="3748" spans="4:6">
      <c r="D3748" s="374"/>
      <c r="E3748" s="534"/>
      <c r="F3748" s="534"/>
    </row>
    <row r="3749" spans="4:6">
      <c r="D3749" s="374"/>
      <c r="E3749" s="534"/>
      <c r="F3749" s="534"/>
    </row>
    <row r="3750" spans="4:6">
      <c r="D3750" s="374"/>
      <c r="E3750" s="534"/>
      <c r="F3750" s="534"/>
    </row>
    <row r="3751" spans="4:6">
      <c r="D3751" s="374"/>
      <c r="E3751" s="534"/>
      <c r="F3751" s="534"/>
    </row>
    <row r="3752" spans="4:6">
      <c r="D3752" s="374"/>
      <c r="E3752" s="534"/>
      <c r="F3752" s="534"/>
    </row>
    <row r="3753" spans="4:6">
      <c r="D3753" s="374"/>
      <c r="E3753" s="534"/>
      <c r="F3753" s="534"/>
    </row>
    <row r="3754" spans="4:6">
      <c r="D3754" s="374"/>
      <c r="E3754" s="534"/>
      <c r="F3754" s="534"/>
    </row>
    <row r="3755" spans="4:6">
      <c r="D3755" s="374"/>
      <c r="E3755" s="534"/>
      <c r="F3755" s="534"/>
    </row>
    <row r="3756" spans="4:6">
      <c r="D3756" s="374"/>
      <c r="E3756" s="534"/>
      <c r="F3756" s="534"/>
    </row>
    <row r="3757" spans="4:6">
      <c r="D3757" s="374"/>
      <c r="E3757" s="534"/>
      <c r="F3757" s="534"/>
    </row>
    <row r="3758" spans="4:6">
      <c r="D3758" s="374"/>
      <c r="E3758" s="534"/>
      <c r="F3758" s="534"/>
    </row>
    <row r="3759" spans="4:6">
      <c r="D3759" s="374"/>
      <c r="E3759" s="534"/>
      <c r="F3759" s="534"/>
    </row>
    <row r="3760" spans="4:6">
      <c r="D3760" s="374"/>
      <c r="E3760" s="534"/>
      <c r="F3760" s="534"/>
    </row>
    <row r="3761" spans="4:6">
      <c r="D3761" s="374"/>
      <c r="E3761" s="534"/>
      <c r="F3761" s="534"/>
    </row>
    <row r="3762" spans="4:6">
      <c r="D3762" s="374"/>
      <c r="E3762" s="534"/>
      <c r="F3762" s="534"/>
    </row>
    <row r="3763" spans="4:6">
      <c r="D3763" s="374"/>
      <c r="E3763" s="534"/>
      <c r="F3763" s="534"/>
    </row>
    <row r="3764" spans="4:6">
      <c r="D3764" s="374"/>
      <c r="E3764" s="534"/>
      <c r="F3764" s="534"/>
    </row>
    <row r="3765" spans="4:6">
      <c r="D3765" s="374"/>
      <c r="E3765" s="534"/>
      <c r="F3765" s="534"/>
    </row>
    <row r="3766" spans="4:6">
      <c r="D3766" s="374"/>
      <c r="E3766" s="534"/>
      <c r="F3766" s="534"/>
    </row>
    <row r="3767" spans="4:6">
      <c r="D3767" s="374"/>
      <c r="E3767" s="534"/>
      <c r="F3767" s="534"/>
    </row>
    <row r="3768" spans="4:6">
      <c r="D3768" s="374"/>
      <c r="E3768" s="534"/>
      <c r="F3768" s="534"/>
    </row>
    <row r="3769" spans="4:6">
      <c r="D3769" s="374"/>
      <c r="E3769" s="534"/>
      <c r="F3769" s="534"/>
    </row>
    <row r="3770" spans="4:6">
      <c r="D3770" s="374"/>
      <c r="E3770" s="534"/>
      <c r="F3770" s="534"/>
    </row>
    <row r="3771" spans="4:6">
      <c r="D3771" s="374"/>
      <c r="E3771" s="534"/>
      <c r="F3771" s="534"/>
    </row>
    <row r="3772" spans="4:6">
      <c r="D3772" s="374"/>
      <c r="E3772" s="534"/>
      <c r="F3772" s="534"/>
    </row>
    <row r="3773" spans="4:6">
      <c r="D3773" s="374"/>
      <c r="E3773" s="534"/>
      <c r="F3773" s="534"/>
    </row>
    <row r="3774" spans="4:6">
      <c r="D3774" s="374"/>
      <c r="E3774" s="534"/>
      <c r="F3774" s="534"/>
    </row>
    <row r="3775" spans="4:6">
      <c r="D3775" s="374"/>
      <c r="E3775" s="534"/>
      <c r="F3775" s="534"/>
    </row>
    <row r="3776" spans="4:6">
      <c r="D3776" s="374"/>
      <c r="E3776" s="534"/>
      <c r="F3776" s="534"/>
    </row>
    <row r="3777" spans="4:6">
      <c r="D3777" s="374"/>
      <c r="E3777" s="534"/>
      <c r="F3777" s="534"/>
    </row>
    <row r="3778" spans="4:6">
      <c r="D3778" s="374"/>
      <c r="E3778" s="534"/>
      <c r="F3778" s="534"/>
    </row>
    <row r="3779" spans="4:6">
      <c r="D3779" s="374"/>
      <c r="E3779" s="534"/>
      <c r="F3779" s="534"/>
    </row>
    <row r="3780" spans="4:6">
      <c r="D3780" s="374"/>
      <c r="E3780" s="534"/>
      <c r="F3780" s="534"/>
    </row>
    <row r="3781" spans="4:6">
      <c r="D3781" s="374"/>
      <c r="E3781" s="534"/>
      <c r="F3781" s="534"/>
    </row>
    <row r="3782" spans="4:6">
      <c r="D3782" s="374"/>
      <c r="E3782" s="534"/>
      <c r="F3782" s="534"/>
    </row>
    <row r="3783" spans="4:6">
      <c r="D3783" s="374"/>
      <c r="E3783" s="534"/>
      <c r="F3783" s="534"/>
    </row>
    <row r="3784" spans="4:6">
      <c r="D3784" s="374"/>
      <c r="E3784" s="534"/>
      <c r="F3784" s="534"/>
    </row>
    <row r="3785" spans="4:6">
      <c r="D3785" s="374"/>
      <c r="E3785" s="534"/>
      <c r="F3785" s="534"/>
    </row>
    <row r="3786" spans="4:6">
      <c r="D3786" s="374"/>
      <c r="E3786" s="534"/>
      <c r="F3786" s="534"/>
    </row>
    <row r="3787" spans="4:6">
      <c r="D3787" s="374"/>
      <c r="E3787" s="534"/>
      <c r="F3787" s="534"/>
    </row>
    <row r="3788" spans="4:6">
      <c r="D3788" s="374"/>
      <c r="E3788" s="534"/>
      <c r="F3788" s="534"/>
    </row>
    <row r="3789" spans="4:6">
      <c r="D3789" s="374"/>
      <c r="E3789" s="534"/>
      <c r="F3789" s="534"/>
    </row>
    <row r="3790" spans="4:6">
      <c r="D3790" s="374"/>
      <c r="E3790" s="534"/>
      <c r="F3790" s="534"/>
    </row>
    <row r="3791" spans="4:6">
      <c r="D3791" s="374"/>
      <c r="E3791" s="534"/>
      <c r="F3791" s="534"/>
    </row>
    <row r="3792" spans="4:6">
      <c r="D3792" s="374"/>
      <c r="E3792" s="534"/>
      <c r="F3792" s="534"/>
    </row>
    <row r="3793" spans="4:6">
      <c r="D3793" s="374"/>
      <c r="E3793" s="534"/>
      <c r="F3793" s="534"/>
    </row>
    <row r="3794" spans="4:6">
      <c r="D3794" s="374"/>
      <c r="E3794" s="534"/>
      <c r="F3794" s="534"/>
    </row>
    <row r="3795" spans="4:6">
      <c r="D3795" s="374"/>
      <c r="E3795" s="534"/>
      <c r="F3795" s="534"/>
    </row>
    <row r="3796" spans="4:6">
      <c r="D3796" s="374"/>
      <c r="E3796" s="534"/>
      <c r="F3796" s="534"/>
    </row>
    <row r="3797" spans="4:6">
      <c r="D3797" s="374"/>
      <c r="E3797" s="534"/>
      <c r="F3797" s="534"/>
    </row>
    <row r="3798" spans="4:6">
      <c r="D3798" s="374"/>
      <c r="E3798" s="534"/>
      <c r="F3798" s="534"/>
    </row>
    <row r="3799" spans="4:6">
      <c r="D3799" s="374"/>
      <c r="E3799" s="534"/>
      <c r="F3799" s="534"/>
    </row>
    <row r="3800" spans="4:6">
      <c r="D3800" s="374"/>
      <c r="E3800" s="534"/>
      <c r="F3800" s="534"/>
    </row>
    <row r="3801" spans="4:6">
      <c r="D3801" s="374"/>
      <c r="E3801" s="534"/>
      <c r="F3801" s="534"/>
    </row>
    <row r="3802" spans="4:6">
      <c r="D3802" s="374"/>
      <c r="E3802" s="534"/>
      <c r="F3802" s="534"/>
    </row>
    <row r="3803" spans="4:6">
      <c r="D3803" s="374"/>
      <c r="E3803" s="534"/>
      <c r="F3803" s="534"/>
    </row>
    <row r="3804" spans="4:6">
      <c r="D3804" s="374"/>
      <c r="E3804" s="534"/>
      <c r="F3804" s="534"/>
    </row>
    <row r="3805" spans="4:6">
      <c r="D3805" s="374"/>
      <c r="E3805" s="534"/>
      <c r="F3805" s="534"/>
    </row>
    <row r="3806" spans="4:6">
      <c r="D3806" s="374"/>
      <c r="E3806" s="534"/>
      <c r="F3806" s="534"/>
    </row>
    <row r="3807" spans="4:6">
      <c r="D3807" s="374"/>
      <c r="E3807" s="534"/>
      <c r="F3807" s="534"/>
    </row>
    <row r="3808" spans="4:6">
      <c r="D3808" s="374"/>
      <c r="E3808" s="534"/>
      <c r="F3808" s="534"/>
    </row>
    <row r="3809" spans="4:6">
      <c r="D3809" s="374"/>
      <c r="E3809" s="534"/>
      <c r="F3809" s="534"/>
    </row>
    <row r="3810" spans="4:6">
      <c r="D3810" s="374"/>
      <c r="E3810" s="534"/>
      <c r="F3810" s="534"/>
    </row>
    <row r="3811" spans="4:6">
      <c r="D3811" s="374"/>
      <c r="E3811" s="534"/>
      <c r="F3811" s="534"/>
    </row>
    <row r="3812" spans="4:6">
      <c r="D3812" s="374"/>
      <c r="E3812" s="534"/>
      <c r="F3812" s="534"/>
    </row>
    <row r="3813" spans="4:6">
      <c r="D3813" s="374"/>
      <c r="E3813" s="534"/>
      <c r="F3813" s="534"/>
    </row>
    <row r="3814" spans="4:6">
      <c r="D3814" s="374"/>
      <c r="E3814" s="534"/>
      <c r="F3814" s="534"/>
    </row>
    <row r="3815" spans="4:6">
      <c r="D3815" s="374"/>
      <c r="E3815" s="534"/>
      <c r="F3815" s="534"/>
    </row>
    <row r="3816" spans="4:6">
      <c r="D3816" s="374"/>
      <c r="E3816" s="534"/>
      <c r="F3816" s="534"/>
    </row>
    <row r="3817" spans="4:6">
      <c r="D3817" s="374"/>
      <c r="E3817" s="534"/>
      <c r="F3817" s="534"/>
    </row>
    <row r="3818" spans="4:6">
      <c r="D3818" s="374"/>
      <c r="E3818" s="534"/>
      <c r="F3818" s="534"/>
    </row>
    <row r="3819" spans="4:6">
      <c r="D3819" s="374"/>
      <c r="E3819" s="534"/>
      <c r="F3819" s="534"/>
    </row>
    <row r="3820" spans="4:6">
      <c r="D3820" s="374"/>
      <c r="E3820" s="534"/>
      <c r="F3820" s="534"/>
    </row>
    <row r="3821" spans="4:6">
      <c r="D3821" s="374"/>
      <c r="E3821" s="534"/>
      <c r="F3821" s="534"/>
    </row>
    <row r="3822" spans="4:6">
      <c r="D3822" s="374"/>
      <c r="E3822" s="534"/>
      <c r="F3822" s="534"/>
    </row>
    <row r="3823" spans="4:6">
      <c r="D3823" s="374"/>
      <c r="E3823" s="534"/>
      <c r="F3823" s="534"/>
    </row>
    <row r="3824" spans="4:6">
      <c r="D3824" s="374"/>
      <c r="E3824" s="534"/>
      <c r="F3824" s="534"/>
    </row>
    <row r="3825" spans="4:6">
      <c r="D3825" s="374"/>
      <c r="E3825" s="534"/>
      <c r="F3825" s="534"/>
    </row>
    <row r="3826" spans="4:6">
      <c r="D3826" s="374"/>
      <c r="E3826" s="534"/>
      <c r="F3826" s="534"/>
    </row>
    <row r="3827" spans="4:6">
      <c r="D3827" s="374"/>
      <c r="E3827" s="534"/>
      <c r="F3827" s="534"/>
    </row>
    <row r="3828" spans="4:6">
      <c r="D3828" s="374"/>
      <c r="E3828" s="534"/>
      <c r="F3828" s="534"/>
    </row>
    <row r="3829" spans="4:6">
      <c r="D3829" s="374"/>
      <c r="E3829" s="534"/>
      <c r="F3829" s="534"/>
    </row>
    <row r="3830" spans="4:6">
      <c r="D3830" s="374"/>
      <c r="E3830" s="534"/>
      <c r="F3830" s="534"/>
    </row>
    <row r="3831" spans="4:6">
      <c r="D3831" s="374"/>
      <c r="E3831" s="534"/>
      <c r="F3831" s="534"/>
    </row>
    <row r="3832" spans="4:6">
      <c r="D3832" s="374"/>
      <c r="E3832" s="534"/>
      <c r="F3832" s="534"/>
    </row>
    <row r="3833" spans="4:6">
      <c r="D3833" s="374"/>
      <c r="E3833" s="534"/>
      <c r="F3833" s="534"/>
    </row>
    <row r="3834" spans="4:6">
      <c r="D3834" s="374"/>
      <c r="E3834" s="534"/>
      <c r="F3834" s="534"/>
    </row>
    <row r="3835" spans="4:6">
      <c r="D3835" s="374"/>
      <c r="E3835" s="534"/>
      <c r="F3835" s="534"/>
    </row>
    <row r="3836" spans="4:6">
      <c r="D3836" s="374"/>
      <c r="E3836" s="534"/>
      <c r="F3836" s="534"/>
    </row>
    <row r="3837" spans="4:6">
      <c r="D3837" s="374"/>
      <c r="E3837" s="534"/>
      <c r="F3837" s="534"/>
    </row>
    <row r="3838" spans="4:6">
      <c r="D3838" s="374"/>
      <c r="E3838" s="534"/>
      <c r="F3838" s="534"/>
    </row>
    <row r="3839" spans="4:6">
      <c r="D3839" s="374"/>
      <c r="E3839" s="534"/>
      <c r="F3839" s="534"/>
    </row>
    <row r="3840" spans="4:6">
      <c r="D3840" s="374"/>
      <c r="E3840" s="534"/>
      <c r="F3840" s="534"/>
    </row>
    <row r="3841" spans="4:6">
      <c r="D3841" s="374"/>
      <c r="E3841" s="534"/>
      <c r="F3841" s="534"/>
    </row>
    <row r="3842" spans="4:6">
      <c r="D3842" s="374"/>
      <c r="E3842" s="534"/>
      <c r="F3842" s="534"/>
    </row>
    <row r="3843" spans="4:6">
      <c r="D3843" s="374"/>
      <c r="E3843" s="534"/>
      <c r="F3843" s="534"/>
    </row>
    <row r="3844" spans="4:6">
      <c r="D3844" s="374"/>
      <c r="E3844" s="534"/>
      <c r="F3844" s="534"/>
    </row>
    <row r="3845" spans="4:6">
      <c r="D3845" s="374"/>
      <c r="E3845" s="534"/>
      <c r="F3845" s="534"/>
    </row>
    <row r="3846" spans="4:6">
      <c r="D3846" s="374"/>
      <c r="E3846" s="534"/>
      <c r="F3846" s="534"/>
    </row>
    <row r="3847" spans="4:6">
      <c r="D3847" s="374"/>
      <c r="E3847" s="534"/>
      <c r="F3847" s="534"/>
    </row>
    <row r="3848" spans="4:6">
      <c r="D3848" s="374"/>
      <c r="E3848" s="534"/>
      <c r="F3848" s="534"/>
    </row>
    <row r="3849" spans="4:6">
      <c r="D3849" s="374"/>
      <c r="E3849" s="534"/>
      <c r="F3849" s="534"/>
    </row>
    <row r="3850" spans="4:6">
      <c r="D3850" s="374"/>
      <c r="E3850" s="534"/>
      <c r="F3850" s="534"/>
    </row>
    <row r="3851" spans="4:6">
      <c r="D3851" s="374"/>
      <c r="E3851" s="534"/>
      <c r="F3851" s="534"/>
    </row>
    <row r="3852" spans="4:6">
      <c r="D3852" s="374"/>
      <c r="E3852" s="534"/>
      <c r="F3852" s="534"/>
    </row>
    <row r="3853" spans="4:6">
      <c r="D3853" s="374"/>
      <c r="E3853" s="534"/>
      <c r="F3853" s="534"/>
    </row>
    <row r="3854" spans="4:6">
      <c r="D3854" s="374"/>
      <c r="E3854" s="534"/>
      <c r="F3854" s="534"/>
    </row>
    <row r="3855" spans="4:6">
      <c r="D3855" s="374"/>
      <c r="E3855" s="534"/>
      <c r="F3855" s="534"/>
    </row>
    <row r="3856" spans="4:6">
      <c r="D3856" s="374"/>
      <c r="E3856" s="534"/>
      <c r="F3856" s="534"/>
    </row>
    <row r="3857" spans="4:6">
      <c r="D3857" s="374"/>
      <c r="E3857" s="534"/>
      <c r="F3857" s="534"/>
    </row>
    <row r="3858" spans="4:6">
      <c r="D3858" s="374"/>
      <c r="E3858" s="534"/>
      <c r="F3858" s="534"/>
    </row>
    <row r="3859" spans="4:6">
      <c r="D3859" s="374"/>
      <c r="E3859" s="534"/>
      <c r="F3859" s="534"/>
    </row>
    <row r="3860" spans="4:6">
      <c r="D3860" s="374"/>
      <c r="E3860" s="534"/>
      <c r="F3860" s="534"/>
    </row>
    <row r="3861" spans="4:6">
      <c r="D3861" s="374"/>
      <c r="E3861" s="534"/>
      <c r="F3861" s="534"/>
    </row>
    <row r="3862" spans="4:6">
      <c r="D3862" s="374"/>
      <c r="E3862" s="534"/>
      <c r="F3862" s="534"/>
    </row>
    <row r="3863" spans="4:6">
      <c r="D3863" s="374"/>
      <c r="E3863" s="534"/>
      <c r="F3863" s="534"/>
    </row>
    <row r="3864" spans="4:6">
      <c r="D3864" s="374"/>
      <c r="E3864" s="534"/>
      <c r="F3864" s="534"/>
    </row>
    <row r="3865" spans="4:6">
      <c r="D3865" s="374"/>
      <c r="E3865" s="534"/>
      <c r="F3865" s="534"/>
    </row>
    <row r="3866" spans="4:6">
      <c r="D3866" s="374"/>
      <c r="E3866" s="534"/>
      <c r="F3866" s="534"/>
    </row>
    <row r="3867" spans="4:6">
      <c r="D3867" s="374"/>
      <c r="E3867" s="534"/>
      <c r="F3867" s="534"/>
    </row>
    <row r="3868" spans="4:6">
      <c r="D3868" s="374"/>
      <c r="E3868" s="534"/>
      <c r="F3868" s="534"/>
    </row>
    <row r="3869" spans="4:6">
      <c r="D3869" s="374"/>
      <c r="E3869" s="534"/>
      <c r="F3869" s="534"/>
    </row>
    <row r="3870" spans="4:6">
      <c r="D3870" s="374"/>
      <c r="E3870" s="534"/>
      <c r="F3870" s="534"/>
    </row>
    <row r="3871" spans="4:6">
      <c r="D3871" s="374"/>
      <c r="E3871" s="534"/>
      <c r="F3871" s="534"/>
    </row>
    <row r="3872" spans="4:6">
      <c r="D3872" s="374"/>
      <c r="E3872" s="534"/>
      <c r="F3872" s="534"/>
    </row>
    <row r="3873" spans="4:6">
      <c r="D3873" s="374"/>
      <c r="E3873" s="534"/>
      <c r="F3873" s="534"/>
    </row>
    <row r="3874" spans="4:6">
      <c r="D3874" s="374"/>
      <c r="E3874" s="534"/>
      <c r="F3874" s="534"/>
    </row>
    <row r="3875" spans="4:6">
      <c r="D3875" s="374"/>
      <c r="E3875" s="534"/>
      <c r="F3875" s="534"/>
    </row>
    <row r="3876" spans="4:6">
      <c r="D3876" s="374"/>
      <c r="E3876" s="534"/>
      <c r="F3876" s="534"/>
    </row>
    <row r="3877" spans="4:6">
      <c r="D3877" s="374"/>
      <c r="E3877" s="534"/>
      <c r="F3877" s="534"/>
    </row>
    <row r="3878" spans="4:6">
      <c r="D3878" s="374"/>
      <c r="E3878" s="534"/>
      <c r="F3878" s="534"/>
    </row>
    <row r="3879" spans="4:6">
      <c r="D3879" s="374"/>
      <c r="E3879" s="534"/>
      <c r="F3879" s="534"/>
    </row>
    <row r="3880" spans="4:6">
      <c r="D3880" s="374"/>
      <c r="E3880" s="534"/>
      <c r="F3880" s="534"/>
    </row>
    <row r="3881" spans="4:6">
      <c r="D3881" s="374"/>
      <c r="E3881" s="534"/>
      <c r="F3881" s="534"/>
    </row>
    <row r="3882" spans="4:6">
      <c r="D3882" s="374"/>
      <c r="E3882" s="534"/>
      <c r="F3882" s="534"/>
    </row>
    <row r="3883" spans="4:6">
      <c r="D3883" s="374"/>
      <c r="E3883" s="534"/>
      <c r="F3883" s="534"/>
    </row>
    <row r="3884" spans="4:6">
      <c r="D3884" s="374"/>
      <c r="E3884" s="534"/>
      <c r="F3884" s="534"/>
    </row>
    <row r="3885" spans="4:6">
      <c r="D3885" s="374"/>
      <c r="E3885" s="534"/>
      <c r="F3885" s="534"/>
    </row>
    <row r="3886" spans="4:6">
      <c r="D3886" s="374"/>
      <c r="E3886" s="534"/>
      <c r="F3886" s="534"/>
    </row>
    <row r="3887" spans="4:6">
      <c r="D3887" s="374"/>
      <c r="E3887" s="534"/>
      <c r="F3887" s="534"/>
    </row>
    <row r="3888" spans="4:6">
      <c r="D3888" s="374"/>
      <c r="E3888" s="534"/>
      <c r="F3888" s="534"/>
    </row>
    <row r="3889" spans="4:6">
      <c r="D3889" s="374"/>
      <c r="E3889" s="534"/>
      <c r="F3889" s="534"/>
    </row>
    <row r="3890" spans="4:6">
      <c r="D3890" s="374"/>
      <c r="E3890" s="534"/>
      <c r="F3890" s="534"/>
    </row>
    <row r="3891" spans="4:6">
      <c r="D3891" s="374"/>
      <c r="E3891" s="534"/>
      <c r="F3891" s="534"/>
    </row>
    <row r="3892" spans="4:6">
      <c r="D3892" s="374"/>
      <c r="E3892" s="534"/>
      <c r="F3892" s="534"/>
    </row>
    <row r="3893" spans="4:6">
      <c r="D3893" s="374"/>
      <c r="E3893" s="534"/>
      <c r="F3893" s="534"/>
    </row>
    <row r="3894" spans="4:6">
      <c r="D3894" s="374"/>
      <c r="E3894" s="534"/>
      <c r="F3894" s="534"/>
    </row>
    <row r="3895" spans="4:6">
      <c r="D3895" s="374"/>
      <c r="E3895" s="534"/>
      <c r="F3895" s="534"/>
    </row>
    <row r="3896" spans="4:6">
      <c r="D3896" s="374"/>
      <c r="E3896" s="534"/>
      <c r="F3896" s="534"/>
    </row>
    <row r="3897" spans="4:6">
      <c r="D3897" s="374"/>
      <c r="E3897" s="534"/>
      <c r="F3897" s="534"/>
    </row>
    <row r="3898" spans="4:6">
      <c r="D3898" s="374"/>
      <c r="E3898" s="534"/>
      <c r="F3898" s="534"/>
    </row>
    <row r="3899" spans="4:6">
      <c r="D3899" s="374"/>
      <c r="E3899" s="534"/>
      <c r="F3899" s="534"/>
    </row>
    <row r="3900" spans="4:6">
      <c r="D3900" s="374"/>
      <c r="E3900" s="534"/>
      <c r="F3900" s="534"/>
    </row>
    <row r="3901" spans="4:6">
      <c r="D3901" s="374"/>
      <c r="E3901" s="534"/>
      <c r="F3901" s="534"/>
    </row>
    <row r="3902" spans="4:6">
      <c r="D3902" s="374"/>
      <c r="E3902" s="534"/>
      <c r="F3902" s="534"/>
    </row>
    <row r="3903" spans="4:6">
      <c r="D3903" s="374"/>
      <c r="E3903" s="534"/>
      <c r="F3903" s="534"/>
    </row>
    <row r="3904" spans="4:6">
      <c r="D3904" s="374"/>
      <c r="E3904" s="534"/>
      <c r="F3904" s="534"/>
    </row>
    <row r="3905" spans="4:6">
      <c r="D3905" s="374"/>
      <c r="E3905" s="534"/>
      <c r="F3905" s="534"/>
    </row>
    <row r="3906" spans="4:6">
      <c r="D3906" s="374"/>
      <c r="E3906" s="534"/>
      <c r="F3906" s="534"/>
    </row>
    <row r="3907" spans="4:6">
      <c r="D3907" s="374"/>
      <c r="E3907" s="534"/>
      <c r="F3907" s="534"/>
    </row>
    <row r="3908" spans="4:6">
      <c r="D3908" s="374"/>
      <c r="E3908" s="534"/>
      <c r="F3908" s="534"/>
    </row>
    <row r="3909" spans="4:6">
      <c r="D3909" s="374"/>
      <c r="E3909" s="534"/>
      <c r="F3909" s="534"/>
    </row>
    <row r="3910" spans="4:6">
      <c r="D3910" s="374"/>
      <c r="E3910" s="534"/>
      <c r="F3910" s="534"/>
    </row>
    <row r="3911" spans="4:6">
      <c r="D3911" s="374"/>
      <c r="E3911" s="534"/>
      <c r="F3911" s="534"/>
    </row>
    <row r="3912" spans="4:6">
      <c r="D3912" s="374"/>
      <c r="E3912" s="534"/>
      <c r="F3912" s="534"/>
    </row>
    <row r="3913" spans="4:6">
      <c r="D3913" s="374"/>
      <c r="E3913" s="534"/>
      <c r="F3913" s="534"/>
    </row>
    <row r="3914" spans="4:6">
      <c r="D3914" s="374"/>
      <c r="E3914" s="534"/>
      <c r="F3914" s="534"/>
    </row>
    <row r="3915" spans="4:6">
      <c r="D3915" s="374"/>
      <c r="E3915" s="534"/>
      <c r="F3915" s="534"/>
    </row>
    <row r="3916" spans="4:6">
      <c r="D3916" s="374"/>
      <c r="E3916" s="534"/>
      <c r="F3916" s="534"/>
    </row>
    <row r="3917" spans="4:6">
      <c r="D3917" s="374"/>
      <c r="E3917" s="534"/>
      <c r="F3917" s="534"/>
    </row>
    <row r="3918" spans="4:6">
      <c r="D3918" s="374"/>
      <c r="E3918" s="534"/>
      <c r="F3918" s="534"/>
    </row>
    <row r="3919" spans="4:6">
      <c r="D3919" s="374"/>
      <c r="E3919" s="534"/>
      <c r="F3919" s="534"/>
    </row>
    <row r="3920" spans="4:6">
      <c r="D3920" s="374"/>
      <c r="E3920" s="534"/>
      <c r="F3920" s="534"/>
    </row>
    <row r="3921" spans="4:6">
      <c r="D3921" s="374"/>
      <c r="E3921" s="534"/>
      <c r="F3921" s="534"/>
    </row>
    <row r="3922" spans="4:6">
      <c r="D3922" s="374"/>
      <c r="E3922" s="534"/>
      <c r="F3922" s="534"/>
    </row>
    <row r="3923" spans="4:6">
      <c r="D3923" s="374"/>
      <c r="E3923" s="534"/>
      <c r="F3923" s="534"/>
    </row>
    <row r="3924" spans="4:6">
      <c r="D3924" s="374"/>
      <c r="E3924" s="534"/>
      <c r="F3924" s="534"/>
    </row>
    <row r="3925" spans="4:6">
      <c r="D3925" s="374"/>
      <c r="E3925" s="534"/>
      <c r="F3925" s="534"/>
    </row>
    <row r="3926" spans="4:6">
      <c r="D3926" s="374"/>
      <c r="E3926" s="534"/>
      <c r="F3926" s="534"/>
    </row>
    <row r="3927" spans="4:6">
      <c r="D3927" s="374"/>
      <c r="E3927" s="534"/>
      <c r="F3927" s="534"/>
    </row>
    <row r="3928" spans="4:6">
      <c r="D3928" s="374"/>
      <c r="E3928" s="534"/>
      <c r="F3928" s="534"/>
    </row>
    <row r="3929" spans="4:6">
      <c r="D3929" s="374"/>
      <c r="E3929" s="534"/>
      <c r="F3929" s="534"/>
    </row>
    <row r="3930" spans="4:6">
      <c r="D3930" s="374"/>
      <c r="E3930" s="534"/>
      <c r="F3930" s="534"/>
    </row>
    <row r="3931" spans="4:6">
      <c r="D3931" s="374"/>
      <c r="E3931" s="534"/>
      <c r="F3931" s="534"/>
    </row>
    <row r="3932" spans="4:6">
      <c r="D3932" s="374"/>
      <c r="E3932" s="534"/>
      <c r="F3932" s="534"/>
    </row>
    <row r="3933" spans="4:6">
      <c r="D3933" s="374"/>
      <c r="E3933" s="534"/>
      <c r="F3933" s="534"/>
    </row>
    <row r="3934" spans="4:6">
      <c r="D3934" s="374"/>
      <c r="E3934" s="534"/>
      <c r="F3934" s="534"/>
    </row>
    <row r="3935" spans="4:6">
      <c r="D3935" s="374"/>
      <c r="E3935" s="534"/>
      <c r="F3935" s="534"/>
    </row>
    <row r="3936" spans="4:6">
      <c r="D3936" s="374"/>
      <c r="E3936" s="534"/>
      <c r="F3936" s="534"/>
    </row>
    <row r="3937" spans="4:6">
      <c r="D3937" s="374"/>
      <c r="E3937" s="534"/>
      <c r="F3937" s="534"/>
    </row>
    <row r="3938" spans="4:6">
      <c r="D3938" s="374"/>
      <c r="E3938" s="534"/>
      <c r="F3938" s="534"/>
    </row>
    <row r="3939" spans="4:6">
      <c r="D3939" s="374"/>
      <c r="E3939" s="534"/>
      <c r="F3939" s="534"/>
    </row>
    <row r="3940" spans="4:6">
      <c r="D3940" s="374"/>
      <c r="E3940" s="534"/>
      <c r="F3940" s="534"/>
    </row>
    <row r="3941" spans="4:6">
      <c r="D3941" s="374"/>
      <c r="E3941" s="534"/>
      <c r="F3941" s="534"/>
    </row>
    <row r="3942" spans="4:6">
      <c r="D3942" s="374"/>
      <c r="E3942" s="534"/>
      <c r="F3942" s="534"/>
    </row>
    <row r="3943" spans="4:6">
      <c r="D3943" s="374"/>
      <c r="E3943" s="534"/>
      <c r="F3943" s="534"/>
    </row>
    <row r="3944" spans="4:6">
      <c r="D3944" s="374"/>
      <c r="E3944" s="534"/>
      <c r="F3944" s="534"/>
    </row>
    <row r="3945" spans="4:6">
      <c r="D3945" s="374"/>
      <c r="E3945" s="534"/>
      <c r="F3945" s="534"/>
    </row>
    <row r="3946" spans="4:6">
      <c r="D3946" s="374"/>
      <c r="E3946" s="534"/>
      <c r="F3946" s="534"/>
    </row>
    <row r="3947" spans="4:6">
      <c r="D3947" s="374"/>
      <c r="E3947" s="534"/>
      <c r="F3947" s="534"/>
    </row>
    <row r="3948" spans="4:6">
      <c r="D3948" s="374"/>
      <c r="E3948" s="534"/>
      <c r="F3948" s="534"/>
    </row>
    <row r="3949" spans="4:6">
      <c r="D3949" s="374"/>
      <c r="E3949" s="534"/>
      <c r="F3949" s="534"/>
    </row>
    <row r="3950" spans="4:6">
      <c r="D3950" s="374"/>
      <c r="E3950" s="534"/>
      <c r="F3950" s="534"/>
    </row>
    <row r="3951" spans="4:6">
      <c r="D3951" s="374"/>
      <c r="E3951" s="534"/>
      <c r="F3951" s="534"/>
    </row>
    <row r="3952" spans="4:6">
      <c r="D3952" s="374"/>
      <c r="E3952" s="534"/>
      <c r="F3952" s="534"/>
    </row>
    <row r="3953" spans="4:6">
      <c r="D3953" s="374"/>
      <c r="E3953" s="534"/>
      <c r="F3953" s="534"/>
    </row>
    <row r="3954" spans="4:6">
      <c r="D3954" s="374"/>
      <c r="E3954" s="534"/>
      <c r="F3954" s="534"/>
    </row>
    <row r="3955" spans="4:6">
      <c r="D3955" s="374"/>
      <c r="E3955" s="534"/>
      <c r="F3955" s="534"/>
    </row>
    <row r="3956" spans="4:6">
      <c r="D3956" s="374"/>
      <c r="E3956" s="534"/>
      <c r="F3956" s="534"/>
    </row>
    <row r="3957" spans="4:6">
      <c r="D3957" s="374"/>
      <c r="E3957" s="534"/>
      <c r="F3957" s="534"/>
    </row>
    <row r="3958" spans="4:6">
      <c r="D3958" s="374"/>
      <c r="E3958" s="534"/>
      <c r="F3958" s="534"/>
    </row>
    <row r="3959" spans="4:6">
      <c r="D3959" s="374"/>
      <c r="E3959" s="534"/>
      <c r="F3959" s="534"/>
    </row>
    <row r="3960" spans="4:6">
      <c r="D3960" s="374"/>
      <c r="E3960" s="534"/>
      <c r="F3960" s="534"/>
    </row>
    <row r="3961" spans="4:6">
      <c r="D3961" s="374"/>
      <c r="E3961" s="534"/>
      <c r="F3961" s="534"/>
    </row>
    <row r="3962" spans="4:6">
      <c r="D3962" s="374"/>
      <c r="E3962" s="534"/>
      <c r="F3962" s="534"/>
    </row>
    <row r="3963" spans="4:6">
      <c r="D3963" s="374"/>
      <c r="E3963" s="534"/>
      <c r="F3963" s="534"/>
    </row>
    <row r="3964" spans="4:6">
      <c r="D3964" s="374"/>
      <c r="E3964" s="534"/>
      <c r="F3964" s="534"/>
    </row>
    <row r="3965" spans="4:6">
      <c r="D3965" s="374"/>
      <c r="E3965" s="534"/>
      <c r="F3965" s="534"/>
    </row>
    <row r="3966" spans="4:6">
      <c r="D3966" s="374"/>
      <c r="E3966" s="534"/>
      <c r="F3966" s="534"/>
    </row>
    <row r="3967" spans="4:6">
      <c r="D3967" s="374"/>
      <c r="E3967" s="534"/>
      <c r="F3967" s="534"/>
    </row>
    <row r="3968" spans="4:6">
      <c r="D3968" s="374"/>
      <c r="E3968" s="534"/>
      <c r="F3968" s="534"/>
    </row>
    <row r="3969" spans="4:6">
      <c r="D3969" s="374"/>
      <c r="E3969" s="534"/>
      <c r="F3969" s="534"/>
    </row>
    <row r="3970" spans="4:6">
      <c r="D3970" s="374"/>
      <c r="E3970" s="534"/>
      <c r="F3970" s="534"/>
    </row>
    <row r="3971" spans="4:6">
      <c r="D3971" s="374"/>
      <c r="E3971" s="534"/>
      <c r="F3971" s="534"/>
    </row>
    <row r="3972" spans="4:6">
      <c r="D3972" s="374"/>
      <c r="E3972" s="534"/>
      <c r="F3972" s="534"/>
    </row>
    <row r="3973" spans="4:6">
      <c r="D3973" s="374"/>
      <c r="E3973" s="534"/>
      <c r="F3973" s="534"/>
    </row>
    <row r="3974" spans="4:6">
      <c r="D3974" s="374"/>
      <c r="E3974" s="534"/>
      <c r="F3974" s="534"/>
    </row>
    <row r="3975" spans="4:6">
      <c r="D3975" s="374"/>
      <c r="E3975" s="534"/>
      <c r="F3975" s="534"/>
    </row>
    <row r="3976" spans="4:6">
      <c r="D3976" s="374"/>
      <c r="E3976" s="534"/>
      <c r="F3976" s="534"/>
    </row>
    <row r="3977" spans="4:6">
      <c r="D3977" s="374"/>
      <c r="E3977" s="534"/>
      <c r="F3977" s="534"/>
    </row>
    <row r="3978" spans="4:6">
      <c r="D3978" s="374"/>
      <c r="E3978" s="534"/>
      <c r="F3978" s="534"/>
    </row>
    <row r="3979" spans="4:6">
      <c r="D3979" s="374"/>
      <c r="E3979" s="534"/>
      <c r="F3979" s="534"/>
    </row>
    <row r="3980" spans="4:6">
      <c r="D3980" s="374"/>
      <c r="E3980" s="534"/>
      <c r="F3980" s="534"/>
    </row>
    <row r="3981" spans="4:6">
      <c r="D3981" s="374"/>
      <c r="E3981" s="534"/>
      <c r="F3981" s="534"/>
    </row>
    <row r="3982" spans="4:6">
      <c r="D3982" s="374"/>
      <c r="E3982" s="534"/>
      <c r="F3982" s="534"/>
    </row>
    <row r="3983" spans="4:6">
      <c r="D3983" s="374"/>
      <c r="E3983" s="534"/>
      <c r="F3983" s="534"/>
    </row>
    <row r="3984" spans="4:6">
      <c r="D3984" s="374"/>
      <c r="E3984" s="534"/>
      <c r="F3984" s="534"/>
    </row>
    <row r="3985" spans="4:6">
      <c r="D3985" s="374"/>
      <c r="E3985" s="534"/>
      <c r="F3985" s="534"/>
    </row>
    <row r="3986" spans="4:6">
      <c r="D3986" s="374"/>
      <c r="E3986" s="534"/>
      <c r="F3986" s="534"/>
    </row>
    <row r="3987" spans="4:6">
      <c r="D3987" s="374"/>
      <c r="E3987" s="534"/>
      <c r="F3987" s="534"/>
    </row>
    <row r="3988" spans="4:6">
      <c r="D3988" s="374"/>
      <c r="E3988" s="534"/>
      <c r="F3988" s="534"/>
    </row>
    <row r="3989" spans="4:6">
      <c r="D3989" s="374"/>
      <c r="E3989" s="534"/>
      <c r="F3989" s="534"/>
    </row>
    <row r="3990" spans="4:6">
      <c r="D3990" s="374"/>
      <c r="E3990" s="534"/>
      <c r="F3990" s="534"/>
    </row>
    <row r="3991" spans="4:6">
      <c r="D3991" s="374"/>
      <c r="E3991" s="534"/>
      <c r="F3991" s="534"/>
    </row>
    <row r="3992" spans="4:6">
      <c r="D3992" s="374"/>
      <c r="E3992" s="534"/>
      <c r="F3992" s="534"/>
    </row>
    <row r="3993" spans="4:6">
      <c r="D3993" s="374"/>
      <c r="E3993" s="534"/>
      <c r="F3993" s="534"/>
    </row>
    <row r="3994" spans="4:6">
      <c r="D3994" s="374"/>
      <c r="E3994" s="534"/>
      <c r="F3994" s="534"/>
    </row>
    <row r="3995" spans="4:6">
      <c r="D3995" s="374"/>
      <c r="E3995" s="534"/>
      <c r="F3995" s="534"/>
    </row>
    <row r="3996" spans="4:6">
      <c r="D3996" s="374"/>
      <c r="E3996" s="534"/>
      <c r="F3996" s="534"/>
    </row>
    <row r="3997" spans="4:6">
      <c r="D3997" s="374"/>
      <c r="E3997" s="534"/>
      <c r="F3997" s="534"/>
    </row>
    <row r="3998" spans="4:6">
      <c r="D3998" s="374"/>
      <c r="E3998" s="534"/>
      <c r="F3998" s="534"/>
    </row>
    <row r="3999" spans="4:6">
      <c r="D3999" s="374"/>
      <c r="E3999" s="534"/>
      <c r="F3999" s="534"/>
    </row>
    <row r="4000" spans="4:6">
      <c r="D4000" s="374"/>
      <c r="E4000" s="534"/>
      <c r="F4000" s="534"/>
    </row>
    <row r="4001" spans="4:6">
      <c r="D4001" s="374"/>
      <c r="E4001" s="534"/>
      <c r="F4001" s="534"/>
    </row>
    <row r="4002" spans="4:6">
      <c r="D4002" s="374"/>
      <c r="E4002" s="534"/>
      <c r="F4002" s="534"/>
    </row>
    <row r="4003" spans="4:6">
      <c r="D4003" s="374"/>
      <c r="E4003" s="534"/>
      <c r="F4003" s="534"/>
    </row>
    <row r="4004" spans="4:6">
      <c r="D4004" s="374"/>
      <c r="E4004" s="534"/>
      <c r="F4004" s="534"/>
    </row>
    <row r="4005" spans="4:6">
      <c r="D4005" s="374"/>
      <c r="E4005" s="534"/>
      <c r="F4005" s="534"/>
    </row>
    <row r="4006" spans="4:6">
      <c r="D4006" s="374"/>
      <c r="E4006" s="534"/>
      <c r="F4006" s="534"/>
    </row>
    <row r="4007" spans="4:6">
      <c r="D4007" s="374"/>
      <c r="E4007" s="534"/>
      <c r="F4007" s="534"/>
    </row>
    <row r="4008" spans="4:6">
      <c r="D4008" s="374"/>
      <c r="E4008" s="534"/>
      <c r="F4008" s="534"/>
    </row>
    <row r="4009" spans="4:6">
      <c r="D4009" s="374"/>
      <c r="E4009" s="534"/>
      <c r="F4009" s="534"/>
    </row>
    <row r="4010" spans="4:6">
      <c r="D4010" s="374"/>
      <c r="E4010" s="534"/>
      <c r="F4010" s="534"/>
    </row>
    <row r="4011" spans="4:6">
      <c r="D4011" s="374"/>
      <c r="E4011" s="534"/>
      <c r="F4011" s="534"/>
    </row>
    <row r="4012" spans="4:6">
      <c r="D4012" s="374"/>
      <c r="E4012" s="534"/>
      <c r="F4012" s="534"/>
    </row>
    <row r="4013" spans="4:6">
      <c r="D4013" s="374"/>
      <c r="E4013" s="534"/>
      <c r="F4013" s="534"/>
    </row>
    <row r="4014" spans="4:6">
      <c r="D4014" s="374"/>
      <c r="E4014" s="534"/>
      <c r="F4014" s="534"/>
    </row>
    <row r="4015" spans="4:6">
      <c r="D4015" s="374"/>
      <c r="E4015" s="534"/>
      <c r="F4015" s="534"/>
    </row>
    <row r="4016" spans="4:6">
      <c r="D4016" s="374"/>
      <c r="E4016" s="534"/>
      <c r="F4016" s="534"/>
    </row>
    <row r="4017" spans="4:6">
      <c r="D4017" s="374"/>
      <c r="E4017" s="534"/>
      <c r="F4017" s="534"/>
    </row>
    <row r="4018" spans="4:6">
      <c r="D4018" s="374"/>
      <c r="E4018" s="534"/>
      <c r="F4018" s="534"/>
    </row>
    <row r="4019" spans="4:6">
      <c r="D4019" s="374"/>
      <c r="E4019" s="534"/>
      <c r="F4019" s="534"/>
    </row>
    <row r="4020" spans="4:6">
      <c r="D4020" s="374"/>
      <c r="E4020" s="534"/>
      <c r="F4020" s="534"/>
    </row>
    <row r="4021" spans="4:6">
      <c r="D4021" s="374"/>
      <c r="E4021" s="534"/>
      <c r="F4021" s="534"/>
    </row>
    <row r="4022" spans="4:6">
      <c r="D4022" s="374"/>
      <c r="E4022" s="534"/>
      <c r="F4022" s="534"/>
    </row>
    <row r="4023" spans="4:6">
      <c r="D4023" s="374"/>
      <c r="E4023" s="534"/>
      <c r="F4023" s="534"/>
    </row>
    <row r="4024" spans="4:6">
      <c r="D4024" s="374"/>
      <c r="E4024" s="534"/>
      <c r="F4024" s="534"/>
    </row>
    <row r="4025" spans="4:6">
      <c r="D4025" s="374"/>
      <c r="E4025" s="534"/>
      <c r="F4025" s="534"/>
    </row>
    <row r="4026" spans="4:6">
      <c r="D4026" s="374"/>
      <c r="E4026" s="534"/>
      <c r="F4026" s="534"/>
    </row>
    <row r="4027" spans="4:6">
      <c r="D4027" s="374"/>
      <c r="E4027" s="534"/>
      <c r="F4027" s="534"/>
    </row>
    <row r="4028" spans="4:6">
      <c r="D4028" s="374"/>
      <c r="E4028" s="534"/>
      <c r="F4028" s="534"/>
    </row>
    <row r="4029" spans="4:6">
      <c r="D4029" s="374"/>
      <c r="E4029" s="534"/>
      <c r="F4029" s="534"/>
    </row>
    <row r="4030" spans="4:6">
      <c r="D4030" s="374"/>
      <c r="E4030" s="534"/>
      <c r="F4030" s="534"/>
    </row>
    <row r="4031" spans="4:6">
      <c r="D4031" s="374"/>
      <c r="E4031" s="534"/>
      <c r="F4031" s="534"/>
    </row>
    <row r="4032" spans="4:6">
      <c r="D4032" s="374"/>
      <c r="E4032" s="534"/>
      <c r="F4032" s="534"/>
    </row>
    <row r="4033" spans="4:6">
      <c r="D4033" s="374"/>
      <c r="E4033" s="534"/>
      <c r="F4033" s="534"/>
    </row>
    <row r="4034" spans="4:6">
      <c r="D4034" s="374"/>
      <c r="E4034" s="534"/>
      <c r="F4034" s="534"/>
    </row>
    <row r="4035" spans="4:6">
      <c r="D4035" s="374"/>
      <c r="E4035" s="534"/>
      <c r="F4035" s="534"/>
    </row>
    <row r="4036" spans="4:6">
      <c r="D4036" s="374"/>
      <c r="E4036" s="534"/>
      <c r="F4036" s="534"/>
    </row>
    <row r="4037" spans="4:6">
      <c r="D4037" s="374"/>
      <c r="E4037" s="534"/>
      <c r="F4037" s="534"/>
    </row>
    <row r="4038" spans="4:6">
      <c r="D4038" s="374"/>
      <c r="E4038" s="534"/>
      <c r="F4038" s="534"/>
    </row>
    <row r="4039" spans="4:6">
      <c r="D4039" s="374"/>
      <c r="E4039" s="534"/>
      <c r="F4039" s="534"/>
    </row>
    <row r="4040" spans="4:6">
      <c r="D4040" s="374"/>
      <c r="E4040" s="534"/>
      <c r="F4040" s="534"/>
    </row>
    <row r="4041" spans="4:6">
      <c r="D4041" s="374"/>
      <c r="E4041" s="534"/>
      <c r="F4041" s="534"/>
    </row>
    <row r="4042" spans="4:6">
      <c r="D4042" s="374"/>
      <c r="E4042" s="534"/>
      <c r="F4042" s="534"/>
    </row>
    <row r="4043" spans="4:6">
      <c r="D4043" s="374"/>
      <c r="E4043" s="534"/>
      <c r="F4043" s="534"/>
    </row>
    <row r="4044" spans="4:6">
      <c r="D4044" s="374"/>
      <c r="E4044" s="534"/>
      <c r="F4044" s="534"/>
    </row>
    <row r="4045" spans="4:6">
      <c r="D4045" s="374"/>
      <c r="E4045" s="534"/>
      <c r="F4045" s="534"/>
    </row>
    <row r="4046" spans="4:6">
      <c r="D4046" s="374"/>
      <c r="E4046" s="534"/>
      <c r="F4046" s="534"/>
    </row>
    <row r="4047" spans="4:6">
      <c r="D4047" s="374"/>
      <c r="E4047" s="534"/>
      <c r="F4047" s="534"/>
    </row>
    <row r="4048" spans="4:6">
      <c r="D4048" s="374"/>
      <c r="E4048" s="534"/>
      <c r="F4048" s="534"/>
    </row>
    <row r="4049" spans="4:6">
      <c r="D4049" s="374"/>
      <c r="E4049" s="534"/>
      <c r="F4049" s="534"/>
    </row>
    <row r="4050" spans="4:6">
      <c r="D4050" s="374"/>
      <c r="E4050" s="534"/>
      <c r="F4050" s="534"/>
    </row>
    <row r="4051" spans="4:6">
      <c r="D4051" s="374"/>
      <c r="E4051" s="534"/>
      <c r="F4051" s="534"/>
    </row>
    <row r="4052" spans="4:6">
      <c r="D4052" s="374"/>
      <c r="E4052" s="534"/>
      <c r="F4052" s="534"/>
    </row>
    <row r="4053" spans="4:6">
      <c r="D4053" s="374"/>
      <c r="E4053" s="534"/>
      <c r="F4053" s="534"/>
    </row>
    <row r="4054" spans="4:6">
      <c r="D4054" s="374"/>
      <c r="E4054" s="534"/>
      <c r="F4054" s="534"/>
    </row>
    <row r="4055" spans="4:6">
      <c r="D4055" s="374"/>
      <c r="E4055" s="534"/>
      <c r="F4055" s="534"/>
    </row>
    <row r="4056" spans="4:6">
      <c r="D4056" s="374"/>
      <c r="E4056" s="534"/>
      <c r="F4056" s="534"/>
    </row>
    <row r="4057" spans="4:6">
      <c r="D4057" s="374"/>
      <c r="E4057" s="534"/>
      <c r="F4057" s="534"/>
    </row>
    <row r="4058" spans="4:6">
      <c r="D4058" s="374"/>
      <c r="E4058" s="534"/>
      <c r="F4058" s="534"/>
    </row>
    <row r="4059" spans="4:6">
      <c r="D4059" s="374"/>
      <c r="E4059" s="534"/>
      <c r="F4059" s="534"/>
    </row>
    <row r="4060" spans="4:6">
      <c r="D4060" s="374"/>
      <c r="E4060" s="534"/>
      <c r="F4060" s="534"/>
    </row>
    <row r="4061" spans="4:6">
      <c r="D4061" s="374"/>
      <c r="E4061" s="534"/>
      <c r="F4061" s="534"/>
    </row>
    <row r="4062" spans="4:6">
      <c r="D4062" s="374"/>
      <c r="E4062" s="534"/>
      <c r="F4062" s="534"/>
    </row>
    <row r="4063" spans="4:6">
      <c r="D4063" s="374"/>
      <c r="E4063" s="534"/>
      <c r="F4063" s="534"/>
    </row>
    <row r="4064" spans="4:6">
      <c r="D4064" s="374"/>
      <c r="E4064" s="534"/>
      <c r="F4064" s="534"/>
    </row>
    <row r="4065" spans="4:6">
      <c r="D4065" s="374"/>
      <c r="E4065" s="534"/>
      <c r="F4065" s="534"/>
    </row>
    <row r="4066" spans="4:6">
      <c r="D4066" s="374"/>
      <c r="E4066" s="534"/>
      <c r="F4066" s="534"/>
    </row>
    <row r="4067" spans="4:6">
      <c r="D4067" s="374"/>
      <c r="E4067" s="534"/>
      <c r="F4067" s="534"/>
    </row>
    <row r="4068" spans="4:6">
      <c r="D4068" s="374"/>
      <c r="E4068" s="534"/>
      <c r="F4068" s="534"/>
    </row>
    <row r="4069" spans="4:6">
      <c r="D4069" s="374"/>
      <c r="E4069" s="534"/>
      <c r="F4069" s="534"/>
    </row>
    <row r="4070" spans="4:6">
      <c r="D4070" s="374"/>
      <c r="E4070" s="534"/>
      <c r="F4070" s="534"/>
    </row>
    <row r="4071" spans="4:6">
      <c r="D4071" s="374"/>
      <c r="E4071" s="534"/>
      <c r="F4071" s="534"/>
    </row>
    <row r="4072" spans="4:6">
      <c r="D4072" s="374"/>
      <c r="E4072" s="534"/>
      <c r="F4072" s="534"/>
    </row>
    <row r="4073" spans="4:6">
      <c r="D4073" s="374"/>
      <c r="E4073" s="534"/>
      <c r="F4073" s="534"/>
    </row>
    <row r="4074" spans="4:6">
      <c r="D4074" s="374"/>
      <c r="E4074" s="534"/>
      <c r="F4074" s="534"/>
    </row>
    <row r="4075" spans="4:6">
      <c r="D4075" s="374"/>
      <c r="E4075" s="534"/>
      <c r="F4075" s="534"/>
    </row>
    <row r="4076" spans="4:6">
      <c r="D4076" s="374"/>
      <c r="E4076" s="534"/>
      <c r="F4076" s="534"/>
    </row>
    <row r="4077" spans="4:6">
      <c r="D4077" s="374"/>
      <c r="E4077" s="534"/>
      <c r="F4077" s="534"/>
    </row>
    <row r="4078" spans="4:6">
      <c r="D4078" s="374"/>
      <c r="E4078" s="534"/>
      <c r="F4078" s="534"/>
    </row>
    <row r="4079" spans="4:6">
      <c r="D4079" s="374"/>
      <c r="E4079" s="534"/>
      <c r="F4079" s="534"/>
    </row>
    <row r="4080" spans="4:6">
      <c r="D4080" s="374"/>
      <c r="E4080" s="534"/>
      <c r="F4080" s="534"/>
    </row>
    <row r="4081" spans="4:6">
      <c r="D4081" s="374"/>
      <c r="E4081" s="534"/>
      <c r="F4081" s="534"/>
    </row>
    <row r="4082" spans="4:6">
      <c r="D4082" s="374"/>
      <c r="E4082" s="534"/>
      <c r="F4082" s="534"/>
    </row>
    <row r="4083" spans="4:6">
      <c r="D4083" s="374"/>
      <c r="E4083" s="534"/>
      <c r="F4083" s="534"/>
    </row>
    <row r="4084" spans="4:6">
      <c r="D4084" s="374"/>
      <c r="E4084" s="534"/>
      <c r="F4084" s="534"/>
    </row>
    <row r="4085" spans="4:6">
      <c r="D4085" s="374"/>
      <c r="E4085" s="534"/>
      <c r="F4085" s="534"/>
    </row>
    <row r="4086" spans="4:6">
      <c r="D4086" s="374"/>
      <c r="E4086" s="534"/>
      <c r="F4086" s="534"/>
    </row>
    <row r="4087" spans="4:6">
      <c r="D4087" s="374"/>
      <c r="E4087" s="534"/>
      <c r="F4087" s="534"/>
    </row>
    <row r="4088" spans="4:6">
      <c r="D4088" s="374"/>
      <c r="E4088" s="534"/>
      <c r="F4088" s="534"/>
    </row>
    <row r="4089" spans="4:6">
      <c r="D4089" s="374"/>
      <c r="E4089" s="534"/>
      <c r="F4089" s="534"/>
    </row>
    <row r="4090" spans="4:6">
      <c r="D4090" s="374"/>
      <c r="E4090" s="534"/>
      <c r="F4090" s="534"/>
    </row>
    <row r="4091" spans="4:6">
      <c r="D4091" s="374"/>
      <c r="E4091" s="534"/>
      <c r="F4091" s="534"/>
    </row>
    <row r="4092" spans="4:6">
      <c r="D4092" s="374"/>
      <c r="E4092" s="534"/>
      <c r="F4092" s="534"/>
    </row>
    <row r="4093" spans="4:6">
      <c r="D4093" s="374"/>
      <c r="E4093" s="534"/>
      <c r="F4093" s="534"/>
    </row>
    <row r="4094" spans="4:6">
      <c r="D4094" s="374"/>
      <c r="E4094" s="534"/>
      <c r="F4094" s="534"/>
    </row>
    <row r="4095" spans="4:6">
      <c r="D4095" s="374"/>
      <c r="E4095" s="534"/>
      <c r="F4095" s="534"/>
    </row>
    <row r="4096" spans="4:6">
      <c r="D4096" s="374"/>
      <c r="E4096" s="534"/>
      <c r="F4096" s="534"/>
    </row>
    <row r="4097" spans="4:6">
      <c r="D4097" s="374"/>
      <c r="E4097" s="534"/>
      <c r="F4097" s="534"/>
    </row>
    <row r="4098" spans="4:6">
      <c r="D4098" s="374"/>
      <c r="E4098" s="534"/>
      <c r="F4098" s="534"/>
    </row>
    <row r="4099" spans="4:6">
      <c r="D4099" s="374"/>
      <c r="E4099" s="534"/>
      <c r="F4099" s="534"/>
    </row>
    <row r="4100" spans="4:6">
      <c r="D4100" s="374"/>
      <c r="E4100" s="534"/>
      <c r="F4100" s="534"/>
    </row>
    <row r="4101" spans="4:6">
      <c r="D4101" s="374"/>
      <c r="E4101" s="534"/>
      <c r="F4101" s="534"/>
    </row>
    <row r="4102" spans="4:6">
      <c r="D4102" s="374"/>
      <c r="E4102" s="534"/>
      <c r="F4102" s="534"/>
    </row>
    <row r="4103" spans="4:6">
      <c r="D4103" s="374"/>
      <c r="E4103" s="534"/>
      <c r="F4103" s="534"/>
    </row>
    <row r="4104" spans="4:6">
      <c r="D4104" s="374"/>
      <c r="E4104" s="534"/>
      <c r="F4104" s="534"/>
    </row>
    <row r="4105" spans="4:6">
      <c r="D4105" s="374"/>
      <c r="E4105" s="534"/>
      <c r="F4105" s="534"/>
    </row>
    <row r="4106" spans="4:6">
      <c r="D4106" s="374"/>
      <c r="E4106" s="534"/>
      <c r="F4106" s="534"/>
    </row>
    <row r="4107" spans="4:6">
      <c r="D4107" s="374"/>
      <c r="E4107" s="534"/>
      <c r="F4107" s="534"/>
    </row>
    <row r="4108" spans="4:6">
      <c r="D4108" s="374"/>
      <c r="E4108" s="534"/>
      <c r="F4108" s="534"/>
    </row>
    <row r="4109" spans="4:6">
      <c r="D4109" s="374"/>
      <c r="E4109" s="534"/>
      <c r="F4109" s="534"/>
    </row>
    <row r="4110" spans="4:6">
      <c r="D4110" s="374"/>
      <c r="E4110" s="534"/>
      <c r="F4110" s="534"/>
    </row>
    <row r="4111" spans="4:6">
      <c r="D4111" s="374"/>
      <c r="E4111" s="534"/>
      <c r="F4111" s="534"/>
    </row>
    <row r="4112" spans="4:6">
      <c r="D4112" s="374"/>
      <c r="E4112" s="534"/>
      <c r="F4112" s="534"/>
    </row>
    <row r="4113" spans="4:6">
      <c r="D4113" s="374"/>
      <c r="E4113" s="534"/>
      <c r="F4113" s="534"/>
    </row>
    <row r="4114" spans="4:6">
      <c r="D4114" s="374"/>
      <c r="E4114" s="534"/>
      <c r="F4114" s="534"/>
    </row>
    <row r="4115" spans="4:6">
      <c r="D4115" s="374"/>
      <c r="E4115" s="534"/>
      <c r="F4115" s="534"/>
    </row>
    <row r="4116" spans="4:6">
      <c r="D4116" s="374"/>
      <c r="E4116" s="534"/>
      <c r="F4116" s="534"/>
    </row>
    <row r="4117" spans="4:6">
      <c r="D4117" s="374"/>
      <c r="E4117" s="534"/>
      <c r="F4117" s="534"/>
    </row>
    <row r="4118" spans="4:6">
      <c r="D4118" s="374"/>
      <c r="E4118" s="534"/>
      <c r="F4118" s="534"/>
    </row>
    <row r="4119" spans="4:6">
      <c r="D4119" s="374"/>
      <c r="E4119" s="534"/>
      <c r="F4119" s="534"/>
    </row>
    <row r="4120" spans="4:6">
      <c r="D4120" s="374"/>
      <c r="E4120" s="534"/>
      <c r="F4120" s="534"/>
    </row>
    <row r="4121" spans="4:6">
      <c r="D4121" s="374"/>
      <c r="E4121" s="534"/>
      <c r="F4121" s="534"/>
    </row>
    <row r="4122" spans="4:6">
      <c r="D4122" s="374"/>
      <c r="E4122" s="534"/>
      <c r="F4122" s="534"/>
    </row>
    <row r="4123" spans="4:6">
      <c r="D4123" s="374"/>
      <c r="E4123" s="534"/>
      <c r="F4123" s="534"/>
    </row>
    <row r="4124" spans="4:6">
      <c r="D4124" s="374"/>
      <c r="E4124" s="534"/>
      <c r="F4124" s="534"/>
    </row>
    <row r="4125" spans="4:6">
      <c r="D4125" s="374"/>
      <c r="E4125" s="534"/>
      <c r="F4125" s="534"/>
    </row>
    <row r="4126" spans="4:6">
      <c r="D4126" s="374"/>
      <c r="E4126" s="534"/>
      <c r="F4126" s="534"/>
    </row>
    <row r="4127" spans="4:6">
      <c r="D4127" s="374"/>
      <c r="E4127" s="534"/>
      <c r="F4127" s="534"/>
    </row>
    <row r="4128" spans="4:6">
      <c r="D4128" s="374"/>
      <c r="E4128" s="534"/>
      <c r="F4128" s="534"/>
    </row>
    <row r="4129" spans="4:6">
      <c r="D4129" s="374"/>
      <c r="E4129" s="534"/>
      <c r="F4129" s="534"/>
    </row>
    <row r="4130" spans="4:6">
      <c r="D4130" s="374"/>
      <c r="E4130" s="534"/>
      <c r="F4130" s="534"/>
    </row>
    <row r="4131" spans="4:6">
      <c r="D4131" s="374"/>
      <c r="E4131" s="534"/>
      <c r="F4131" s="534"/>
    </row>
    <row r="4132" spans="4:6">
      <c r="D4132" s="374"/>
      <c r="E4132" s="534"/>
      <c r="F4132" s="534"/>
    </row>
    <row r="4133" spans="4:6">
      <c r="D4133" s="374"/>
      <c r="E4133" s="534"/>
      <c r="F4133" s="534"/>
    </row>
    <row r="4134" spans="4:6">
      <c r="D4134" s="374"/>
      <c r="E4134" s="534"/>
      <c r="F4134" s="534"/>
    </row>
    <row r="4135" spans="4:6">
      <c r="D4135" s="374"/>
      <c r="E4135" s="534"/>
      <c r="F4135" s="534"/>
    </row>
    <row r="4136" spans="4:6">
      <c r="D4136" s="374"/>
      <c r="E4136" s="534"/>
      <c r="F4136" s="534"/>
    </row>
    <row r="4137" spans="4:6">
      <c r="D4137" s="374"/>
      <c r="E4137" s="534"/>
      <c r="F4137" s="534"/>
    </row>
    <row r="4138" spans="4:6">
      <c r="D4138" s="374"/>
      <c r="E4138" s="534"/>
      <c r="F4138" s="534"/>
    </row>
    <row r="4139" spans="4:6">
      <c r="D4139" s="374"/>
      <c r="E4139" s="534"/>
      <c r="F4139" s="534"/>
    </row>
    <row r="4140" spans="4:6">
      <c r="D4140" s="374"/>
      <c r="E4140" s="534"/>
      <c r="F4140" s="534"/>
    </row>
    <row r="4141" spans="4:6">
      <c r="D4141" s="374"/>
      <c r="E4141" s="534"/>
      <c r="F4141" s="534"/>
    </row>
    <row r="4142" spans="4:6">
      <c r="D4142" s="374"/>
      <c r="E4142" s="534"/>
      <c r="F4142" s="534"/>
    </row>
    <row r="4143" spans="4:6">
      <c r="D4143" s="374"/>
      <c r="E4143" s="534"/>
      <c r="F4143" s="534"/>
    </row>
    <row r="4144" spans="4:6">
      <c r="D4144" s="374"/>
      <c r="E4144" s="534"/>
      <c r="F4144" s="534"/>
    </row>
    <row r="4145" spans="4:6">
      <c r="D4145" s="374"/>
      <c r="E4145" s="534"/>
      <c r="F4145" s="534"/>
    </row>
    <row r="4146" spans="4:6">
      <c r="D4146" s="374"/>
      <c r="E4146" s="534"/>
      <c r="F4146" s="534"/>
    </row>
    <row r="4147" spans="4:6">
      <c r="D4147" s="374"/>
      <c r="E4147" s="534"/>
      <c r="F4147" s="534"/>
    </row>
    <row r="4148" spans="4:6">
      <c r="D4148" s="374"/>
      <c r="E4148" s="534"/>
      <c r="F4148" s="534"/>
    </row>
    <row r="4149" spans="4:6">
      <c r="D4149" s="374"/>
      <c r="E4149" s="534"/>
      <c r="F4149" s="534"/>
    </row>
    <row r="4150" spans="4:6">
      <c r="D4150" s="374"/>
      <c r="E4150" s="534"/>
      <c r="F4150" s="534"/>
    </row>
    <row r="4151" spans="4:6">
      <c r="D4151" s="374"/>
      <c r="E4151" s="534"/>
      <c r="F4151" s="534"/>
    </row>
    <row r="4152" spans="4:6">
      <c r="D4152" s="374"/>
      <c r="E4152" s="534"/>
      <c r="F4152" s="534"/>
    </row>
    <row r="4153" spans="4:6">
      <c r="D4153" s="374"/>
      <c r="E4153" s="534"/>
      <c r="F4153" s="534"/>
    </row>
    <row r="4154" spans="4:6">
      <c r="D4154" s="374"/>
      <c r="E4154" s="534"/>
      <c r="F4154" s="534"/>
    </row>
    <row r="4155" spans="4:6">
      <c r="D4155" s="374"/>
      <c r="E4155" s="534"/>
      <c r="F4155" s="534"/>
    </row>
    <row r="4156" spans="4:6">
      <c r="D4156" s="374"/>
      <c r="E4156" s="534"/>
      <c r="F4156" s="534"/>
    </row>
    <row r="4157" spans="4:6">
      <c r="D4157" s="374"/>
      <c r="E4157" s="534"/>
      <c r="F4157" s="534"/>
    </row>
    <row r="4158" spans="4:6">
      <c r="D4158" s="374"/>
      <c r="E4158" s="534"/>
      <c r="F4158" s="534"/>
    </row>
    <row r="4159" spans="4:6">
      <c r="D4159" s="374"/>
      <c r="E4159" s="534"/>
      <c r="F4159" s="534"/>
    </row>
    <row r="4160" spans="4:6">
      <c r="D4160" s="374"/>
      <c r="E4160" s="534"/>
      <c r="F4160" s="534"/>
    </row>
    <row r="4161" spans="4:6">
      <c r="D4161" s="374"/>
      <c r="E4161" s="534"/>
      <c r="F4161" s="534"/>
    </row>
    <row r="4162" spans="4:6">
      <c r="D4162" s="374"/>
      <c r="E4162" s="534"/>
      <c r="F4162" s="534"/>
    </row>
    <row r="4163" spans="4:6">
      <c r="D4163" s="374"/>
      <c r="E4163" s="534"/>
      <c r="F4163" s="534"/>
    </row>
    <row r="4164" spans="4:6">
      <c r="D4164" s="374"/>
      <c r="E4164" s="534"/>
      <c r="F4164" s="534"/>
    </row>
    <row r="4165" spans="4:6">
      <c r="D4165" s="374"/>
      <c r="E4165" s="534"/>
      <c r="F4165" s="534"/>
    </row>
    <row r="4166" spans="4:6">
      <c r="D4166" s="374"/>
      <c r="E4166" s="534"/>
      <c r="F4166" s="534"/>
    </row>
    <row r="4167" spans="4:6">
      <c r="D4167" s="374"/>
      <c r="E4167" s="534"/>
      <c r="F4167" s="534"/>
    </row>
    <row r="4168" spans="4:6">
      <c r="D4168" s="374"/>
      <c r="E4168" s="534"/>
      <c r="F4168" s="534"/>
    </row>
    <row r="4169" spans="4:6">
      <c r="D4169" s="374"/>
      <c r="E4169" s="534"/>
      <c r="F4169" s="534"/>
    </row>
    <row r="4170" spans="4:6">
      <c r="D4170" s="374"/>
      <c r="E4170" s="534"/>
      <c r="F4170" s="534"/>
    </row>
    <row r="4171" spans="4:6">
      <c r="D4171" s="374"/>
      <c r="E4171" s="534"/>
      <c r="F4171" s="534"/>
    </row>
    <row r="4172" spans="4:6">
      <c r="D4172" s="374"/>
      <c r="E4172" s="534"/>
      <c r="F4172" s="534"/>
    </row>
    <row r="4173" spans="4:6">
      <c r="D4173" s="374"/>
      <c r="E4173" s="534"/>
      <c r="F4173" s="534"/>
    </row>
    <row r="4174" spans="4:6">
      <c r="D4174" s="374"/>
      <c r="E4174" s="534"/>
      <c r="F4174" s="534"/>
    </row>
    <row r="4175" spans="4:6">
      <c r="D4175" s="374"/>
      <c r="E4175" s="534"/>
      <c r="F4175" s="534"/>
    </row>
    <row r="4176" spans="4:6">
      <c r="D4176" s="374"/>
      <c r="E4176" s="534"/>
      <c r="F4176" s="534"/>
    </row>
    <row r="4177" spans="4:6">
      <c r="D4177" s="374"/>
      <c r="E4177" s="534"/>
      <c r="F4177" s="534"/>
    </row>
    <row r="4178" spans="4:6">
      <c r="D4178" s="374"/>
      <c r="E4178" s="534"/>
      <c r="F4178" s="534"/>
    </row>
    <row r="4179" spans="4:6">
      <c r="D4179" s="374"/>
      <c r="E4179" s="534"/>
      <c r="F4179" s="534"/>
    </row>
    <row r="4180" spans="4:6">
      <c r="D4180" s="374"/>
      <c r="E4180" s="534"/>
      <c r="F4180" s="534"/>
    </row>
    <row r="4181" spans="4:6">
      <c r="D4181" s="374"/>
      <c r="E4181" s="534"/>
      <c r="F4181" s="534"/>
    </row>
    <row r="4182" spans="4:6">
      <c r="D4182" s="374"/>
      <c r="E4182" s="534"/>
      <c r="F4182" s="534"/>
    </row>
    <row r="4183" spans="4:6">
      <c r="D4183" s="374"/>
      <c r="E4183" s="534"/>
      <c r="F4183" s="534"/>
    </row>
    <row r="4184" spans="4:6">
      <c r="D4184" s="374"/>
      <c r="E4184" s="534"/>
      <c r="F4184" s="534"/>
    </row>
    <row r="4185" spans="4:6">
      <c r="D4185" s="374"/>
      <c r="E4185" s="534"/>
      <c r="F4185" s="534"/>
    </row>
    <row r="4186" spans="4:6">
      <c r="D4186" s="374"/>
      <c r="E4186" s="534"/>
      <c r="F4186" s="534"/>
    </row>
    <row r="4187" spans="4:6">
      <c r="D4187" s="374"/>
      <c r="E4187" s="534"/>
      <c r="F4187" s="534"/>
    </row>
    <row r="4188" spans="4:6">
      <c r="D4188" s="374"/>
      <c r="E4188" s="534"/>
      <c r="F4188" s="534"/>
    </row>
    <row r="4189" spans="4:6">
      <c r="D4189" s="374"/>
      <c r="E4189" s="534"/>
      <c r="F4189" s="534"/>
    </row>
    <row r="4190" spans="4:6">
      <c r="D4190" s="374"/>
      <c r="E4190" s="534"/>
      <c r="F4190" s="534"/>
    </row>
    <row r="4191" spans="4:6">
      <c r="D4191" s="374"/>
      <c r="E4191" s="534"/>
      <c r="F4191" s="534"/>
    </row>
    <row r="4192" spans="4:6">
      <c r="D4192" s="374"/>
      <c r="E4192" s="534"/>
      <c r="F4192" s="534"/>
    </row>
    <row r="4193" spans="4:6">
      <c r="D4193" s="374"/>
      <c r="E4193" s="534"/>
      <c r="F4193" s="534"/>
    </row>
    <row r="4194" spans="4:6">
      <c r="D4194" s="374"/>
      <c r="E4194" s="534"/>
      <c r="F4194" s="534"/>
    </row>
    <row r="4195" spans="4:6">
      <c r="D4195" s="374"/>
      <c r="E4195" s="534"/>
      <c r="F4195" s="534"/>
    </row>
    <row r="4196" spans="4:6">
      <c r="D4196" s="374"/>
      <c r="E4196" s="534"/>
      <c r="F4196" s="534"/>
    </row>
    <row r="4197" spans="4:6">
      <c r="D4197" s="374"/>
      <c r="E4197" s="534"/>
      <c r="F4197" s="534"/>
    </row>
    <row r="4198" spans="4:6">
      <c r="D4198" s="374"/>
      <c r="E4198" s="534"/>
      <c r="F4198" s="534"/>
    </row>
    <row r="4199" spans="4:6">
      <c r="D4199" s="374"/>
      <c r="E4199" s="534"/>
      <c r="F4199" s="534"/>
    </row>
    <row r="4200" spans="4:6">
      <c r="D4200" s="374"/>
      <c r="E4200" s="534"/>
      <c r="F4200" s="534"/>
    </row>
    <row r="4201" spans="4:6">
      <c r="D4201" s="374"/>
      <c r="E4201" s="534"/>
      <c r="F4201" s="534"/>
    </row>
    <row r="4202" spans="4:6">
      <c r="D4202" s="374"/>
      <c r="E4202" s="534"/>
      <c r="F4202" s="534"/>
    </row>
    <row r="4203" spans="4:6">
      <c r="D4203" s="374"/>
      <c r="E4203" s="534"/>
      <c r="F4203" s="534"/>
    </row>
    <row r="4204" spans="4:6">
      <c r="D4204" s="374"/>
      <c r="E4204" s="534"/>
      <c r="F4204" s="534"/>
    </row>
    <row r="4205" spans="4:6">
      <c r="D4205" s="374"/>
      <c r="E4205" s="534"/>
      <c r="F4205" s="534"/>
    </row>
    <row r="4206" spans="4:6">
      <c r="D4206" s="374"/>
      <c r="E4206" s="534"/>
      <c r="F4206" s="534"/>
    </row>
    <row r="4207" spans="4:6">
      <c r="D4207" s="374"/>
      <c r="E4207" s="534"/>
      <c r="F4207" s="534"/>
    </row>
    <row r="4208" spans="4:6">
      <c r="D4208" s="374"/>
      <c r="E4208" s="534"/>
      <c r="F4208" s="534"/>
    </row>
    <row r="4209" spans="4:6">
      <c r="D4209" s="374"/>
      <c r="E4209" s="534"/>
      <c r="F4209" s="534"/>
    </row>
    <row r="4210" spans="4:6">
      <c r="D4210" s="374"/>
      <c r="E4210" s="534"/>
      <c r="F4210" s="534"/>
    </row>
    <row r="4211" spans="4:6">
      <c r="D4211" s="374"/>
      <c r="E4211" s="534"/>
      <c r="F4211" s="534"/>
    </row>
    <row r="4212" spans="4:6">
      <c r="D4212" s="374"/>
      <c r="E4212" s="534"/>
      <c r="F4212" s="534"/>
    </row>
    <row r="4213" spans="4:6">
      <c r="D4213" s="374"/>
      <c r="E4213" s="534"/>
      <c r="F4213" s="534"/>
    </row>
    <row r="4214" spans="4:6">
      <c r="D4214" s="374"/>
      <c r="E4214" s="534"/>
      <c r="F4214" s="534"/>
    </row>
    <row r="4215" spans="4:6">
      <c r="D4215" s="374"/>
      <c r="E4215" s="534"/>
      <c r="F4215" s="534"/>
    </row>
    <row r="4216" spans="4:6">
      <c r="D4216" s="374"/>
      <c r="E4216" s="534"/>
      <c r="F4216" s="534"/>
    </row>
    <row r="4217" spans="4:6">
      <c r="D4217" s="374"/>
      <c r="E4217" s="534"/>
      <c r="F4217" s="534"/>
    </row>
    <row r="4218" spans="4:6">
      <c r="D4218" s="374"/>
      <c r="E4218" s="534"/>
      <c r="F4218" s="534"/>
    </row>
    <row r="4219" spans="4:6">
      <c r="D4219" s="374"/>
      <c r="E4219" s="534"/>
      <c r="F4219" s="534"/>
    </row>
    <row r="4220" spans="4:6">
      <c r="D4220" s="374"/>
      <c r="E4220" s="534"/>
      <c r="F4220" s="534"/>
    </row>
    <row r="4221" spans="4:6">
      <c r="D4221" s="374"/>
      <c r="E4221" s="534"/>
      <c r="F4221" s="534"/>
    </row>
    <row r="4222" spans="4:6">
      <c r="D4222" s="374"/>
      <c r="E4222" s="534"/>
      <c r="F4222" s="534"/>
    </row>
    <row r="4223" spans="4:6">
      <c r="D4223" s="374"/>
      <c r="E4223" s="534"/>
      <c r="F4223" s="534"/>
    </row>
    <row r="4224" spans="4:6">
      <c r="D4224" s="374"/>
      <c r="E4224" s="534"/>
      <c r="F4224" s="534"/>
    </row>
    <row r="4225" spans="4:6">
      <c r="D4225" s="374"/>
      <c r="E4225" s="534"/>
      <c r="F4225" s="534"/>
    </row>
    <row r="4226" spans="4:6">
      <c r="D4226" s="374"/>
      <c r="E4226" s="534"/>
      <c r="F4226" s="534"/>
    </row>
    <row r="4227" spans="4:6">
      <c r="D4227" s="374"/>
      <c r="E4227" s="534"/>
      <c r="F4227" s="534"/>
    </row>
    <row r="4228" spans="4:6">
      <c r="D4228" s="374"/>
      <c r="E4228" s="534"/>
      <c r="F4228" s="534"/>
    </row>
    <row r="4229" spans="4:6">
      <c r="D4229" s="374"/>
      <c r="E4229" s="534"/>
      <c r="F4229" s="534"/>
    </row>
    <row r="4230" spans="4:6">
      <c r="D4230" s="374"/>
      <c r="E4230" s="534"/>
      <c r="F4230" s="534"/>
    </row>
    <row r="4231" spans="4:6">
      <c r="D4231" s="374"/>
      <c r="E4231" s="534"/>
      <c r="F4231" s="534"/>
    </row>
    <row r="4232" spans="4:6">
      <c r="D4232" s="374"/>
      <c r="E4232" s="534"/>
      <c r="F4232" s="534"/>
    </row>
    <row r="4233" spans="4:6">
      <c r="D4233" s="374"/>
      <c r="E4233" s="534"/>
      <c r="F4233" s="534"/>
    </row>
    <row r="4234" spans="4:6">
      <c r="D4234" s="374"/>
      <c r="E4234" s="534"/>
      <c r="F4234" s="534"/>
    </row>
    <row r="4235" spans="4:6">
      <c r="D4235" s="374"/>
      <c r="E4235" s="534"/>
      <c r="F4235" s="534"/>
    </row>
    <row r="4236" spans="4:6">
      <c r="D4236" s="374"/>
      <c r="E4236" s="534"/>
      <c r="F4236" s="534"/>
    </row>
    <row r="4237" spans="4:6">
      <c r="D4237" s="374"/>
      <c r="E4237" s="534"/>
      <c r="F4237" s="534"/>
    </row>
    <row r="4238" spans="4:6">
      <c r="D4238" s="374"/>
      <c r="E4238" s="534"/>
      <c r="F4238" s="534"/>
    </row>
    <row r="4239" spans="4:6">
      <c r="D4239" s="374"/>
      <c r="E4239" s="534"/>
      <c r="F4239" s="534"/>
    </row>
    <row r="4240" spans="4:6">
      <c r="D4240" s="374"/>
      <c r="E4240" s="534"/>
      <c r="F4240" s="534"/>
    </row>
    <row r="4241" spans="4:6">
      <c r="D4241" s="374"/>
      <c r="E4241" s="534"/>
      <c r="F4241" s="534"/>
    </row>
    <row r="4242" spans="4:6">
      <c r="D4242" s="374"/>
      <c r="E4242" s="534"/>
      <c r="F4242" s="534"/>
    </row>
    <row r="4243" spans="4:6">
      <c r="D4243" s="374"/>
      <c r="E4243" s="534"/>
      <c r="F4243" s="534"/>
    </row>
    <row r="4244" spans="4:6">
      <c r="D4244" s="374"/>
      <c r="E4244" s="534"/>
      <c r="F4244" s="534"/>
    </row>
    <row r="4245" spans="4:6">
      <c r="D4245" s="374"/>
      <c r="E4245" s="534"/>
      <c r="F4245" s="534"/>
    </row>
    <row r="4246" spans="4:6">
      <c r="D4246" s="374"/>
      <c r="E4246" s="534"/>
      <c r="F4246" s="534"/>
    </row>
    <row r="4247" spans="4:6">
      <c r="D4247" s="374"/>
      <c r="E4247" s="534"/>
      <c r="F4247" s="534"/>
    </row>
    <row r="4248" spans="4:6">
      <c r="D4248" s="374"/>
      <c r="E4248" s="534"/>
      <c r="F4248" s="534"/>
    </row>
    <row r="4249" spans="4:6">
      <c r="D4249" s="374"/>
      <c r="E4249" s="534"/>
      <c r="F4249" s="534"/>
    </row>
    <row r="4250" spans="4:6">
      <c r="D4250" s="374"/>
      <c r="E4250" s="534"/>
      <c r="F4250" s="534"/>
    </row>
    <row r="4251" spans="4:6">
      <c r="D4251" s="374"/>
      <c r="E4251" s="534"/>
      <c r="F4251" s="534"/>
    </row>
    <row r="4252" spans="4:6">
      <c r="D4252" s="374"/>
      <c r="E4252" s="534"/>
      <c r="F4252" s="534"/>
    </row>
    <row r="4253" spans="4:6">
      <c r="D4253" s="374"/>
      <c r="E4253" s="534"/>
      <c r="F4253" s="534"/>
    </row>
    <row r="4254" spans="4:6">
      <c r="D4254" s="374"/>
      <c r="E4254" s="534"/>
      <c r="F4254" s="534"/>
    </row>
    <row r="4255" spans="4:6">
      <c r="D4255" s="374"/>
      <c r="E4255" s="534"/>
      <c r="F4255" s="534"/>
    </row>
    <row r="4256" spans="4:6">
      <c r="D4256" s="374"/>
      <c r="E4256" s="534"/>
      <c r="F4256" s="534"/>
    </row>
    <row r="4257" spans="4:6">
      <c r="D4257" s="374"/>
      <c r="E4257" s="534"/>
      <c r="F4257" s="534"/>
    </row>
    <row r="4258" spans="4:6">
      <c r="D4258" s="374"/>
      <c r="E4258" s="534"/>
      <c r="F4258" s="534"/>
    </row>
    <row r="4259" spans="4:6">
      <c r="D4259" s="374"/>
      <c r="E4259" s="534"/>
      <c r="F4259" s="534"/>
    </row>
    <row r="4260" spans="4:6">
      <c r="D4260" s="374"/>
      <c r="E4260" s="534"/>
      <c r="F4260" s="534"/>
    </row>
    <row r="4261" spans="4:6">
      <c r="D4261" s="374"/>
      <c r="E4261" s="534"/>
      <c r="F4261" s="534"/>
    </row>
    <row r="4262" spans="4:6">
      <c r="D4262" s="374"/>
      <c r="E4262" s="534"/>
      <c r="F4262" s="534"/>
    </row>
    <row r="4263" spans="4:6">
      <c r="D4263" s="374"/>
      <c r="E4263" s="534"/>
      <c r="F4263" s="534"/>
    </row>
    <row r="4264" spans="4:6">
      <c r="D4264" s="374"/>
      <c r="E4264" s="534"/>
      <c r="F4264" s="534"/>
    </row>
    <row r="4265" spans="4:6">
      <c r="D4265" s="374"/>
      <c r="E4265" s="534"/>
      <c r="F4265" s="534"/>
    </row>
    <row r="4266" spans="4:6">
      <c r="D4266" s="374"/>
      <c r="E4266" s="534"/>
      <c r="F4266" s="534"/>
    </row>
    <row r="4267" spans="4:6">
      <c r="D4267" s="374"/>
      <c r="E4267" s="534"/>
      <c r="F4267" s="534"/>
    </row>
    <row r="4268" spans="4:6">
      <c r="D4268" s="374"/>
      <c r="E4268" s="534"/>
      <c r="F4268" s="534"/>
    </row>
    <row r="4269" spans="4:6">
      <c r="D4269" s="374"/>
      <c r="E4269" s="534"/>
      <c r="F4269" s="534"/>
    </row>
    <row r="4270" spans="4:6">
      <c r="D4270" s="374"/>
      <c r="E4270" s="534"/>
      <c r="F4270" s="534"/>
    </row>
    <row r="4271" spans="4:6">
      <c r="D4271" s="374"/>
      <c r="E4271" s="534"/>
      <c r="F4271" s="534"/>
    </row>
    <row r="4272" spans="4:6">
      <c r="D4272" s="374"/>
      <c r="E4272" s="534"/>
      <c r="F4272" s="534"/>
    </row>
    <row r="4273" spans="4:6">
      <c r="D4273" s="374"/>
      <c r="E4273" s="534"/>
      <c r="F4273" s="534"/>
    </row>
    <row r="4274" spans="4:6">
      <c r="D4274" s="374"/>
      <c r="E4274" s="534"/>
      <c r="F4274" s="534"/>
    </row>
    <row r="4275" spans="4:6">
      <c r="D4275" s="374"/>
      <c r="E4275" s="534"/>
      <c r="F4275" s="534"/>
    </row>
    <row r="4276" spans="4:6">
      <c r="D4276" s="374"/>
      <c r="E4276" s="534"/>
      <c r="F4276" s="534"/>
    </row>
    <row r="4277" spans="4:6">
      <c r="D4277" s="374"/>
      <c r="E4277" s="534"/>
      <c r="F4277" s="534"/>
    </row>
    <row r="4278" spans="4:6">
      <c r="D4278" s="374"/>
      <c r="E4278" s="534"/>
      <c r="F4278" s="534"/>
    </row>
    <row r="4279" spans="4:6">
      <c r="D4279" s="374"/>
      <c r="E4279" s="534"/>
      <c r="F4279" s="534"/>
    </row>
    <row r="4280" spans="4:6">
      <c r="D4280" s="374"/>
      <c r="E4280" s="534"/>
      <c r="F4280" s="534"/>
    </row>
    <row r="4281" spans="4:6">
      <c r="D4281" s="374"/>
      <c r="E4281" s="534"/>
      <c r="F4281" s="534"/>
    </row>
    <row r="4282" spans="4:6">
      <c r="D4282" s="374"/>
      <c r="E4282" s="534"/>
      <c r="F4282" s="534"/>
    </row>
    <row r="4283" spans="4:6">
      <c r="D4283" s="374"/>
      <c r="E4283" s="534"/>
      <c r="F4283" s="534"/>
    </row>
    <row r="4284" spans="4:6">
      <c r="D4284" s="374"/>
      <c r="E4284" s="534"/>
      <c r="F4284" s="534"/>
    </row>
    <row r="4285" spans="4:6">
      <c r="D4285" s="374"/>
      <c r="E4285" s="534"/>
      <c r="F4285" s="534"/>
    </row>
    <row r="4286" spans="4:6">
      <c r="D4286" s="374"/>
      <c r="E4286" s="534"/>
      <c r="F4286" s="534"/>
    </row>
    <row r="4287" spans="4:6">
      <c r="D4287" s="374"/>
      <c r="E4287" s="534"/>
      <c r="F4287" s="534"/>
    </row>
    <row r="4288" spans="4:6">
      <c r="D4288" s="374"/>
      <c r="E4288" s="534"/>
      <c r="F4288" s="534"/>
    </row>
    <row r="4289" spans="4:6">
      <c r="D4289" s="374"/>
      <c r="E4289" s="534"/>
      <c r="F4289" s="534"/>
    </row>
    <row r="4290" spans="4:6">
      <c r="D4290" s="374"/>
      <c r="E4290" s="534"/>
      <c r="F4290" s="534"/>
    </row>
    <row r="4291" spans="4:6">
      <c r="D4291" s="374"/>
      <c r="E4291" s="534"/>
      <c r="F4291" s="534"/>
    </row>
    <row r="4292" spans="4:6">
      <c r="D4292" s="374"/>
      <c r="E4292" s="534"/>
      <c r="F4292" s="534"/>
    </row>
    <row r="4293" spans="4:6">
      <c r="D4293" s="374"/>
      <c r="E4293" s="534"/>
      <c r="F4293" s="534"/>
    </row>
    <row r="4294" spans="4:6">
      <c r="D4294" s="374"/>
      <c r="E4294" s="534"/>
      <c r="F4294" s="534"/>
    </row>
    <row r="4295" spans="4:6">
      <c r="D4295" s="374"/>
      <c r="E4295" s="534"/>
      <c r="F4295" s="534"/>
    </row>
    <row r="4296" spans="4:6">
      <c r="D4296" s="374"/>
      <c r="E4296" s="534"/>
      <c r="F4296" s="534"/>
    </row>
    <row r="4297" spans="4:6">
      <c r="D4297" s="374"/>
      <c r="E4297" s="534"/>
      <c r="F4297" s="534"/>
    </row>
    <row r="4298" spans="4:6">
      <c r="D4298" s="374"/>
      <c r="E4298" s="534"/>
      <c r="F4298" s="534"/>
    </row>
    <row r="4299" spans="4:6">
      <c r="D4299" s="374"/>
      <c r="E4299" s="534"/>
      <c r="F4299" s="534"/>
    </row>
    <row r="4300" spans="4:6">
      <c r="D4300" s="374"/>
      <c r="E4300" s="534"/>
      <c r="F4300" s="534"/>
    </row>
    <row r="4301" spans="4:6">
      <c r="D4301" s="374"/>
      <c r="E4301" s="534"/>
      <c r="F4301" s="534"/>
    </row>
    <row r="4302" spans="4:6">
      <c r="D4302" s="374"/>
      <c r="E4302" s="534"/>
      <c r="F4302" s="534"/>
    </row>
    <row r="4303" spans="4:6">
      <c r="D4303" s="374"/>
      <c r="E4303" s="534"/>
      <c r="F4303" s="534"/>
    </row>
    <row r="4304" spans="4:6">
      <c r="D4304" s="374"/>
      <c r="E4304" s="534"/>
      <c r="F4304" s="534"/>
    </row>
    <row r="4305" spans="4:6">
      <c r="D4305" s="374"/>
      <c r="E4305" s="534"/>
      <c r="F4305" s="534"/>
    </row>
    <row r="4306" spans="4:6">
      <c r="D4306" s="374"/>
      <c r="E4306" s="534"/>
      <c r="F4306" s="534"/>
    </row>
    <row r="4307" spans="4:6">
      <c r="D4307" s="374"/>
      <c r="E4307" s="534"/>
      <c r="F4307" s="534"/>
    </row>
    <row r="4308" spans="4:6">
      <c r="D4308" s="374"/>
      <c r="E4308" s="534"/>
      <c r="F4308" s="534"/>
    </row>
    <row r="4309" spans="4:6">
      <c r="D4309" s="374"/>
      <c r="E4309" s="534"/>
      <c r="F4309" s="534"/>
    </row>
    <row r="4310" spans="4:6">
      <c r="D4310" s="374"/>
      <c r="E4310" s="534"/>
      <c r="F4310" s="534"/>
    </row>
    <row r="4311" spans="4:6">
      <c r="D4311" s="374"/>
      <c r="E4311" s="534"/>
      <c r="F4311" s="534"/>
    </row>
    <row r="4312" spans="4:6">
      <c r="D4312" s="374"/>
      <c r="E4312" s="534"/>
      <c r="F4312" s="534"/>
    </row>
    <row r="4313" spans="4:6">
      <c r="D4313" s="374"/>
      <c r="E4313" s="534"/>
      <c r="F4313" s="534"/>
    </row>
    <row r="4314" spans="4:6">
      <c r="D4314" s="374"/>
      <c r="E4314" s="534"/>
      <c r="F4314" s="534"/>
    </row>
    <row r="4315" spans="4:6">
      <c r="D4315" s="374"/>
      <c r="E4315" s="534"/>
      <c r="F4315" s="534"/>
    </row>
    <row r="4316" spans="4:6">
      <c r="D4316" s="374"/>
      <c r="E4316" s="534"/>
      <c r="F4316" s="534"/>
    </row>
    <row r="4317" spans="4:6">
      <c r="D4317" s="374"/>
      <c r="E4317" s="534"/>
      <c r="F4317" s="534"/>
    </row>
    <row r="4318" spans="4:6">
      <c r="D4318" s="374"/>
      <c r="E4318" s="534"/>
      <c r="F4318" s="534"/>
    </row>
    <row r="4319" spans="4:6">
      <c r="D4319" s="374"/>
      <c r="E4319" s="534"/>
      <c r="F4319" s="534"/>
    </row>
    <row r="4320" spans="4:6">
      <c r="D4320" s="374"/>
      <c r="E4320" s="534"/>
      <c r="F4320" s="534"/>
    </row>
    <row r="4321" spans="4:6">
      <c r="D4321" s="374"/>
      <c r="E4321" s="534"/>
      <c r="F4321" s="534"/>
    </row>
    <row r="4322" spans="4:6">
      <c r="D4322" s="374"/>
      <c r="E4322" s="534"/>
      <c r="F4322" s="534"/>
    </row>
    <row r="4323" spans="4:6">
      <c r="D4323" s="374"/>
      <c r="E4323" s="534"/>
      <c r="F4323" s="534"/>
    </row>
    <row r="4324" spans="4:6">
      <c r="D4324" s="374"/>
      <c r="E4324" s="534"/>
      <c r="F4324" s="534"/>
    </row>
    <row r="4325" spans="4:6">
      <c r="D4325" s="374"/>
      <c r="E4325" s="534"/>
      <c r="F4325" s="534"/>
    </row>
    <row r="4326" spans="4:6">
      <c r="D4326" s="374"/>
      <c r="E4326" s="534"/>
      <c r="F4326" s="534"/>
    </row>
    <row r="4327" spans="4:6">
      <c r="D4327" s="374"/>
      <c r="E4327" s="534"/>
      <c r="F4327" s="534"/>
    </row>
    <row r="4328" spans="4:6">
      <c r="D4328" s="374"/>
      <c r="E4328" s="534"/>
      <c r="F4328" s="534"/>
    </row>
    <row r="4329" spans="4:6">
      <c r="D4329" s="374"/>
      <c r="E4329" s="534"/>
      <c r="F4329" s="534"/>
    </row>
    <row r="4330" spans="4:6">
      <c r="D4330" s="374"/>
      <c r="E4330" s="534"/>
      <c r="F4330" s="534"/>
    </row>
    <row r="4331" spans="4:6">
      <c r="D4331" s="374"/>
      <c r="E4331" s="534"/>
      <c r="F4331" s="534"/>
    </row>
    <row r="4332" spans="4:6">
      <c r="D4332" s="374"/>
      <c r="E4332" s="534"/>
      <c r="F4332" s="534"/>
    </row>
    <row r="4333" spans="4:6">
      <c r="D4333" s="374"/>
      <c r="E4333" s="534"/>
      <c r="F4333" s="534"/>
    </row>
    <row r="4334" spans="4:6">
      <c r="D4334" s="374"/>
      <c r="E4334" s="534"/>
      <c r="F4334" s="534"/>
    </row>
    <row r="4335" spans="4:6">
      <c r="D4335" s="374"/>
      <c r="E4335" s="534"/>
      <c r="F4335" s="534"/>
    </row>
    <row r="4336" spans="4:6">
      <c r="D4336" s="374"/>
      <c r="E4336" s="534"/>
      <c r="F4336" s="534"/>
    </row>
    <row r="4337" spans="4:6">
      <c r="D4337" s="374"/>
      <c r="E4337" s="534"/>
      <c r="F4337" s="534"/>
    </row>
    <row r="4338" spans="4:6">
      <c r="D4338" s="374"/>
      <c r="E4338" s="534"/>
      <c r="F4338" s="534"/>
    </row>
    <row r="4339" spans="4:6">
      <c r="D4339" s="374"/>
      <c r="E4339" s="534"/>
      <c r="F4339" s="534"/>
    </row>
    <row r="4340" spans="4:6">
      <c r="D4340" s="374"/>
      <c r="E4340" s="534"/>
      <c r="F4340" s="534"/>
    </row>
    <row r="4341" spans="4:6">
      <c r="D4341" s="374"/>
      <c r="E4341" s="534"/>
      <c r="F4341" s="534"/>
    </row>
    <row r="4342" spans="4:6">
      <c r="D4342" s="374"/>
      <c r="E4342" s="534"/>
      <c r="F4342" s="534"/>
    </row>
    <row r="4343" spans="4:6">
      <c r="D4343" s="374"/>
      <c r="E4343" s="534"/>
      <c r="F4343" s="534"/>
    </row>
    <row r="4344" spans="4:6">
      <c r="D4344" s="374"/>
      <c r="E4344" s="534"/>
      <c r="F4344" s="534"/>
    </row>
    <row r="4345" spans="4:6">
      <c r="D4345" s="374"/>
      <c r="E4345" s="534"/>
      <c r="F4345" s="534"/>
    </row>
    <row r="4346" spans="4:6">
      <c r="D4346" s="374"/>
      <c r="E4346" s="534"/>
      <c r="F4346" s="534"/>
    </row>
    <row r="4347" spans="4:6">
      <c r="D4347" s="374"/>
      <c r="E4347" s="534"/>
      <c r="F4347" s="534"/>
    </row>
    <row r="4348" spans="4:6">
      <c r="D4348" s="374"/>
      <c r="E4348" s="534"/>
      <c r="F4348" s="534"/>
    </row>
    <row r="4349" spans="4:6">
      <c r="D4349" s="374"/>
      <c r="E4349" s="534"/>
      <c r="F4349" s="534"/>
    </row>
    <row r="4350" spans="4:6">
      <c r="D4350" s="374"/>
      <c r="E4350" s="534"/>
      <c r="F4350" s="534"/>
    </row>
    <row r="4351" spans="4:6">
      <c r="D4351" s="374"/>
      <c r="E4351" s="534"/>
      <c r="F4351" s="534"/>
    </row>
    <row r="4352" spans="4:6">
      <c r="D4352" s="374"/>
      <c r="E4352" s="534"/>
      <c r="F4352" s="534"/>
    </row>
    <row r="4353" spans="4:6">
      <c r="D4353" s="374"/>
      <c r="E4353" s="534"/>
      <c r="F4353" s="534"/>
    </row>
    <row r="4354" spans="4:6">
      <c r="D4354" s="374"/>
      <c r="E4354" s="534"/>
      <c r="F4354" s="534"/>
    </row>
    <row r="4355" spans="4:6">
      <c r="D4355" s="374"/>
      <c r="E4355" s="534"/>
      <c r="F4355" s="534"/>
    </row>
    <row r="4356" spans="4:6">
      <c r="D4356" s="374"/>
      <c r="E4356" s="534"/>
      <c r="F4356" s="534"/>
    </row>
    <row r="4357" spans="4:6">
      <c r="D4357" s="374"/>
      <c r="E4357" s="534"/>
      <c r="F4357" s="534"/>
    </row>
    <row r="4358" spans="4:6">
      <c r="D4358" s="374"/>
      <c r="E4358" s="534"/>
      <c r="F4358" s="534"/>
    </row>
    <row r="4359" spans="4:6">
      <c r="D4359" s="374"/>
      <c r="E4359" s="534"/>
      <c r="F4359" s="534"/>
    </row>
    <row r="4360" spans="4:6">
      <c r="D4360" s="374"/>
      <c r="E4360" s="534"/>
      <c r="F4360" s="534"/>
    </row>
    <row r="4361" spans="4:6">
      <c r="D4361" s="374"/>
      <c r="E4361" s="534"/>
      <c r="F4361" s="534"/>
    </row>
    <row r="4362" spans="4:6">
      <c r="D4362" s="374"/>
      <c r="E4362" s="534"/>
      <c r="F4362" s="534"/>
    </row>
    <row r="4363" spans="4:6">
      <c r="D4363" s="374"/>
      <c r="E4363" s="534"/>
      <c r="F4363" s="534"/>
    </row>
    <row r="4364" spans="4:6">
      <c r="D4364" s="374"/>
      <c r="E4364" s="534"/>
      <c r="F4364" s="534"/>
    </row>
    <row r="4365" spans="4:6">
      <c r="D4365" s="374"/>
      <c r="E4365" s="534"/>
      <c r="F4365" s="534"/>
    </row>
    <row r="4366" spans="4:6">
      <c r="D4366" s="374"/>
      <c r="E4366" s="534"/>
      <c r="F4366" s="534"/>
    </row>
    <row r="4367" spans="4:6">
      <c r="D4367" s="374"/>
      <c r="E4367" s="534"/>
      <c r="F4367" s="534"/>
    </row>
    <row r="4368" spans="4:6">
      <c r="D4368" s="374"/>
      <c r="E4368" s="534"/>
      <c r="F4368" s="534"/>
    </row>
    <row r="4369" spans="4:6">
      <c r="D4369" s="374"/>
      <c r="E4369" s="534"/>
      <c r="F4369" s="534"/>
    </row>
    <row r="4370" spans="4:6">
      <c r="D4370" s="374"/>
      <c r="E4370" s="534"/>
      <c r="F4370" s="534"/>
    </row>
    <row r="4371" spans="4:6">
      <c r="D4371" s="374"/>
      <c r="E4371" s="534"/>
      <c r="F4371" s="534"/>
    </row>
    <row r="4372" spans="4:6">
      <c r="D4372" s="374"/>
      <c r="E4372" s="534"/>
      <c r="F4372" s="534"/>
    </row>
    <row r="4373" spans="4:6">
      <c r="D4373" s="374"/>
      <c r="E4373" s="534"/>
      <c r="F4373" s="534"/>
    </row>
    <row r="4374" spans="4:6">
      <c r="D4374" s="374"/>
      <c r="E4374" s="534"/>
      <c r="F4374" s="534"/>
    </row>
    <row r="4375" spans="4:6">
      <c r="D4375" s="374"/>
      <c r="E4375" s="534"/>
      <c r="F4375" s="534"/>
    </row>
    <row r="4376" spans="4:6">
      <c r="D4376" s="374"/>
      <c r="E4376" s="534"/>
      <c r="F4376" s="534"/>
    </row>
    <row r="4377" spans="4:6">
      <c r="D4377" s="374"/>
      <c r="E4377" s="534"/>
      <c r="F4377" s="534"/>
    </row>
    <row r="4378" spans="4:6">
      <c r="D4378" s="374"/>
      <c r="E4378" s="534"/>
      <c r="F4378" s="534"/>
    </row>
    <row r="4379" spans="4:6">
      <c r="D4379" s="374"/>
      <c r="E4379" s="534"/>
      <c r="F4379" s="534"/>
    </row>
    <row r="4380" spans="4:6">
      <c r="D4380" s="374"/>
      <c r="E4380" s="534"/>
      <c r="F4380" s="534"/>
    </row>
    <row r="4381" spans="4:6">
      <c r="D4381" s="374"/>
      <c r="E4381" s="534"/>
      <c r="F4381" s="534"/>
    </row>
    <row r="4382" spans="4:6">
      <c r="D4382" s="374"/>
      <c r="E4382" s="534"/>
      <c r="F4382" s="534"/>
    </row>
    <row r="4383" spans="4:6">
      <c r="D4383" s="374"/>
      <c r="E4383" s="534"/>
      <c r="F4383" s="534"/>
    </row>
    <row r="4384" spans="4:6">
      <c r="D4384" s="374"/>
      <c r="E4384" s="534"/>
      <c r="F4384" s="534"/>
    </row>
    <row r="4385" spans="4:6">
      <c r="D4385" s="374"/>
      <c r="E4385" s="534"/>
      <c r="F4385" s="534"/>
    </row>
    <row r="4386" spans="4:6">
      <c r="D4386" s="374"/>
      <c r="E4386" s="534"/>
      <c r="F4386" s="534"/>
    </row>
    <row r="4387" spans="4:6">
      <c r="D4387" s="374"/>
      <c r="E4387" s="534"/>
      <c r="F4387" s="534"/>
    </row>
    <row r="4388" spans="4:6">
      <c r="D4388" s="374"/>
      <c r="E4388" s="534"/>
      <c r="F4388" s="534"/>
    </row>
    <row r="4389" spans="4:6">
      <c r="D4389" s="374"/>
      <c r="E4389" s="534"/>
      <c r="F4389" s="534"/>
    </row>
    <row r="4390" spans="4:6">
      <c r="D4390" s="374"/>
      <c r="E4390" s="534"/>
      <c r="F4390" s="534"/>
    </row>
    <row r="4391" spans="4:6">
      <c r="D4391" s="374"/>
      <c r="E4391" s="534"/>
      <c r="F4391" s="534"/>
    </row>
    <row r="4392" spans="4:6">
      <c r="D4392" s="374"/>
      <c r="E4392" s="534"/>
      <c r="F4392" s="534"/>
    </row>
    <row r="4393" spans="4:6">
      <c r="D4393" s="374"/>
      <c r="E4393" s="534"/>
      <c r="F4393" s="534"/>
    </row>
    <row r="4394" spans="4:6">
      <c r="D4394" s="374"/>
      <c r="E4394" s="534"/>
      <c r="F4394" s="534"/>
    </row>
    <row r="4395" spans="4:6">
      <c r="D4395" s="374"/>
      <c r="E4395" s="534"/>
      <c r="F4395" s="534"/>
    </row>
    <row r="4396" spans="4:6">
      <c r="D4396" s="374"/>
      <c r="E4396" s="534"/>
      <c r="F4396" s="534"/>
    </row>
    <row r="4397" spans="4:6">
      <c r="D4397" s="374"/>
      <c r="E4397" s="534"/>
      <c r="F4397" s="534"/>
    </row>
    <row r="4398" spans="4:6">
      <c r="D4398" s="374"/>
      <c r="E4398" s="534"/>
      <c r="F4398" s="534"/>
    </row>
    <row r="4399" spans="4:6">
      <c r="D4399" s="374"/>
      <c r="E4399" s="534"/>
      <c r="F4399" s="534"/>
    </row>
    <row r="4400" spans="4:6">
      <c r="D4400" s="374"/>
      <c r="E4400" s="534"/>
      <c r="F4400" s="534"/>
    </row>
    <row r="4401" spans="4:6">
      <c r="D4401" s="374"/>
      <c r="E4401" s="534"/>
      <c r="F4401" s="534"/>
    </row>
    <row r="4402" spans="4:6">
      <c r="D4402" s="374"/>
      <c r="E4402" s="534"/>
      <c r="F4402" s="534"/>
    </row>
    <row r="4403" spans="4:6">
      <c r="D4403" s="374"/>
      <c r="E4403" s="534"/>
      <c r="F4403" s="534"/>
    </row>
    <row r="4404" spans="4:6">
      <c r="D4404" s="374"/>
      <c r="E4404" s="534"/>
      <c r="F4404" s="534"/>
    </row>
    <row r="4405" spans="4:6">
      <c r="D4405" s="374"/>
      <c r="E4405" s="534"/>
      <c r="F4405" s="534"/>
    </row>
    <row r="4406" spans="4:6">
      <c r="D4406" s="374"/>
      <c r="E4406" s="534"/>
      <c r="F4406" s="534"/>
    </row>
    <row r="4407" spans="4:6">
      <c r="D4407" s="374"/>
      <c r="E4407" s="534"/>
      <c r="F4407" s="534"/>
    </row>
    <row r="4408" spans="4:6">
      <c r="D4408" s="374"/>
      <c r="E4408" s="534"/>
      <c r="F4408" s="534"/>
    </row>
    <row r="4409" spans="4:6">
      <c r="D4409" s="374"/>
      <c r="E4409" s="534"/>
      <c r="F4409" s="534"/>
    </row>
    <row r="4410" spans="4:6">
      <c r="D4410" s="374"/>
      <c r="E4410" s="534"/>
      <c r="F4410" s="534"/>
    </row>
    <row r="4411" spans="4:6">
      <c r="D4411" s="374"/>
      <c r="E4411" s="534"/>
      <c r="F4411" s="534"/>
    </row>
    <row r="4412" spans="4:6">
      <c r="D4412" s="374"/>
      <c r="E4412" s="534"/>
      <c r="F4412" s="534"/>
    </row>
    <row r="4413" spans="4:6">
      <c r="D4413" s="374"/>
      <c r="E4413" s="534"/>
      <c r="F4413" s="534"/>
    </row>
    <row r="4414" spans="4:6">
      <c r="D4414" s="374"/>
      <c r="E4414" s="534"/>
      <c r="F4414" s="534"/>
    </row>
    <row r="4415" spans="4:6">
      <c r="D4415" s="374"/>
      <c r="E4415" s="534"/>
      <c r="F4415" s="534"/>
    </row>
    <row r="4416" spans="4:6">
      <c r="D4416" s="374"/>
      <c r="E4416" s="534"/>
      <c r="F4416" s="534"/>
    </row>
    <row r="4417" spans="4:6">
      <c r="D4417" s="374"/>
      <c r="E4417" s="534"/>
      <c r="F4417" s="534"/>
    </row>
    <row r="4418" spans="4:6">
      <c r="D4418" s="374"/>
      <c r="E4418" s="534"/>
      <c r="F4418" s="534"/>
    </row>
    <row r="4419" spans="4:6">
      <c r="D4419" s="374"/>
      <c r="E4419" s="534"/>
      <c r="F4419" s="534"/>
    </row>
    <row r="4420" spans="4:6">
      <c r="D4420" s="374"/>
      <c r="E4420" s="534"/>
      <c r="F4420" s="534"/>
    </row>
    <row r="4421" spans="4:6">
      <c r="D4421" s="374"/>
      <c r="E4421" s="534"/>
      <c r="F4421" s="534"/>
    </row>
    <row r="4422" spans="4:6">
      <c r="D4422" s="374"/>
      <c r="E4422" s="534"/>
      <c r="F4422" s="534"/>
    </row>
    <row r="4423" spans="4:6">
      <c r="D4423" s="374"/>
      <c r="E4423" s="534"/>
      <c r="F4423" s="534"/>
    </row>
    <row r="4424" spans="4:6">
      <c r="D4424" s="374"/>
      <c r="E4424" s="534"/>
      <c r="F4424" s="534"/>
    </row>
    <row r="4425" spans="4:6">
      <c r="D4425" s="374"/>
      <c r="E4425" s="534"/>
      <c r="F4425" s="534"/>
    </row>
    <row r="4426" spans="4:6">
      <c r="D4426" s="374"/>
      <c r="E4426" s="534"/>
      <c r="F4426" s="534"/>
    </row>
    <row r="4427" spans="4:6">
      <c r="D4427" s="374"/>
      <c r="E4427" s="534"/>
      <c r="F4427" s="534"/>
    </row>
    <row r="4428" spans="4:6">
      <c r="D4428" s="374"/>
      <c r="E4428" s="534"/>
      <c r="F4428" s="534"/>
    </row>
    <row r="4429" spans="4:6">
      <c r="D4429" s="374"/>
      <c r="E4429" s="534"/>
      <c r="F4429" s="534"/>
    </row>
    <row r="4430" spans="4:6">
      <c r="D4430" s="374"/>
      <c r="E4430" s="534"/>
      <c r="F4430" s="534"/>
    </row>
    <row r="4431" spans="4:6">
      <c r="D4431" s="374"/>
      <c r="E4431" s="534"/>
      <c r="F4431" s="534"/>
    </row>
    <row r="4432" spans="4:6">
      <c r="D4432" s="374"/>
      <c r="E4432" s="534"/>
      <c r="F4432" s="534"/>
    </row>
    <row r="4433" spans="4:6">
      <c r="D4433" s="374"/>
      <c r="E4433" s="534"/>
      <c r="F4433" s="534"/>
    </row>
    <row r="4434" spans="4:6">
      <c r="D4434" s="374"/>
      <c r="E4434" s="534"/>
      <c r="F4434" s="534"/>
    </row>
    <row r="4435" spans="4:6">
      <c r="D4435" s="374"/>
      <c r="E4435" s="534"/>
      <c r="F4435" s="534"/>
    </row>
    <row r="4436" spans="4:6">
      <c r="D4436" s="374"/>
      <c r="E4436" s="534"/>
      <c r="F4436" s="534"/>
    </row>
    <row r="4437" spans="4:6">
      <c r="D4437" s="374"/>
      <c r="E4437" s="534"/>
      <c r="F4437" s="534"/>
    </row>
    <row r="4438" spans="4:6">
      <c r="D4438" s="374"/>
      <c r="E4438" s="534"/>
      <c r="F4438" s="534"/>
    </row>
    <row r="4439" spans="4:6">
      <c r="D4439" s="374"/>
      <c r="E4439" s="534"/>
      <c r="F4439" s="534"/>
    </row>
    <row r="4440" spans="4:6">
      <c r="D4440" s="374"/>
      <c r="E4440" s="534"/>
      <c r="F4440" s="534"/>
    </row>
    <row r="4441" spans="4:6">
      <c r="D4441" s="374"/>
      <c r="E4441" s="534"/>
      <c r="F4441" s="534"/>
    </row>
    <row r="4442" spans="4:6">
      <c r="D4442" s="374"/>
      <c r="E4442" s="534"/>
      <c r="F4442" s="534"/>
    </row>
    <row r="4443" spans="4:6">
      <c r="D4443" s="374"/>
      <c r="E4443" s="534"/>
      <c r="F4443" s="534"/>
    </row>
    <row r="4444" spans="4:6">
      <c r="D4444" s="374"/>
      <c r="E4444" s="534"/>
      <c r="F4444" s="534"/>
    </row>
    <row r="4445" spans="4:6">
      <c r="D4445" s="374"/>
      <c r="E4445" s="534"/>
      <c r="F4445" s="534"/>
    </row>
    <row r="4446" spans="4:6">
      <c r="D4446" s="374"/>
      <c r="E4446" s="534"/>
      <c r="F4446" s="534"/>
    </row>
    <row r="4447" spans="4:6">
      <c r="D4447" s="374"/>
      <c r="E4447" s="534"/>
      <c r="F4447" s="534"/>
    </row>
    <row r="4448" spans="4:6">
      <c r="D4448" s="374"/>
      <c r="E4448" s="534"/>
      <c r="F4448" s="534"/>
    </row>
    <row r="4449" spans="4:6">
      <c r="D4449" s="374"/>
      <c r="E4449" s="534"/>
      <c r="F4449" s="534"/>
    </row>
    <row r="4450" spans="4:6">
      <c r="D4450" s="374"/>
      <c r="E4450" s="534"/>
      <c r="F4450" s="534"/>
    </row>
    <row r="4451" spans="4:6">
      <c r="D4451" s="374"/>
      <c r="E4451" s="534"/>
      <c r="F4451" s="534"/>
    </row>
    <row r="4452" spans="4:6">
      <c r="D4452" s="374"/>
      <c r="E4452" s="534"/>
      <c r="F4452" s="534"/>
    </row>
    <row r="4453" spans="4:6">
      <c r="D4453" s="374"/>
      <c r="E4453" s="534"/>
      <c r="F4453" s="534"/>
    </row>
    <row r="4454" spans="4:6">
      <c r="D4454" s="374"/>
      <c r="E4454" s="534"/>
      <c r="F4454" s="534"/>
    </row>
    <row r="4455" spans="4:6">
      <c r="D4455" s="374"/>
      <c r="E4455" s="534"/>
      <c r="F4455" s="534"/>
    </row>
    <row r="4456" spans="4:6">
      <c r="D4456" s="374"/>
      <c r="E4456" s="534"/>
      <c r="F4456" s="534"/>
    </row>
    <row r="4457" spans="4:6">
      <c r="D4457" s="374"/>
      <c r="E4457" s="534"/>
      <c r="F4457" s="534"/>
    </row>
    <row r="4458" spans="4:6">
      <c r="D4458" s="374"/>
      <c r="E4458" s="534"/>
      <c r="F4458" s="534"/>
    </row>
    <row r="4459" spans="4:6">
      <c r="D4459" s="374"/>
      <c r="E4459" s="534"/>
      <c r="F4459" s="534"/>
    </row>
    <row r="4460" spans="4:6">
      <c r="D4460" s="374"/>
      <c r="E4460" s="534"/>
      <c r="F4460" s="534"/>
    </row>
    <row r="4461" spans="4:6">
      <c r="D4461" s="374"/>
      <c r="E4461" s="534"/>
      <c r="F4461" s="534"/>
    </row>
    <row r="4462" spans="4:6">
      <c r="D4462" s="374"/>
      <c r="E4462" s="534"/>
      <c r="F4462" s="534"/>
    </row>
    <row r="4463" spans="4:6">
      <c r="D4463" s="374"/>
      <c r="E4463" s="534"/>
      <c r="F4463" s="534"/>
    </row>
    <row r="4464" spans="4:6">
      <c r="D4464" s="374"/>
      <c r="E4464" s="534"/>
      <c r="F4464" s="534"/>
    </row>
    <row r="4465" spans="4:6">
      <c r="D4465" s="374"/>
      <c r="E4465" s="534"/>
      <c r="F4465" s="534"/>
    </row>
    <row r="4466" spans="4:6">
      <c r="D4466" s="374"/>
      <c r="E4466" s="534"/>
      <c r="F4466" s="534"/>
    </row>
    <row r="4467" spans="4:6">
      <c r="D4467" s="374"/>
      <c r="E4467" s="534"/>
      <c r="F4467" s="534"/>
    </row>
    <row r="4468" spans="4:6">
      <c r="D4468" s="374"/>
      <c r="E4468" s="534"/>
      <c r="F4468" s="534"/>
    </row>
    <row r="4469" spans="4:6">
      <c r="D4469" s="374"/>
      <c r="E4469" s="534"/>
      <c r="F4469" s="534"/>
    </row>
    <row r="4470" spans="4:6">
      <c r="D4470" s="374"/>
      <c r="E4470" s="534"/>
      <c r="F4470" s="534"/>
    </row>
    <row r="4471" spans="4:6">
      <c r="D4471" s="374"/>
      <c r="E4471" s="534"/>
      <c r="F4471" s="534"/>
    </row>
    <row r="4472" spans="4:6">
      <c r="D4472" s="374"/>
      <c r="E4472" s="534"/>
      <c r="F4472" s="534"/>
    </row>
    <row r="4473" spans="4:6">
      <c r="D4473" s="374"/>
      <c r="E4473" s="534"/>
      <c r="F4473" s="534"/>
    </row>
    <row r="4474" spans="4:6">
      <c r="D4474" s="374"/>
      <c r="E4474" s="534"/>
      <c r="F4474" s="534"/>
    </row>
    <row r="4475" spans="4:6">
      <c r="D4475" s="374"/>
      <c r="E4475" s="534"/>
      <c r="F4475" s="534"/>
    </row>
    <row r="4476" spans="4:6">
      <c r="D4476" s="374"/>
      <c r="E4476" s="534"/>
      <c r="F4476" s="534"/>
    </row>
    <row r="4477" spans="4:6">
      <c r="D4477" s="374"/>
      <c r="E4477" s="534"/>
      <c r="F4477" s="534"/>
    </row>
    <row r="4478" spans="4:6">
      <c r="D4478" s="374"/>
      <c r="E4478" s="534"/>
      <c r="F4478" s="534"/>
    </row>
    <row r="4479" spans="4:6">
      <c r="D4479" s="374"/>
      <c r="E4479" s="534"/>
      <c r="F4479" s="534"/>
    </row>
    <row r="4480" spans="4:6">
      <c r="D4480" s="374"/>
      <c r="E4480" s="534"/>
      <c r="F4480" s="534"/>
    </row>
    <row r="4481" spans="4:6">
      <c r="D4481" s="374"/>
      <c r="E4481" s="534"/>
      <c r="F4481" s="534"/>
    </row>
    <row r="4482" spans="4:6">
      <c r="D4482" s="374"/>
      <c r="E4482" s="534"/>
      <c r="F4482" s="534"/>
    </row>
    <row r="4483" spans="4:6">
      <c r="D4483" s="374"/>
      <c r="E4483" s="534"/>
      <c r="F4483" s="534"/>
    </row>
    <row r="4484" spans="4:6">
      <c r="D4484" s="374"/>
      <c r="E4484" s="534"/>
      <c r="F4484" s="534"/>
    </row>
    <row r="4485" spans="4:6">
      <c r="D4485" s="374"/>
      <c r="E4485" s="534"/>
      <c r="F4485" s="534"/>
    </row>
    <row r="4486" spans="4:6">
      <c r="D4486" s="374"/>
      <c r="E4486" s="534"/>
      <c r="F4486" s="534"/>
    </row>
    <row r="4487" spans="4:6">
      <c r="D4487" s="374"/>
      <c r="E4487" s="534"/>
      <c r="F4487" s="534"/>
    </row>
    <row r="4488" spans="4:6">
      <c r="D4488" s="374"/>
      <c r="E4488" s="534"/>
      <c r="F4488" s="534"/>
    </row>
    <row r="4489" spans="4:6">
      <c r="D4489" s="374"/>
      <c r="E4489" s="534"/>
      <c r="F4489" s="534"/>
    </row>
    <row r="4490" spans="4:6">
      <c r="D4490" s="374"/>
      <c r="E4490" s="534"/>
      <c r="F4490" s="534"/>
    </row>
    <row r="4491" spans="4:6">
      <c r="D4491" s="374"/>
      <c r="E4491" s="534"/>
      <c r="F4491" s="534"/>
    </row>
    <row r="4492" spans="4:6">
      <c r="D4492" s="374"/>
      <c r="E4492" s="534"/>
      <c r="F4492" s="534"/>
    </row>
    <row r="4493" spans="4:6">
      <c r="D4493" s="374"/>
      <c r="E4493" s="534"/>
      <c r="F4493" s="534"/>
    </row>
    <row r="4494" spans="4:6">
      <c r="D4494" s="374"/>
      <c r="E4494" s="534"/>
      <c r="F4494" s="534"/>
    </row>
    <row r="4495" spans="4:6">
      <c r="D4495" s="374"/>
      <c r="E4495" s="534"/>
      <c r="F4495" s="534"/>
    </row>
    <row r="4496" spans="4:6">
      <c r="D4496" s="374"/>
      <c r="E4496" s="534"/>
      <c r="F4496" s="534"/>
    </row>
    <row r="4497" spans="4:6">
      <c r="D4497" s="374"/>
      <c r="E4497" s="534"/>
      <c r="F4497" s="534"/>
    </row>
    <row r="4498" spans="4:6">
      <c r="D4498" s="374"/>
      <c r="E4498" s="534"/>
      <c r="F4498" s="534"/>
    </row>
    <row r="4499" spans="4:6">
      <c r="D4499" s="374"/>
      <c r="E4499" s="534"/>
      <c r="F4499" s="534"/>
    </row>
    <row r="4500" spans="4:6">
      <c r="D4500" s="374"/>
      <c r="E4500" s="534"/>
      <c r="F4500" s="534"/>
    </row>
    <row r="4501" spans="4:6">
      <c r="D4501" s="374"/>
      <c r="E4501" s="534"/>
      <c r="F4501" s="534"/>
    </row>
    <row r="4502" spans="4:6">
      <c r="D4502" s="374"/>
      <c r="E4502" s="534"/>
      <c r="F4502" s="534"/>
    </row>
    <row r="4503" spans="4:6">
      <c r="D4503" s="374"/>
      <c r="E4503" s="534"/>
      <c r="F4503" s="534"/>
    </row>
    <row r="4504" spans="4:6">
      <c r="D4504" s="374"/>
      <c r="E4504" s="534"/>
      <c r="F4504" s="534"/>
    </row>
    <row r="4505" spans="4:6">
      <c r="D4505" s="374"/>
      <c r="E4505" s="534"/>
      <c r="F4505" s="534"/>
    </row>
    <row r="4506" spans="4:6">
      <c r="D4506" s="374"/>
      <c r="E4506" s="534"/>
      <c r="F4506" s="534"/>
    </row>
    <row r="4507" spans="4:6">
      <c r="D4507" s="374"/>
      <c r="E4507" s="534"/>
      <c r="F4507" s="534"/>
    </row>
    <row r="4508" spans="4:6">
      <c r="D4508" s="374"/>
      <c r="E4508" s="534"/>
      <c r="F4508" s="534"/>
    </row>
    <row r="4509" spans="4:6">
      <c r="D4509" s="374"/>
      <c r="E4509" s="534"/>
      <c r="F4509" s="534"/>
    </row>
    <row r="4510" spans="4:6">
      <c r="D4510" s="374"/>
      <c r="E4510" s="534"/>
      <c r="F4510" s="534"/>
    </row>
    <row r="4511" spans="4:6">
      <c r="D4511" s="374"/>
      <c r="E4511" s="534"/>
      <c r="F4511" s="534"/>
    </row>
    <row r="4512" spans="4:6">
      <c r="D4512" s="374"/>
      <c r="E4512" s="534"/>
      <c r="F4512" s="534"/>
    </row>
    <row r="4513" spans="4:6">
      <c r="D4513" s="374"/>
      <c r="E4513" s="534"/>
      <c r="F4513" s="534"/>
    </row>
    <row r="4514" spans="4:6">
      <c r="D4514" s="374"/>
      <c r="E4514" s="534"/>
      <c r="F4514" s="534"/>
    </row>
    <row r="4515" spans="4:6">
      <c r="D4515" s="374"/>
      <c r="E4515" s="534"/>
      <c r="F4515" s="534"/>
    </row>
    <row r="4516" spans="4:6">
      <c r="D4516" s="374"/>
      <c r="E4516" s="534"/>
      <c r="F4516" s="534"/>
    </row>
    <row r="4517" spans="4:6">
      <c r="D4517" s="374"/>
      <c r="E4517" s="534"/>
      <c r="F4517" s="534"/>
    </row>
    <row r="4518" spans="4:6">
      <c r="D4518" s="374"/>
      <c r="E4518" s="534"/>
      <c r="F4518" s="534"/>
    </row>
    <row r="4519" spans="4:6">
      <c r="D4519" s="374"/>
      <c r="E4519" s="534"/>
      <c r="F4519" s="534"/>
    </row>
    <row r="4520" spans="4:6">
      <c r="D4520" s="374"/>
      <c r="E4520" s="534"/>
      <c r="F4520" s="534"/>
    </row>
    <row r="4521" spans="4:6">
      <c r="D4521" s="374"/>
      <c r="E4521" s="534"/>
      <c r="F4521" s="534"/>
    </row>
    <row r="4522" spans="4:6">
      <c r="D4522" s="374"/>
      <c r="E4522" s="534"/>
      <c r="F4522" s="534"/>
    </row>
    <row r="4523" spans="4:6">
      <c r="D4523" s="374"/>
      <c r="E4523" s="534"/>
      <c r="F4523" s="534"/>
    </row>
    <row r="4524" spans="4:6">
      <c r="D4524" s="374"/>
      <c r="E4524" s="534"/>
      <c r="F4524" s="534"/>
    </row>
    <row r="4525" spans="4:6">
      <c r="D4525" s="374"/>
      <c r="E4525" s="534"/>
      <c r="F4525" s="534"/>
    </row>
    <row r="4526" spans="4:6">
      <c r="D4526" s="374"/>
      <c r="E4526" s="534"/>
      <c r="F4526" s="534"/>
    </row>
    <row r="4527" spans="4:6">
      <c r="D4527" s="374"/>
      <c r="E4527" s="534"/>
      <c r="F4527" s="534"/>
    </row>
    <row r="4528" spans="4:6">
      <c r="D4528" s="374"/>
      <c r="E4528" s="534"/>
      <c r="F4528" s="534"/>
    </row>
    <row r="4529" spans="4:6">
      <c r="D4529" s="374"/>
      <c r="E4529" s="534"/>
      <c r="F4529" s="534"/>
    </row>
    <row r="4530" spans="4:6">
      <c r="D4530" s="374"/>
      <c r="E4530" s="534"/>
      <c r="F4530" s="534"/>
    </row>
    <row r="4531" spans="4:6">
      <c r="D4531" s="374"/>
      <c r="E4531" s="534"/>
      <c r="F4531" s="534"/>
    </row>
    <row r="4532" spans="4:6">
      <c r="D4532" s="374"/>
      <c r="E4532" s="534"/>
      <c r="F4532" s="534"/>
    </row>
    <row r="4533" spans="4:6">
      <c r="D4533" s="374"/>
      <c r="E4533" s="534"/>
      <c r="F4533" s="534"/>
    </row>
    <row r="4534" spans="4:6">
      <c r="D4534" s="374"/>
      <c r="E4534" s="534"/>
      <c r="F4534" s="534"/>
    </row>
    <row r="4535" spans="4:6">
      <c r="D4535" s="374"/>
      <c r="E4535" s="534"/>
      <c r="F4535" s="534"/>
    </row>
    <row r="4536" spans="4:6">
      <c r="D4536" s="374"/>
      <c r="E4536" s="534"/>
      <c r="F4536" s="534"/>
    </row>
    <row r="4537" spans="4:6">
      <c r="D4537" s="374"/>
      <c r="E4537" s="534"/>
      <c r="F4537" s="534"/>
    </row>
    <row r="4538" spans="4:6">
      <c r="D4538" s="374"/>
      <c r="E4538" s="534"/>
      <c r="F4538" s="534"/>
    </row>
    <row r="4539" spans="4:6">
      <c r="D4539" s="374"/>
      <c r="E4539" s="534"/>
      <c r="F4539" s="534"/>
    </row>
    <row r="4540" spans="4:6">
      <c r="D4540" s="374"/>
      <c r="E4540" s="534"/>
      <c r="F4540" s="534"/>
    </row>
    <row r="4541" spans="4:6">
      <c r="D4541" s="374"/>
      <c r="E4541" s="534"/>
      <c r="F4541" s="534"/>
    </row>
    <row r="4542" spans="4:6">
      <c r="D4542" s="374"/>
      <c r="E4542" s="534"/>
      <c r="F4542" s="534"/>
    </row>
    <row r="4543" spans="4:6">
      <c r="D4543" s="374"/>
      <c r="E4543" s="534"/>
      <c r="F4543" s="534"/>
    </row>
    <row r="4544" spans="4:6">
      <c r="D4544" s="374"/>
      <c r="E4544" s="534"/>
      <c r="F4544" s="534"/>
    </row>
    <row r="4545" spans="4:6">
      <c r="D4545" s="374"/>
      <c r="E4545" s="534"/>
      <c r="F4545" s="534"/>
    </row>
    <row r="4546" spans="4:6">
      <c r="D4546" s="374"/>
      <c r="E4546" s="534"/>
      <c r="F4546" s="534"/>
    </row>
    <row r="4547" spans="4:6">
      <c r="D4547" s="374"/>
      <c r="E4547" s="534"/>
      <c r="F4547" s="534"/>
    </row>
    <row r="4548" spans="4:6">
      <c r="D4548" s="374"/>
      <c r="E4548" s="534"/>
      <c r="F4548" s="534"/>
    </row>
    <row r="4549" spans="4:6">
      <c r="D4549" s="374"/>
      <c r="E4549" s="534"/>
      <c r="F4549" s="534"/>
    </row>
    <row r="4550" spans="4:6">
      <c r="D4550" s="374"/>
      <c r="E4550" s="534"/>
      <c r="F4550" s="534"/>
    </row>
    <row r="4551" spans="4:6">
      <c r="D4551" s="374"/>
      <c r="E4551" s="534"/>
      <c r="F4551" s="534"/>
    </row>
    <row r="4552" spans="4:6">
      <c r="D4552" s="374"/>
      <c r="E4552" s="534"/>
      <c r="F4552" s="534"/>
    </row>
    <row r="4553" spans="4:6">
      <c r="D4553" s="374"/>
      <c r="E4553" s="534"/>
      <c r="F4553" s="534"/>
    </row>
    <row r="4554" spans="4:6">
      <c r="D4554" s="374"/>
      <c r="E4554" s="534"/>
      <c r="F4554" s="534"/>
    </row>
    <row r="4555" spans="4:6">
      <c r="D4555" s="374"/>
      <c r="E4555" s="534"/>
      <c r="F4555" s="534"/>
    </row>
    <row r="4556" spans="4:6">
      <c r="D4556" s="374"/>
      <c r="E4556" s="534"/>
      <c r="F4556" s="534"/>
    </row>
    <row r="4557" spans="4:6">
      <c r="D4557" s="374"/>
      <c r="E4557" s="534"/>
      <c r="F4557" s="534"/>
    </row>
    <row r="4558" spans="4:6">
      <c r="D4558" s="374"/>
      <c r="E4558" s="534"/>
      <c r="F4558" s="534"/>
    </row>
    <row r="4559" spans="4:6">
      <c r="D4559" s="374"/>
      <c r="E4559" s="534"/>
      <c r="F4559" s="534"/>
    </row>
    <row r="4560" spans="4:6">
      <c r="D4560" s="374"/>
      <c r="E4560" s="534"/>
      <c r="F4560" s="534"/>
    </row>
    <row r="4561" spans="4:6">
      <c r="D4561" s="374"/>
      <c r="E4561" s="534"/>
      <c r="F4561" s="534"/>
    </row>
    <row r="4562" spans="4:6">
      <c r="D4562" s="374"/>
      <c r="E4562" s="534"/>
      <c r="F4562" s="534"/>
    </row>
    <row r="4563" spans="4:6">
      <c r="D4563" s="374"/>
      <c r="E4563" s="534"/>
      <c r="F4563" s="534"/>
    </row>
    <row r="4564" spans="4:6">
      <c r="D4564" s="374"/>
      <c r="E4564" s="534"/>
      <c r="F4564" s="534"/>
    </row>
    <row r="4565" spans="4:6">
      <c r="D4565" s="374"/>
      <c r="E4565" s="534"/>
      <c r="F4565" s="534"/>
    </row>
    <row r="4566" spans="4:6">
      <c r="D4566" s="374"/>
      <c r="E4566" s="534"/>
      <c r="F4566" s="534"/>
    </row>
    <row r="4567" spans="4:6">
      <c r="D4567" s="374"/>
      <c r="E4567" s="534"/>
      <c r="F4567" s="534"/>
    </row>
    <row r="4568" spans="4:6">
      <c r="D4568" s="374"/>
      <c r="E4568" s="534"/>
      <c r="F4568" s="534"/>
    </row>
    <row r="4569" spans="4:6">
      <c r="D4569" s="374"/>
      <c r="E4569" s="534"/>
      <c r="F4569" s="534"/>
    </row>
    <row r="4570" spans="4:6">
      <c r="D4570" s="374"/>
      <c r="E4570" s="534"/>
      <c r="F4570" s="534"/>
    </row>
    <row r="4571" spans="4:6">
      <c r="D4571" s="374"/>
      <c r="E4571" s="534"/>
      <c r="F4571" s="534"/>
    </row>
    <row r="4572" spans="4:6">
      <c r="D4572" s="374"/>
      <c r="E4572" s="534"/>
      <c r="F4572" s="534"/>
    </row>
    <row r="4573" spans="4:6">
      <c r="D4573" s="374"/>
      <c r="E4573" s="534"/>
      <c r="F4573" s="534"/>
    </row>
    <row r="4574" spans="4:6">
      <c r="D4574" s="374"/>
      <c r="E4574" s="534"/>
      <c r="F4574" s="534"/>
    </row>
    <row r="4575" spans="4:6">
      <c r="D4575" s="374"/>
      <c r="E4575" s="534"/>
      <c r="F4575" s="534"/>
    </row>
    <row r="4576" spans="4:6">
      <c r="D4576" s="374"/>
      <c r="E4576" s="534"/>
      <c r="F4576" s="534"/>
    </row>
    <row r="4577" spans="4:6">
      <c r="D4577" s="374"/>
      <c r="E4577" s="534"/>
      <c r="F4577" s="534"/>
    </row>
    <row r="4578" spans="4:6">
      <c r="D4578" s="374"/>
      <c r="E4578" s="534"/>
      <c r="F4578" s="534"/>
    </row>
    <row r="4579" spans="4:6">
      <c r="D4579" s="374"/>
      <c r="E4579" s="534"/>
      <c r="F4579" s="534"/>
    </row>
    <row r="4580" spans="4:6">
      <c r="D4580" s="374"/>
      <c r="E4580" s="534"/>
      <c r="F4580" s="534"/>
    </row>
    <row r="4581" spans="4:6">
      <c r="D4581" s="374"/>
      <c r="E4581" s="534"/>
      <c r="F4581" s="534"/>
    </row>
    <row r="4582" spans="4:6">
      <c r="D4582" s="374"/>
      <c r="E4582" s="534"/>
      <c r="F4582" s="534"/>
    </row>
    <row r="4583" spans="4:6">
      <c r="D4583" s="374"/>
      <c r="E4583" s="534"/>
      <c r="F4583" s="534"/>
    </row>
    <row r="4584" spans="4:6">
      <c r="D4584" s="374"/>
      <c r="E4584" s="534"/>
      <c r="F4584" s="534"/>
    </row>
    <row r="4585" spans="4:6">
      <c r="D4585" s="374"/>
      <c r="E4585" s="534"/>
      <c r="F4585" s="534"/>
    </row>
    <row r="4586" spans="4:6">
      <c r="D4586" s="374"/>
      <c r="E4586" s="534"/>
      <c r="F4586" s="534"/>
    </row>
    <row r="4587" spans="4:6">
      <c r="D4587" s="374"/>
      <c r="E4587" s="534"/>
      <c r="F4587" s="534"/>
    </row>
    <row r="4588" spans="4:6">
      <c r="D4588" s="374"/>
      <c r="E4588" s="534"/>
      <c r="F4588" s="534"/>
    </row>
    <row r="4589" spans="4:6">
      <c r="D4589" s="374"/>
      <c r="E4589" s="534"/>
      <c r="F4589" s="534"/>
    </row>
    <row r="4590" spans="4:6">
      <c r="D4590" s="374"/>
      <c r="E4590" s="534"/>
      <c r="F4590" s="534"/>
    </row>
    <row r="4591" spans="4:6">
      <c r="D4591" s="374"/>
      <c r="E4591" s="534"/>
      <c r="F4591" s="534"/>
    </row>
    <row r="4592" spans="4:6">
      <c r="D4592" s="374"/>
      <c r="E4592" s="534"/>
      <c r="F4592" s="534"/>
    </row>
    <row r="4593" spans="4:6">
      <c r="D4593" s="374"/>
      <c r="E4593" s="534"/>
      <c r="F4593" s="534"/>
    </row>
    <row r="4594" spans="4:6">
      <c r="D4594" s="374"/>
      <c r="E4594" s="534"/>
      <c r="F4594" s="534"/>
    </row>
    <row r="4595" spans="4:6">
      <c r="D4595" s="374"/>
      <c r="E4595" s="534"/>
      <c r="F4595" s="534"/>
    </row>
    <row r="4596" spans="4:6">
      <c r="D4596" s="374"/>
      <c r="E4596" s="534"/>
      <c r="F4596" s="534"/>
    </row>
    <row r="4597" spans="4:6">
      <c r="D4597" s="374"/>
      <c r="E4597" s="534"/>
      <c r="F4597" s="534"/>
    </row>
    <row r="4598" spans="4:6">
      <c r="D4598" s="374"/>
      <c r="E4598" s="534"/>
      <c r="F4598" s="534"/>
    </row>
    <row r="4599" spans="4:6">
      <c r="D4599" s="374"/>
      <c r="E4599" s="534"/>
      <c r="F4599" s="534"/>
    </row>
    <row r="4600" spans="4:6">
      <c r="D4600" s="374"/>
      <c r="E4600" s="534"/>
      <c r="F4600" s="534"/>
    </row>
    <row r="4601" spans="4:6">
      <c r="D4601" s="374"/>
      <c r="E4601" s="534"/>
      <c r="F4601" s="534"/>
    </row>
    <row r="4602" spans="4:6">
      <c r="D4602" s="374"/>
      <c r="E4602" s="534"/>
      <c r="F4602" s="534"/>
    </row>
    <row r="4603" spans="4:6">
      <c r="D4603" s="374"/>
      <c r="E4603" s="534"/>
      <c r="F4603" s="534"/>
    </row>
    <row r="4604" spans="4:6">
      <c r="D4604" s="374"/>
      <c r="E4604" s="534"/>
      <c r="F4604" s="534"/>
    </row>
    <row r="4605" spans="4:6">
      <c r="D4605" s="374"/>
      <c r="E4605" s="534"/>
      <c r="F4605" s="534"/>
    </row>
    <row r="4606" spans="4:6">
      <c r="D4606" s="374"/>
      <c r="E4606" s="534"/>
      <c r="F4606" s="534"/>
    </row>
    <row r="4607" spans="4:6">
      <c r="D4607" s="374"/>
      <c r="E4607" s="534"/>
      <c r="F4607" s="534"/>
    </row>
    <row r="4608" spans="4:6">
      <c r="D4608" s="374"/>
      <c r="E4608" s="534"/>
      <c r="F4608" s="534"/>
    </row>
    <row r="4609" spans="4:6">
      <c r="D4609" s="374"/>
      <c r="E4609" s="534"/>
      <c r="F4609" s="534"/>
    </row>
    <row r="4610" spans="4:6">
      <c r="D4610" s="374"/>
      <c r="E4610" s="534"/>
      <c r="F4610" s="534"/>
    </row>
    <row r="4611" spans="4:6">
      <c r="D4611" s="374"/>
      <c r="E4611" s="534"/>
      <c r="F4611" s="534"/>
    </row>
    <row r="4612" spans="4:6">
      <c r="D4612" s="374"/>
      <c r="E4612" s="534"/>
      <c r="F4612" s="534"/>
    </row>
    <row r="4613" spans="4:6">
      <c r="D4613" s="374"/>
      <c r="E4613" s="534"/>
      <c r="F4613" s="534"/>
    </row>
    <row r="4614" spans="4:6">
      <c r="D4614" s="374"/>
      <c r="E4614" s="534"/>
      <c r="F4614" s="534"/>
    </row>
    <row r="4615" spans="4:6">
      <c r="D4615" s="374"/>
      <c r="E4615" s="534"/>
      <c r="F4615" s="534"/>
    </row>
    <row r="4616" spans="4:6">
      <c r="D4616" s="374"/>
      <c r="E4616" s="534"/>
      <c r="F4616" s="534"/>
    </row>
    <row r="4617" spans="4:6">
      <c r="D4617" s="374"/>
      <c r="E4617" s="534"/>
      <c r="F4617" s="534"/>
    </row>
    <row r="4618" spans="4:6">
      <c r="D4618" s="374"/>
      <c r="E4618" s="534"/>
      <c r="F4618" s="534"/>
    </row>
    <row r="4619" spans="4:6">
      <c r="D4619" s="374"/>
      <c r="E4619" s="534"/>
      <c r="F4619" s="534"/>
    </row>
    <row r="4620" spans="4:6">
      <c r="D4620" s="374"/>
      <c r="E4620" s="534"/>
      <c r="F4620" s="534"/>
    </row>
    <row r="4621" spans="4:6">
      <c r="D4621" s="374"/>
      <c r="E4621" s="534"/>
      <c r="F4621" s="534"/>
    </row>
    <row r="4622" spans="4:6">
      <c r="D4622" s="374"/>
      <c r="E4622" s="534"/>
      <c r="F4622" s="534"/>
    </row>
    <row r="4623" spans="4:6">
      <c r="D4623" s="374"/>
      <c r="E4623" s="534"/>
      <c r="F4623" s="534"/>
    </row>
    <row r="4624" spans="4:6">
      <c r="D4624" s="374"/>
      <c r="E4624" s="534"/>
      <c r="F4624" s="534"/>
    </row>
    <row r="4625" spans="4:6">
      <c r="D4625" s="374"/>
      <c r="E4625" s="534"/>
      <c r="F4625" s="534"/>
    </row>
    <row r="4626" spans="4:6">
      <c r="D4626" s="374"/>
      <c r="E4626" s="534"/>
      <c r="F4626" s="534"/>
    </row>
    <row r="4627" spans="4:6">
      <c r="D4627" s="374"/>
      <c r="E4627" s="534"/>
      <c r="F4627" s="534"/>
    </row>
    <row r="4628" spans="4:6">
      <c r="D4628" s="374"/>
      <c r="E4628" s="534"/>
      <c r="F4628" s="534"/>
    </row>
    <row r="4629" spans="4:6">
      <c r="D4629" s="374"/>
      <c r="E4629" s="534"/>
      <c r="F4629" s="534"/>
    </row>
    <row r="4630" spans="4:6">
      <c r="D4630" s="374"/>
      <c r="E4630" s="534"/>
      <c r="F4630" s="534"/>
    </row>
    <row r="4631" spans="4:6">
      <c r="D4631" s="374"/>
      <c r="E4631" s="534"/>
      <c r="F4631" s="534"/>
    </row>
    <row r="4632" spans="4:6">
      <c r="D4632" s="374"/>
      <c r="E4632" s="534"/>
      <c r="F4632" s="534"/>
    </row>
    <row r="4633" spans="4:6">
      <c r="D4633" s="374"/>
      <c r="E4633" s="534"/>
      <c r="F4633" s="534"/>
    </row>
    <row r="4634" spans="4:6">
      <c r="D4634" s="374"/>
      <c r="E4634" s="534"/>
      <c r="F4634" s="534"/>
    </row>
    <row r="4635" spans="4:6">
      <c r="D4635" s="374"/>
      <c r="E4635" s="534"/>
      <c r="F4635" s="534"/>
    </row>
    <row r="4636" spans="4:6">
      <c r="D4636" s="374"/>
      <c r="E4636" s="534"/>
      <c r="F4636" s="534"/>
    </row>
    <row r="4637" spans="4:6">
      <c r="D4637" s="374"/>
      <c r="E4637" s="534"/>
      <c r="F4637" s="534"/>
    </row>
    <row r="4638" spans="4:6">
      <c r="D4638" s="374"/>
      <c r="E4638" s="534"/>
      <c r="F4638" s="534"/>
    </row>
    <row r="4639" spans="4:6">
      <c r="D4639" s="374"/>
      <c r="E4639" s="534"/>
      <c r="F4639" s="534"/>
    </row>
    <row r="4640" spans="4:6">
      <c r="D4640" s="374"/>
      <c r="E4640" s="534"/>
      <c r="F4640" s="534"/>
    </row>
    <row r="4641" spans="4:6">
      <c r="D4641" s="374"/>
      <c r="E4641" s="534"/>
      <c r="F4641" s="534"/>
    </row>
    <row r="4642" spans="4:6">
      <c r="D4642" s="374"/>
      <c r="E4642" s="534"/>
      <c r="F4642" s="534"/>
    </row>
    <row r="4643" spans="4:6">
      <c r="D4643" s="374"/>
      <c r="E4643" s="534"/>
      <c r="F4643" s="534"/>
    </row>
    <row r="4644" spans="4:6">
      <c r="D4644" s="374"/>
      <c r="E4644" s="534"/>
      <c r="F4644" s="534"/>
    </row>
    <row r="4645" spans="4:6">
      <c r="D4645" s="374"/>
      <c r="E4645" s="534"/>
      <c r="F4645" s="534"/>
    </row>
    <row r="4646" spans="4:6">
      <c r="D4646" s="374"/>
      <c r="E4646" s="534"/>
      <c r="F4646" s="534"/>
    </row>
    <row r="4647" spans="4:6">
      <c r="D4647" s="374"/>
      <c r="E4647" s="534"/>
      <c r="F4647" s="534"/>
    </row>
    <row r="4648" spans="4:6">
      <c r="D4648" s="374"/>
      <c r="E4648" s="534"/>
      <c r="F4648" s="534"/>
    </row>
    <row r="4649" spans="4:6">
      <c r="D4649" s="374"/>
      <c r="E4649" s="534"/>
      <c r="F4649" s="534"/>
    </row>
    <row r="4650" spans="4:6">
      <c r="D4650" s="374"/>
      <c r="E4650" s="534"/>
      <c r="F4650" s="534"/>
    </row>
    <row r="4651" spans="4:6">
      <c r="D4651" s="374"/>
      <c r="E4651" s="534"/>
      <c r="F4651" s="534"/>
    </row>
    <row r="4652" spans="4:6">
      <c r="D4652" s="374"/>
      <c r="E4652" s="534"/>
      <c r="F4652" s="534"/>
    </row>
    <row r="4653" spans="4:6">
      <c r="D4653" s="374"/>
      <c r="E4653" s="534"/>
      <c r="F4653" s="534"/>
    </row>
    <row r="4654" spans="4:6">
      <c r="D4654" s="374"/>
      <c r="E4654" s="534"/>
      <c r="F4654" s="534"/>
    </row>
    <row r="4655" spans="4:6">
      <c r="D4655" s="374"/>
      <c r="E4655" s="534"/>
      <c r="F4655" s="534"/>
    </row>
    <row r="4656" spans="4:6">
      <c r="D4656" s="374"/>
      <c r="E4656" s="534"/>
      <c r="F4656" s="534"/>
    </row>
    <row r="4657" spans="4:6">
      <c r="D4657" s="374"/>
      <c r="E4657" s="534"/>
      <c r="F4657" s="534"/>
    </row>
    <row r="4658" spans="4:6">
      <c r="D4658" s="374"/>
      <c r="E4658" s="534"/>
      <c r="F4658" s="534"/>
    </row>
    <row r="4659" spans="4:6">
      <c r="D4659" s="374"/>
      <c r="E4659" s="534"/>
      <c r="F4659" s="534"/>
    </row>
    <row r="4660" spans="4:6">
      <c r="D4660" s="374"/>
      <c r="E4660" s="534"/>
      <c r="F4660" s="534"/>
    </row>
    <row r="4661" spans="4:6">
      <c r="D4661" s="374"/>
      <c r="E4661" s="534"/>
      <c r="F4661" s="534"/>
    </row>
    <row r="4662" spans="4:6">
      <c r="D4662" s="374"/>
      <c r="E4662" s="534"/>
      <c r="F4662" s="534"/>
    </row>
    <row r="4663" spans="4:6">
      <c r="D4663" s="374"/>
      <c r="E4663" s="534"/>
      <c r="F4663" s="534"/>
    </row>
    <row r="4664" spans="4:6">
      <c r="D4664" s="374"/>
      <c r="E4664" s="534"/>
      <c r="F4664" s="534"/>
    </row>
    <row r="4665" spans="4:6">
      <c r="D4665" s="374"/>
      <c r="E4665" s="534"/>
      <c r="F4665" s="534"/>
    </row>
    <row r="4666" spans="4:6">
      <c r="D4666" s="374"/>
      <c r="E4666" s="534"/>
      <c r="F4666" s="534"/>
    </row>
    <row r="4667" spans="4:6">
      <c r="D4667" s="374"/>
      <c r="E4667" s="534"/>
      <c r="F4667" s="534"/>
    </row>
    <row r="4668" spans="4:6">
      <c r="D4668" s="374"/>
      <c r="E4668" s="534"/>
      <c r="F4668" s="534"/>
    </row>
    <row r="4669" spans="4:6">
      <c r="D4669" s="374"/>
      <c r="E4669" s="534"/>
      <c r="F4669" s="534"/>
    </row>
    <row r="4670" spans="4:6">
      <c r="D4670" s="374"/>
      <c r="E4670" s="534"/>
      <c r="F4670" s="534"/>
    </row>
    <row r="4671" spans="4:6">
      <c r="D4671" s="374"/>
      <c r="E4671" s="534"/>
      <c r="F4671" s="534"/>
    </row>
    <row r="4672" spans="4:6">
      <c r="D4672" s="374"/>
      <c r="E4672" s="534"/>
      <c r="F4672" s="534"/>
    </row>
    <row r="4673" spans="4:6">
      <c r="D4673" s="374"/>
      <c r="E4673" s="534"/>
      <c r="F4673" s="534"/>
    </row>
    <row r="4674" spans="4:6">
      <c r="D4674" s="374"/>
      <c r="E4674" s="534"/>
      <c r="F4674" s="534"/>
    </row>
    <row r="4675" spans="4:6">
      <c r="D4675" s="374"/>
      <c r="E4675" s="534"/>
      <c r="F4675" s="534"/>
    </row>
    <row r="4676" spans="4:6">
      <c r="D4676" s="374"/>
      <c r="E4676" s="534"/>
      <c r="F4676" s="534"/>
    </row>
    <row r="4677" spans="4:6">
      <c r="D4677" s="374"/>
      <c r="E4677" s="534"/>
      <c r="F4677" s="534"/>
    </row>
    <row r="4678" spans="4:6">
      <c r="D4678" s="374"/>
      <c r="E4678" s="534"/>
      <c r="F4678" s="534"/>
    </row>
    <row r="4679" spans="4:6">
      <c r="D4679" s="374"/>
      <c r="E4679" s="534"/>
      <c r="F4679" s="534"/>
    </row>
    <row r="4680" spans="4:6">
      <c r="D4680" s="374"/>
      <c r="E4680" s="534"/>
      <c r="F4680" s="534"/>
    </row>
    <row r="4681" spans="4:6">
      <c r="D4681" s="374"/>
      <c r="E4681" s="534"/>
      <c r="F4681" s="534"/>
    </row>
    <row r="4682" spans="4:6">
      <c r="D4682" s="374"/>
      <c r="E4682" s="534"/>
      <c r="F4682" s="534"/>
    </row>
    <row r="4683" spans="4:6">
      <c r="D4683" s="374"/>
      <c r="E4683" s="534"/>
      <c r="F4683" s="534"/>
    </row>
    <row r="4684" spans="4:6">
      <c r="D4684" s="374"/>
      <c r="E4684" s="534"/>
      <c r="F4684" s="534"/>
    </row>
    <row r="4685" spans="4:6">
      <c r="D4685" s="374"/>
      <c r="E4685" s="534"/>
      <c r="F4685" s="534"/>
    </row>
    <row r="4686" spans="4:6">
      <c r="D4686" s="374"/>
      <c r="E4686" s="534"/>
      <c r="F4686" s="534"/>
    </row>
    <row r="4687" spans="4:6">
      <c r="D4687" s="374"/>
      <c r="E4687" s="534"/>
      <c r="F4687" s="534"/>
    </row>
    <row r="4688" spans="4:6">
      <c r="D4688" s="374"/>
      <c r="E4688" s="534"/>
      <c r="F4688" s="534"/>
    </row>
    <row r="4689" spans="4:6">
      <c r="D4689" s="374"/>
      <c r="E4689" s="534"/>
      <c r="F4689" s="534"/>
    </row>
    <row r="4690" spans="4:6">
      <c r="D4690" s="374"/>
      <c r="E4690" s="534"/>
      <c r="F4690" s="534"/>
    </row>
    <row r="4691" spans="4:6">
      <c r="D4691" s="374"/>
      <c r="E4691" s="534"/>
      <c r="F4691" s="534"/>
    </row>
    <row r="4692" spans="4:6">
      <c r="D4692" s="374"/>
      <c r="E4692" s="534"/>
      <c r="F4692" s="534"/>
    </row>
    <row r="4693" spans="4:6">
      <c r="D4693" s="374"/>
      <c r="E4693" s="534"/>
      <c r="F4693" s="534"/>
    </row>
    <row r="4694" spans="4:6">
      <c r="D4694" s="374"/>
      <c r="E4694" s="534"/>
      <c r="F4694" s="534"/>
    </row>
    <row r="4695" spans="4:6">
      <c r="D4695" s="374"/>
      <c r="E4695" s="534"/>
      <c r="F4695" s="534"/>
    </row>
    <row r="4696" spans="4:6">
      <c r="D4696" s="374"/>
      <c r="E4696" s="534"/>
      <c r="F4696" s="534"/>
    </row>
    <row r="4697" spans="4:6">
      <c r="D4697" s="374"/>
      <c r="E4697" s="534"/>
      <c r="F4697" s="534"/>
    </row>
    <row r="4698" spans="4:6">
      <c r="D4698" s="374"/>
      <c r="E4698" s="534"/>
      <c r="F4698" s="534"/>
    </row>
    <row r="4699" spans="4:6">
      <c r="D4699" s="374"/>
      <c r="E4699" s="534"/>
      <c r="F4699" s="534"/>
    </row>
    <row r="4700" spans="4:6">
      <c r="D4700" s="374"/>
      <c r="E4700" s="534"/>
      <c r="F4700" s="534"/>
    </row>
    <row r="4701" spans="4:6">
      <c r="D4701" s="374"/>
      <c r="E4701" s="534"/>
      <c r="F4701" s="534"/>
    </row>
    <row r="4702" spans="4:6">
      <c r="D4702" s="374"/>
      <c r="E4702" s="534"/>
      <c r="F4702" s="534"/>
    </row>
    <row r="4703" spans="4:6">
      <c r="D4703" s="374"/>
      <c r="E4703" s="534"/>
      <c r="F4703" s="534"/>
    </row>
    <row r="4704" spans="4:6">
      <c r="D4704" s="374"/>
      <c r="E4704" s="534"/>
      <c r="F4704" s="534"/>
    </row>
    <row r="4705" spans="4:6">
      <c r="D4705" s="374"/>
      <c r="E4705" s="534"/>
      <c r="F4705" s="534"/>
    </row>
    <row r="4706" spans="4:6">
      <c r="D4706" s="374"/>
      <c r="E4706" s="534"/>
      <c r="F4706" s="534"/>
    </row>
    <row r="4707" spans="4:6">
      <c r="D4707" s="374"/>
      <c r="E4707" s="534"/>
      <c r="F4707" s="534"/>
    </row>
    <row r="4708" spans="4:6">
      <c r="D4708" s="374"/>
      <c r="E4708" s="534"/>
      <c r="F4708" s="534"/>
    </row>
    <row r="4709" spans="4:6">
      <c r="D4709" s="374"/>
      <c r="E4709" s="534"/>
      <c r="F4709" s="534"/>
    </row>
    <row r="4710" spans="4:6">
      <c r="D4710" s="374"/>
      <c r="E4710" s="534"/>
      <c r="F4710" s="534"/>
    </row>
    <row r="4711" spans="4:6">
      <c r="D4711" s="374"/>
      <c r="E4711" s="534"/>
      <c r="F4711" s="534"/>
    </row>
    <row r="4712" spans="4:6">
      <c r="D4712" s="374"/>
      <c r="E4712" s="534"/>
      <c r="F4712" s="534"/>
    </row>
    <row r="4713" spans="4:6">
      <c r="D4713" s="374"/>
      <c r="E4713" s="534"/>
      <c r="F4713" s="534"/>
    </row>
    <row r="4714" spans="4:6">
      <c r="D4714" s="374"/>
      <c r="E4714" s="534"/>
      <c r="F4714" s="534"/>
    </row>
    <row r="4715" spans="4:6">
      <c r="D4715" s="374"/>
      <c r="E4715" s="534"/>
      <c r="F4715" s="534"/>
    </row>
    <row r="4716" spans="4:6">
      <c r="D4716" s="374"/>
      <c r="E4716" s="534"/>
      <c r="F4716" s="534"/>
    </row>
    <row r="4717" spans="4:6">
      <c r="D4717" s="374"/>
      <c r="E4717" s="534"/>
      <c r="F4717" s="534"/>
    </row>
    <row r="4718" spans="4:6">
      <c r="D4718" s="374"/>
      <c r="E4718" s="534"/>
      <c r="F4718" s="534"/>
    </row>
    <row r="4719" spans="4:6">
      <c r="D4719" s="374"/>
      <c r="E4719" s="534"/>
      <c r="F4719" s="534"/>
    </row>
    <row r="4720" spans="4:6">
      <c r="D4720" s="374"/>
      <c r="E4720" s="534"/>
      <c r="F4720" s="534"/>
    </row>
    <row r="4721" spans="4:6">
      <c r="D4721" s="374"/>
      <c r="E4721" s="534"/>
      <c r="F4721" s="534"/>
    </row>
    <row r="4722" spans="4:6">
      <c r="D4722" s="374"/>
      <c r="E4722" s="534"/>
      <c r="F4722" s="534"/>
    </row>
    <row r="4723" spans="4:6">
      <c r="D4723" s="374"/>
      <c r="E4723" s="534"/>
      <c r="F4723" s="534"/>
    </row>
    <row r="4724" spans="4:6">
      <c r="D4724" s="374"/>
      <c r="E4724" s="534"/>
      <c r="F4724" s="534"/>
    </row>
    <row r="4725" spans="4:6">
      <c r="D4725" s="374"/>
      <c r="E4725" s="534"/>
      <c r="F4725" s="534"/>
    </row>
    <row r="4726" spans="4:6">
      <c r="D4726" s="374"/>
      <c r="E4726" s="534"/>
      <c r="F4726" s="534"/>
    </row>
    <row r="4727" spans="4:6">
      <c r="D4727" s="374"/>
      <c r="E4727" s="534"/>
      <c r="F4727" s="534"/>
    </row>
    <row r="4728" spans="4:6">
      <c r="D4728" s="374"/>
      <c r="E4728" s="534"/>
      <c r="F4728" s="534"/>
    </row>
    <row r="4729" spans="4:6">
      <c r="D4729" s="374"/>
      <c r="E4729" s="534"/>
      <c r="F4729" s="534"/>
    </row>
    <row r="4730" spans="4:6">
      <c r="D4730" s="374"/>
      <c r="E4730" s="534"/>
      <c r="F4730" s="534"/>
    </row>
    <row r="4731" spans="4:6">
      <c r="D4731" s="374"/>
      <c r="E4731" s="534"/>
      <c r="F4731" s="534"/>
    </row>
    <row r="4732" spans="4:6">
      <c r="D4732" s="374"/>
      <c r="E4732" s="534"/>
      <c r="F4732" s="534"/>
    </row>
    <row r="4733" spans="4:6">
      <c r="D4733" s="374"/>
      <c r="E4733" s="534"/>
      <c r="F4733" s="534"/>
    </row>
    <row r="4734" spans="4:6">
      <c r="D4734" s="374"/>
      <c r="E4734" s="534"/>
      <c r="F4734" s="534"/>
    </row>
    <row r="4735" spans="4:6">
      <c r="D4735" s="374"/>
      <c r="E4735" s="534"/>
      <c r="F4735" s="534"/>
    </row>
    <row r="4736" spans="4:6">
      <c r="D4736" s="374"/>
      <c r="E4736" s="534"/>
      <c r="F4736" s="534"/>
    </row>
    <row r="4737" spans="4:6">
      <c r="D4737" s="374"/>
      <c r="E4737" s="534"/>
      <c r="F4737" s="534"/>
    </row>
    <row r="4738" spans="4:6">
      <c r="D4738" s="374"/>
      <c r="E4738" s="534"/>
      <c r="F4738" s="534"/>
    </row>
    <row r="4739" spans="4:6">
      <c r="D4739" s="374"/>
      <c r="E4739" s="534"/>
      <c r="F4739" s="534"/>
    </row>
    <row r="4740" spans="4:6">
      <c r="D4740" s="374"/>
      <c r="E4740" s="534"/>
      <c r="F4740" s="534"/>
    </row>
    <row r="4741" spans="4:6">
      <c r="D4741" s="374"/>
      <c r="E4741" s="534"/>
      <c r="F4741" s="534"/>
    </row>
    <row r="4742" spans="4:6">
      <c r="D4742" s="374"/>
      <c r="E4742" s="534"/>
      <c r="F4742" s="534"/>
    </row>
    <row r="4743" spans="4:6">
      <c r="D4743" s="374"/>
      <c r="E4743" s="534"/>
      <c r="F4743" s="534"/>
    </row>
    <row r="4744" spans="4:6">
      <c r="D4744" s="374"/>
      <c r="E4744" s="534"/>
      <c r="F4744" s="534"/>
    </row>
    <row r="4745" spans="4:6">
      <c r="D4745" s="374"/>
      <c r="E4745" s="534"/>
      <c r="F4745" s="534"/>
    </row>
    <row r="4746" spans="4:6">
      <c r="D4746" s="374"/>
      <c r="E4746" s="534"/>
      <c r="F4746" s="534"/>
    </row>
    <row r="4747" spans="4:6">
      <c r="D4747" s="374"/>
      <c r="E4747" s="534"/>
      <c r="F4747" s="534"/>
    </row>
    <row r="4748" spans="4:6">
      <c r="D4748" s="374"/>
      <c r="E4748" s="534"/>
      <c r="F4748" s="534"/>
    </row>
    <row r="4749" spans="4:6">
      <c r="D4749" s="374"/>
      <c r="E4749" s="534"/>
      <c r="F4749" s="534"/>
    </row>
    <row r="4750" spans="4:6">
      <c r="D4750" s="374"/>
      <c r="E4750" s="534"/>
      <c r="F4750" s="534"/>
    </row>
    <row r="4751" spans="4:6">
      <c r="D4751" s="374"/>
      <c r="E4751" s="534"/>
      <c r="F4751" s="534"/>
    </row>
    <row r="4752" spans="4:6">
      <c r="D4752" s="374"/>
      <c r="E4752" s="534"/>
      <c r="F4752" s="534"/>
    </row>
    <row r="4753" spans="4:6">
      <c r="D4753" s="374"/>
      <c r="E4753" s="534"/>
      <c r="F4753" s="534"/>
    </row>
    <row r="4754" spans="4:6">
      <c r="D4754" s="374"/>
      <c r="E4754" s="534"/>
      <c r="F4754" s="534"/>
    </row>
    <row r="4755" spans="4:6">
      <c r="D4755" s="374"/>
      <c r="E4755" s="534"/>
      <c r="F4755" s="534"/>
    </row>
    <row r="4756" spans="4:6">
      <c r="D4756" s="374"/>
      <c r="E4756" s="534"/>
      <c r="F4756" s="534"/>
    </row>
    <row r="4757" spans="4:6">
      <c r="D4757" s="374"/>
      <c r="E4757" s="534"/>
      <c r="F4757" s="534"/>
    </row>
    <row r="4758" spans="4:6">
      <c r="D4758" s="374"/>
      <c r="E4758" s="534"/>
      <c r="F4758" s="534"/>
    </row>
    <row r="4759" spans="4:6">
      <c r="D4759" s="374"/>
      <c r="E4759" s="534"/>
      <c r="F4759" s="534"/>
    </row>
    <row r="4760" spans="4:6">
      <c r="D4760" s="374"/>
      <c r="E4760" s="534"/>
      <c r="F4760" s="534"/>
    </row>
    <row r="4761" spans="4:6">
      <c r="D4761" s="374"/>
      <c r="E4761" s="534"/>
      <c r="F4761" s="534"/>
    </row>
    <row r="4762" spans="4:6">
      <c r="D4762" s="374"/>
      <c r="E4762" s="534"/>
      <c r="F4762" s="534"/>
    </row>
    <row r="4763" spans="4:6">
      <c r="D4763" s="374"/>
      <c r="E4763" s="534"/>
      <c r="F4763" s="534"/>
    </row>
    <row r="4764" spans="4:6">
      <c r="D4764" s="374"/>
      <c r="E4764" s="534"/>
      <c r="F4764" s="534"/>
    </row>
    <row r="4765" spans="4:6">
      <c r="D4765" s="374"/>
      <c r="E4765" s="534"/>
      <c r="F4765" s="534"/>
    </row>
    <row r="4766" spans="4:6">
      <c r="D4766" s="374"/>
      <c r="E4766" s="534"/>
      <c r="F4766" s="534"/>
    </row>
    <row r="4767" spans="4:6">
      <c r="D4767" s="374"/>
      <c r="E4767" s="534"/>
      <c r="F4767" s="534"/>
    </row>
    <row r="4768" spans="4:6">
      <c r="D4768" s="374"/>
      <c r="E4768" s="534"/>
      <c r="F4768" s="534"/>
    </row>
    <row r="4769" spans="4:6">
      <c r="D4769" s="374"/>
      <c r="E4769" s="534"/>
      <c r="F4769" s="534"/>
    </row>
    <row r="4770" spans="4:6">
      <c r="D4770" s="374"/>
      <c r="E4770" s="534"/>
      <c r="F4770" s="534"/>
    </row>
    <row r="4771" spans="4:6">
      <c r="D4771" s="374"/>
      <c r="E4771" s="534"/>
      <c r="F4771" s="534"/>
    </row>
    <row r="4772" spans="4:6">
      <c r="D4772" s="374"/>
      <c r="E4772" s="534"/>
      <c r="F4772" s="534"/>
    </row>
    <row r="4773" spans="4:6">
      <c r="D4773" s="374"/>
      <c r="E4773" s="534"/>
      <c r="F4773" s="534"/>
    </row>
    <row r="4774" spans="4:6">
      <c r="D4774" s="374"/>
      <c r="E4774" s="534"/>
      <c r="F4774" s="534"/>
    </row>
    <row r="4775" spans="4:6">
      <c r="D4775" s="374"/>
      <c r="E4775" s="534"/>
      <c r="F4775" s="534"/>
    </row>
    <row r="4776" spans="4:6">
      <c r="D4776" s="374"/>
      <c r="E4776" s="534"/>
      <c r="F4776" s="534"/>
    </row>
    <row r="4777" spans="4:6">
      <c r="D4777" s="374"/>
      <c r="E4777" s="534"/>
      <c r="F4777" s="534"/>
    </row>
    <row r="4778" spans="4:6">
      <c r="D4778" s="374"/>
      <c r="E4778" s="534"/>
      <c r="F4778" s="534"/>
    </row>
    <row r="4779" spans="4:6">
      <c r="D4779" s="374"/>
      <c r="E4779" s="534"/>
      <c r="F4779" s="534"/>
    </row>
    <row r="4780" spans="4:6">
      <c r="D4780" s="374"/>
      <c r="E4780" s="534"/>
      <c r="F4780" s="534"/>
    </row>
    <row r="4781" spans="4:6">
      <c r="D4781" s="374"/>
      <c r="E4781" s="534"/>
      <c r="F4781" s="534"/>
    </row>
    <row r="4782" spans="4:6">
      <c r="D4782" s="374"/>
      <c r="E4782" s="534"/>
      <c r="F4782" s="534"/>
    </row>
    <row r="4783" spans="4:6">
      <c r="D4783" s="374"/>
      <c r="E4783" s="534"/>
      <c r="F4783" s="534"/>
    </row>
    <row r="4784" spans="4:6">
      <c r="D4784" s="374"/>
      <c r="E4784" s="534"/>
      <c r="F4784" s="534"/>
    </row>
    <row r="4785" spans="4:6">
      <c r="D4785" s="374"/>
      <c r="E4785" s="534"/>
      <c r="F4785" s="534"/>
    </row>
    <row r="4786" spans="4:6">
      <c r="D4786" s="374"/>
      <c r="E4786" s="534"/>
      <c r="F4786" s="534"/>
    </row>
    <row r="4787" spans="4:6">
      <c r="D4787" s="374"/>
      <c r="E4787" s="534"/>
      <c r="F4787" s="534"/>
    </row>
    <row r="4788" spans="4:6">
      <c r="D4788" s="374"/>
      <c r="E4788" s="534"/>
      <c r="F4788" s="534"/>
    </row>
    <row r="4789" spans="4:6">
      <c r="D4789" s="374"/>
      <c r="E4789" s="534"/>
      <c r="F4789" s="534"/>
    </row>
    <row r="4790" spans="4:6">
      <c r="D4790" s="374"/>
      <c r="E4790" s="534"/>
      <c r="F4790" s="534"/>
    </row>
    <row r="4791" spans="4:6">
      <c r="D4791" s="374"/>
      <c r="E4791" s="534"/>
      <c r="F4791" s="534"/>
    </row>
    <row r="4792" spans="4:6">
      <c r="D4792" s="374"/>
      <c r="E4792" s="534"/>
      <c r="F4792" s="534"/>
    </row>
    <row r="4793" spans="4:6">
      <c r="D4793" s="374"/>
      <c r="E4793" s="534"/>
      <c r="F4793" s="534"/>
    </row>
    <row r="4794" spans="4:6">
      <c r="D4794" s="374"/>
      <c r="E4794" s="534"/>
      <c r="F4794" s="534"/>
    </row>
    <row r="4795" spans="4:6">
      <c r="D4795" s="374"/>
      <c r="E4795" s="534"/>
      <c r="F4795" s="534"/>
    </row>
    <row r="4796" spans="4:6">
      <c r="D4796" s="374"/>
      <c r="E4796" s="534"/>
      <c r="F4796" s="534"/>
    </row>
    <row r="4797" spans="4:6">
      <c r="D4797" s="374"/>
      <c r="E4797" s="534"/>
      <c r="F4797" s="534"/>
    </row>
    <row r="4798" spans="4:6">
      <c r="D4798" s="374"/>
      <c r="E4798" s="534"/>
      <c r="F4798" s="534"/>
    </row>
    <row r="4799" spans="4:6">
      <c r="D4799" s="374"/>
      <c r="E4799" s="534"/>
      <c r="F4799" s="534"/>
    </row>
    <row r="4800" spans="4:6">
      <c r="D4800" s="374"/>
      <c r="E4800" s="534"/>
      <c r="F4800" s="534"/>
    </row>
    <row r="4801" spans="4:6">
      <c r="D4801" s="374"/>
      <c r="E4801" s="534"/>
      <c r="F4801" s="534"/>
    </row>
    <row r="4802" spans="4:6">
      <c r="D4802" s="374"/>
      <c r="E4802" s="534"/>
      <c r="F4802" s="534"/>
    </row>
    <row r="4803" spans="4:6">
      <c r="D4803" s="374"/>
      <c r="E4803" s="534"/>
      <c r="F4803" s="534"/>
    </row>
    <row r="4804" spans="4:6">
      <c r="D4804" s="374"/>
      <c r="E4804" s="534"/>
      <c r="F4804" s="534"/>
    </row>
    <row r="4805" spans="4:6">
      <c r="D4805" s="374"/>
      <c r="E4805" s="534"/>
      <c r="F4805" s="534"/>
    </row>
    <row r="4806" spans="4:6">
      <c r="D4806" s="374"/>
      <c r="E4806" s="534"/>
      <c r="F4806" s="534"/>
    </row>
    <row r="4807" spans="4:6">
      <c r="D4807" s="374"/>
      <c r="E4807" s="534"/>
      <c r="F4807" s="534"/>
    </row>
    <row r="4808" spans="4:6">
      <c r="D4808" s="374"/>
      <c r="E4808" s="534"/>
      <c r="F4808" s="534"/>
    </row>
    <row r="4809" spans="4:6">
      <c r="D4809" s="374"/>
      <c r="E4809" s="534"/>
      <c r="F4809" s="534"/>
    </row>
    <row r="4810" spans="4:6">
      <c r="D4810" s="374"/>
      <c r="E4810" s="534"/>
      <c r="F4810" s="534"/>
    </row>
    <row r="4811" spans="4:6">
      <c r="D4811" s="374"/>
      <c r="E4811" s="534"/>
      <c r="F4811" s="534"/>
    </row>
    <row r="4812" spans="4:6">
      <c r="D4812" s="374"/>
      <c r="E4812" s="534"/>
      <c r="F4812" s="534"/>
    </row>
    <row r="4813" spans="4:6">
      <c r="D4813" s="374"/>
      <c r="E4813" s="534"/>
      <c r="F4813" s="534"/>
    </row>
    <row r="4814" spans="4:6">
      <c r="D4814" s="374"/>
      <c r="E4814" s="534"/>
      <c r="F4814" s="534"/>
    </row>
    <row r="4815" spans="4:6">
      <c r="D4815" s="374"/>
      <c r="E4815" s="534"/>
      <c r="F4815" s="534"/>
    </row>
    <row r="4816" spans="4:6">
      <c r="D4816" s="374"/>
      <c r="E4816" s="534"/>
      <c r="F4816" s="534"/>
    </row>
    <row r="4817" spans="4:6">
      <c r="D4817" s="374"/>
      <c r="E4817" s="534"/>
      <c r="F4817" s="534"/>
    </row>
    <row r="4818" spans="4:6">
      <c r="D4818" s="374"/>
      <c r="E4818" s="534"/>
      <c r="F4818" s="534"/>
    </row>
    <row r="4819" spans="4:6">
      <c r="D4819" s="374"/>
      <c r="E4819" s="534"/>
      <c r="F4819" s="534"/>
    </row>
    <row r="4820" spans="4:6">
      <c r="D4820" s="374"/>
      <c r="E4820" s="534"/>
      <c r="F4820" s="534"/>
    </row>
    <row r="4821" spans="4:6">
      <c r="D4821" s="374"/>
      <c r="E4821" s="534"/>
      <c r="F4821" s="534"/>
    </row>
    <row r="4822" spans="4:6">
      <c r="D4822" s="374"/>
      <c r="E4822" s="534"/>
      <c r="F4822" s="534"/>
    </row>
    <row r="4823" spans="4:6">
      <c r="D4823" s="374"/>
      <c r="E4823" s="534"/>
      <c r="F4823" s="534"/>
    </row>
    <row r="4824" spans="4:6">
      <c r="D4824" s="374"/>
      <c r="E4824" s="534"/>
      <c r="F4824" s="534"/>
    </row>
    <row r="4825" spans="4:6">
      <c r="D4825" s="374"/>
      <c r="E4825" s="534"/>
      <c r="F4825" s="534"/>
    </row>
    <row r="4826" spans="4:6">
      <c r="D4826" s="374"/>
      <c r="E4826" s="534"/>
      <c r="F4826" s="534"/>
    </row>
    <row r="4827" spans="4:6">
      <c r="D4827" s="374"/>
      <c r="E4827" s="534"/>
      <c r="F4827" s="534"/>
    </row>
    <row r="4828" spans="4:6">
      <c r="D4828" s="374"/>
      <c r="E4828" s="534"/>
      <c r="F4828" s="534"/>
    </row>
    <row r="4829" spans="4:6">
      <c r="D4829" s="374"/>
      <c r="E4829" s="534"/>
      <c r="F4829" s="534"/>
    </row>
    <row r="4830" spans="4:6">
      <c r="D4830" s="374"/>
      <c r="E4830" s="534"/>
      <c r="F4830" s="534"/>
    </row>
    <row r="4831" spans="4:6">
      <c r="D4831" s="374"/>
      <c r="E4831" s="534"/>
      <c r="F4831" s="534"/>
    </row>
    <row r="4832" spans="4:6">
      <c r="D4832" s="374"/>
      <c r="E4832" s="534"/>
      <c r="F4832" s="534"/>
    </row>
    <row r="4833" spans="4:6">
      <c r="D4833" s="374"/>
      <c r="E4833" s="534"/>
      <c r="F4833" s="534"/>
    </row>
    <row r="4834" spans="4:6">
      <c r="D4834" s="374"/>
      <c r="E4834" s="534"/>
      <c r="F4834" s="534"/>
    </row>
    <row r="4835" spans="4:6">
      <c r="D4835" s="374"/>
      <c r="E4835" s="534"/>
      <c r="F4835" s="534"/>
    </row>
    <row r="4836" spans="4:6">
      <c r="D4836" s="374"/>
      <c r="E4836" s="534"/>
      <c r="F4836" s="534"/>
    </row>
    <row r="4837" spans="4:6">
      <c r="D4837" s="374"/>
      <c r="E4837" s="534"/>
      <c r="F4837" s="534"/>
    </row>
    <row r="4838" spans="4:6">
      <c r="D4838" s="374"/>
      <c r="E4838" s="534"/>
      <c r="F4838" s="534"/>
    </row>
    <row r="4839" spans="4:6">
      <c r="D4839" s="374"/>
      <c r="E4839" s="534"/>
      <c r="F4839" s="534"/>
    </row>
    <row r="4840" spans="4:6">
      <c r="D4840" s="374"/>
      <c r="E4840" s="534"/>
      <c r="F4840" s="534"/>
    </row>
    <row r="4841" spans="4:6">
      <c r="D4841" s="374"/>
      <c r="E4841" s="534"/>
      <c r="F4841" s="534"/>
    </row>
    <row r="4842" spans="4:6">
      <c r="D4842" s="374"/>
      <c r="E4842" s="534"/>
      <c r="F4842" s="534"/>
    </row>
    <row r="4843" spans="4:6">
      <c r="D4843" s="374"/>
      <c r="E4843" s="534"/>
      <c r="F4843" s="534"/>
    </row>
    <row r="4844" spans="4:6">
      <c r="D4844" s="374"/>
      <c r="E4844" s="534"/>
      <c r="F4844" s="534"/>
    </row>
    <row r="4845" spans="4:6">
      <c r="D4845" s="374"/>
      <c r="E4845" s="534"/>
      <c r="F4845" s="534"/>
    </row>
    <row r="4846" spans="4:6">
      <c r="D4846" s="374"/>
      <c r="E4846" s="534"/>
      <c r="F4846" s="534"/>
    </row>
    <row r="4847" spans="4:6">
      <c r="D4847" s="374"/>
      <c r="E4847" s="534"/>
      <c r="F4847" s="534"/>
    </row>
    <row r="4848" spans="4:6">
      <c r="D4848" s="374"/>
      <c r="E4848" s="534"/>
      <c r="F4848" s="534"/>
    </row>
    <row r="4849" spans="4:6">
      <c r="D4849" s="374"/>
      <c r="E4849" s="534"/>
      <c r="F4849" s="534"/>
    </row>
    <row r="4850" spans="4:6">
      <c r="D4850" s="374"/>
      <c r="E4850" s="534"/>
      <c r="F4850" s="534"/>
    </row>
    <row r="4851" spans="4:6">
      <c r="D4851" s="374"/>
      <c r="E4851" s="534"/>
      <c r="F4851" s="534"/>
    </row>
    <row r="4852" spans="4:6">
      <c r="D4852" s="374"/>
      <c r="E4852" s="534"/>
      <c r="F4852" s="534"/>
    </row>
    <row r="4853" spans="4:6">
      <c r="D4853" s="374"/>
      <c r="E4853" s="534"/>
      <c r="F4853" s="534"/>
    </row>
    <row r="4854" spans="4:6">
      <c r="D4854" s="374"/>
      <c r="E4854" s="534"/>
      <c r="F4854" s="534"/>
    </row>
    <row r="4855" spans="4:6">
      <c r="D4855" s="374"/>
      <c r="E4855" s="534"/>
      <c r="F4855" s="534"/>
    </row>
    <row r="4856" spans="4:6">
      <c r="D4856" s="374"/>
      <c r="E4856" s="534"/>
      <c r="F4856" s="534"/>
    </row>
    <row r="4857" spans="4:6">
      <c r="D4857" s="374"/>
      <c r="E4857" s="534"/>
      <c r="F4857" s="534"/>
    </row>
    <row r="4858" spans="4:6">
      <c r="D4858" s="374"/>
      <c r="E4858" s="534"/>
      <c r="F4858" s="534"/>
    </row>
    <row r="4859" spans="4:6">
      <c r="D4859" s="374"/>
      <c r="E4859" s="534"/>
      <c r="F4859" s="534"/>
    </row>
    <row r="4860" spans="4:6">
      <c r="D4860" s="374"/>
      <c r="E4860" s="534"/>
      <c r="F4860" s="534"/>
    </row>
    <row r="4861" spans="4:6">
      <c r="D4861" s="374"/>
      <c r="E4861" s="534"/>
      <c r="F4861" s="534"/>
    </row>
    <row r="4862" spans="4:6">
      <c r="D4862" s="374"/>
      <c r="E4862" s="534"/>
      <c r="F4862" s="534"/>
    </row>
    <row r="4863" spans="4:6">
      <c r="D4863" s="374"/>
      <c r="E4863" s="534"/>
      <c r="F4863" s="534"/>
    </row>
    <row r="4864" spans="4:6">
      <c r="D4864" s="374"/>
      <c r="E4864" s="534"/>
      <c r="F4864" s="534"/>
    </row>
    <row r="4865" spans="4:6">
      <c r="D4865" s="374"/>
      <c r="E4865" s="534"/>
      <c r="F4865" s="534"/>
    </row>
    <row r="4866" spans="4:6">
      <c r="D4866" s="374"/>
      <c r="E4866" s="534"/>
      <c r="F4866" s="534"/>
    </row>
    <row r="4867" spans="4:6">
      <c r="D4867" s="374"/>
      <c r="E4867" s="534"/>
      <c r="F4867" s="534"/>
    </row>
    <row r="4868" spans="4:6">
      <c r="D4868" s="374"/>
      <c r="E4868" s="534"/>
      <c r="F4868" s="534"/>
    </row>
    <row r="4869" spans="4:6">
      <c r="D4869" s="374"/>
      <c r="E4869" s="534"/>
      <c r="F4869" s="534"/>
    </row>
    <row r="4870" spans="4:6">
      <c r="D4870" s="374"/>
      <c r="E4870" s="534"/>
      <c r="F4870" s="534"/>
    </row>
    <row r="4871" spans="4:6">
      <c r="D4871" s="374"/>
      <c r="E4871" s="534"/>
      <c r="F4871" s="534"/>
    </row>
    <row r="4872" spans="4:6">
      <c r="D4872" s="374"/>
      <c r="E4872" s="534"/>
      <c r="F4872" s="534"/>
    </row>
    <row r="4873" spans="4:6">
      <c r="D4873" s="374"/>
      <c r="E4873" s="534"/>
      <c r="F4873" s="534"/>
    </row>
    <row r="4874" spans="4:6">
      <c r="D4874" s="374"/>
      <c r="E4874" s="534"/>
      <c r="F4874" s="534"/>
    </row>
    <row r="4875" spans="4:6">
      <c r="D4875" s="374"/>
      <c r="E4875" s="534"/>
      <c r="F4875" s="534"/>
    </row>
    <row r="4876" spans="4:6">
      <c r="D4876" s="374"/>
      <c r="E4876" s="534"/>
      <c r="F4876" s="534"/>
    </row>
    <row r="4877" spans="4:6">
      <c r="D4877" s="374"/>
      <c r="E4877" s="534"/>
      <c r="F4877" s="534"/>
    </row>
    <row r="4878" spans="4:6">
      <c r="D4878" s="374"/>
      <c r="E4878" s="534"/>
      <c r="F4878" s="534"/>
    </row>
    <row r="4879" spans="4:6">
      <c r="D4879" s="374"/>
      <c r="E4879" s="534"/>
      <c r="F4879" s="534"/>
    </row>
    <row r="4880" spans="4:6">
      <c r="D4880" s="374"/>
      <c r="E4880" s="534"/>
      <c r="F4880" s="534"/>
    </row>
    <row r="4881" spans="4:6">
      <c r="D4881" s="374"/>
      <c r="E4881" s="534"/>
      <c r="F4881" s="534"/>
    </row>
    <row r="4882" spans="4:6">
      <c r="D4882" s="374"/>
      <c r="E4882" s="534"/>
      <c r="F4882" s="534"/>
    </row>
    <row r="4883" spans="4:6">
      <c r="D4883" s="374"/>
      <c r="E4883" s="534"/>
      <c r="F4883" s="534"/>
    </row>
    <row r="4884" spans="4:6">
      <c r="D4884" s="374"/>
      <c r="E4884" s="534"/>
      <c r="F4884" s="534"/>
    </row>
    <row r="4885" spans="4:6">
      <c r="D4885" s="374"/>
      <c r="E4885" s="534"/>
      <c r="F4885" s="534"/>
    </row>
    <row r="4886" spans="4:6">
      <c r="D4886" s="374"/>
      <c r="E4886" s="534"/>
      <c r="F4886" s="534"/>
    </row>
    <row r="4887" spans="4:6">
      <c r="D4887" s="374"/>
      <c r="E4887" s="534"/>
      <c r="F4887" s="534"/>
    </row>
    <row r="4888" spans="4:6">
      <c r="D4888" s="374"/>
      <c r="E4888" s="534"/>
      <c r="F4888" s="534"/>
    </row>
    <row r="4889" spans="4:6">
      <c r="D4889" s="374"/>
      <c r="E4889" s="534"/>
      <c r="F4889" s="534"/>
    </row>
    <row r="4890" spans="4:6">
      <c r="D4890" s="374"/>
      <c r="E4890" s="534"/>
      <c r="F4890" s="534"/>
    </row>
    <row r="4891" spans="4:6">
      <c r="D4891" s="374"/>
      <c r="E4891" s="534"/>
      <c r="F4891" s="534"/>
    </row>
    <row r="4892" spans="4:6">
      <c r="D4892" s="374"/>
      <c r="E4892" s="534"/>
      <c r="F4892" s="534"/>
    </row>
    <row r="4893" spans="4:6">
      <c r="D4893" s="374"/>
      <c r="E4893" s="534"/>
      <c r="F4893" s="534"/>
    </row>
    <row r="4894" spans="4:6">
      <c r="D4894" s="374"/>
      <c r="E4894" s="534"/>
      <c r="F4894" s="534"/>
    </row>
    <row r="4895" spans="4:6">
      <c r="D4895" s="374"/>
      <c r="E4895" s="534"/>
      <c r="F4895" s="534"/>
    </row>
    <row r="4896" spans="4:6">
      <c r="D4896" s="374"/>
      <c r="E4896" s="534"/>
      <c r="F4896" s="534"/>
    </row>
    <row r="4897" spans="4:6">
      <c r="D4897" s="374"/>
      <c r="E4897" s="534"/>
      <c r="F4897" s="534"/>
    </row>
    <row r="4898" spans="4:6">
      <c r="D4898" s="374"/>
      <c r="E4898" s="534"/>
      <c r="F4898" s="534"/>
    </row>
    <row r="4899" spans="4:6">
      <c r="D4899" s="374"/>
      <c r="E4899" s="534"/>
      <c r="F4899" s="534"/>
    </row>
    <row r="4900" spans="4:6">
      <c r="D4900" s="374"/>
      <c r="E4900" s="534"/>
      <c r="F4900" s="534"/>
    </row>
    <row r="4901" spans="4:6">
      <c r="D4901" s="374"/>
      <c r="E4901" s="534"/>
      <c r="F4901" s="534"/>
    </row>
    <row r="4902" spans="4:6">
      <c r="D4902" s="374"/>
      <c r="E4902" s="534"/>
      <c r="F4902" s="534"/>
    </row>
    <row r="4903" spans="4:6">
      <c r="D4903" s="374"/>
      <c r="E4903" s="534"/>
      <c r="F4903" s="534"/>
    </row>
    <row r="4904" spans="4:6">
      <c r="D4904" s="374"/>
      <c r="E4904" s="534"/>
      <c r="F4904" s="534"/>
    </row>
    <row r="4905" spans="4:6">
      <c r="D4905" s="374"/>
      <c r="E4905" s="534"/>
      <c r="F4905" s="534"/>
    </row>
    <row r="4906" spans="4:6">
      <c r="D4906" s="374"/>
      <c r="E4906" s="534"/>
      <c r="F4906" s="534"/>
    </row>
    <row r="4907" spans="4:6">
      <c r="D4907" s="374"/>
      <c r="E4907" s="534"/>
      <c r="F4907" s="534"/>
    </row>
    <row r="4908" spans="4:6">
      <c r="D4908" s="374"/>
      <c r="E4908" s="534"/>
      <c r="F4908" s="534"/>
    </row>
    <row r="4909" spans="4:6">
      <c r="D4909" s="374"/>
      <c r="E4909" s="534"/>
      <c r="F4909" s="534"/>
    </row>
    <row r="4910" spans="4:6">
      <c r="D4910" s="374"/>
      <c r="E4910" s="534"/>
      <c r="F4910" s="534"/>
    </row>
    <row r="4911" spans="4:6">
      <c r="D4911" s="374"/>
      <c r="E4911" s="534"/>
      <c r="F4911" s="534"/>
    </row>
    <row r="4912" spans="4:6">
      <c r="D4912" s="374"/>
      <c r="E4912" s="534"/>
      <c r="F4912" s="534"/>
    </row>
    <row r="4913" spans="4:6">
      <c r="D4913" s="374"/>
      <c r="E4913" s="534"/>
      <c r="F4913" s="534"/>
    </row>
    <row r="4914" spans="4:6">
      <c r="D4914" s="374"/>
      <c r="E4914" s="534"/>
      <c r="F4914" s="534"/>
    </row>
    <row r="4915" spans="4:6">
      <c r="D4915" s="374"/>
      <c r="E4915" s="534"/>
      <c r="F4915" s="534"/>
    </row>
    <row r="4916" spans="4:6">
      <c r="D4916" s="374"/>
      <c r="E4916" s="534"/>
      <c r="F4916" s="534"/>
    </row>
    <row r="4917" spans="4:6">
      <c r="D4917" s="374"/>
      <c r="E4917" s="534"/>
      <c r="F4917" s="534"/>
    </row>
    <row r="4918" spans="4:6">
      <c r="D4918" s="374"/>
      <c r="E4918" s="534"/>
      <c r="F4918" s="534"/>
    </row>
    <row r="4919" spans="4:6">
      <c r="D4919" s="374"/>
      <c r="E4919" s="534"/>
      <c r="F4919" s="534"/>
    </row>
    <row r="4920" spans="4:6">
      <c r="D4920" s="374"/>
      <c r="E4920" s="534"/>
      <c r="F4920" s="534"/>
    </row>
    <row r="4921" spans="4:6">
      <c r="D4921" s="374"/>
      <c r="E4921" s="534"/>
      <c r="F4921" s="534"/>
    </row>
    <row r="4922" spans="4:6">
      <c r="D4922" s="374"/>
      <c r="E4922" s="534"/>
      <c r="F4922" s="534"/>
    </row>
    <row r="4923" spans="4:6">
      <c r="D4923" s="374"/>
      <c r="E4923" s="534"/>
      <c r="F4923" s="534"/>
    </row>
    <row r="4924" spans="4:6">
      <c r="D4924" s="374"/>
      <c r="E4924" s="534"/>
      <c r="F4924" s="534"/>
    </row>
    <row r="4925" spans="4:6">
      <c r="D4925" s="374"/>
      <c r="E4925" s="534"/>
      <c r="F4925" s="534"/>
    </row>
    <row r="4926" spans="4:6">
      <c r="D4926" s="374"/>
      <c r="E4926" s="534"/>
      <c r="F4926" s="534"/>
    </row>
    <row r="4927" spans="4:6">
      <c r="D4927" s="374"/>
      <c r="E4927" s="534"/>
      <c r="F4927" s="534"/>
    </row>
    <row r="4928" spans="4:6">
      <c r="D4928" s="374"/>
      <c r="E4928" s="534"/>
      <c r="F4928" s="534"/>
    </row>
    <row r="4929" spans="4:6">
      <c r="D4929" s="374"/>
      <c r="E4929" s="534"/>
      <c r="F4929" s="534"/>
    </row>
    <row r="4930" spans="4:6">
      <c r="D4930" s="374"/>
      <c r="E4930" s="534"/>
      <c r="F4930" s="534"/>
    </row>
    <row r="4931" spans="4:6">
      <c r="D4931" s="374"/>
      <c r="E4931" s="534"/>
      <c r="F4931" s="534"/>
    </row>
    <row r="4932" spans="4:6">
      <c r="D4932" s="374"/>
      <c r="E4932" s="534"/>
      <c r="F4932" s="534"/>
    </row>
    <row r="4933" spans="4:6">
      <c r="D4933" s="374"/>
      <c r="E4933" s="534"/>
      <c r="F4933" s="534"/>
    </row>
    <row r="4934" spans="4:6">
      <c r="D4934" s="374"/>
      <c r="E4934" s="534"/>
      <c r="F4934" s="534"/>
    </row>
    <row r="4935" spans="4:6">
      <c r="D4935" s="374"/>
      <c r="E4935" s="534"/>
      <c r="F4935" s="534"/>
    </row>
    <row r="4936" spans="4:6">
      <c r="D4936" s="374"/>
      <c r="E4936" s="534"/>
      <c r="F4936" s="534"/>
    </row>
    <row r="4937" spans="4:6">
      <c r="D4937" s="374"/>
      <c r="E4937" s="534"/>
      <c r="F4937" s="534"/>
    </row>
    <row r="4938" spans="4:6">
      <c r="D4938" s="374"/>
      <c r="E4938" s="534"/>
      <c r="F4938" s="534"/>
    </row>
    <row r="4939" spans="4:6">
      <c r="D4939" s="374"/>
      <c r="E4939" s="534"/>
      <c r="F4939" s="534"/>
    </row>
    <row r="4940" spans="4:6">
      <c r="D4940" s="374"/>
      <c r="E4940" s="534"/>
      <c r="F4940" s="534"/>
    </row>
    <row r="4941" spans="4:6">
      <c r="D4941" s="374"/>
      <c r="E4941" s="534"/>
      <c r="F4941" s="534"/>
    </row>
    <row r="4942" spans="4:6">
      <c r="D4942" s="374"/>
      <c r="E4942" s="534"/>
      <c r="F4942" s="534"/>
    </row>
    <row r="4943" spans="4:6">
      <c r="D4943" s="374"/>
      <c r="E4943" s="534"/>
      <c r="F4943" s="534"/>
    </row>
    <row r="4944" spans="4:6">
      <c r="D4944" s="374"/>
      <c r="E4944" s="534"/>
      <c r="F4944" s="534"/>
    </row>
    <row r="4945" spans="4:6">
      <c r="D4945" s="374"/>
      <c r="E4945" s="534"/>
      <c r="F4945" s="534"/>
    </row>
    <row r="4946" spans="4:6">
      <c r="D4946" s="374"/>
      <c r="E4946" s="534"/>
      <c r="F4946" s="534"/>
    </row>
    <row r="4947" spans="4:6">
      <c r="D4947" s="374"/>
      <c r="E4947" s="534"/>
      <c r="F4947" s="534"/>
    </row>
    <row r="4948" spans="4:6">
      <c r="D4948" s="374"/>
      <c r="E4948" s="534"/>
      <c r="F4948" s="534"/>
    </row>
    <row r="4949" spans="4:6">
      <c r="D4949" s="374"/>
      <c r="E4949" s="534"/>
      <c r="F4949" s="534"/>
    </row>
    <row r="4950" spans="4:6">
      <c r="D4950" s="374"/>
      <c r="E4950" s="534"/>
      <c r="F4950" s="534"/>
    </row>
    <row r="4951" spans="4:6">
      <c r="D4951" s="374"/>
      <c r="E4951" s="534"/>
      <c r="F4951" s="534"/>
    </row>
    <row r="4952" spans="4:6">
      <c r="D4952" s="374"/>
      <c r="E4952" s="534"/>
      <c r="F4952" s="534"/>
    </row>
    <row r="4953" spans="4:6">
      <c r="D4953" s="374"/>
      <c r="E4953" s="534"/>
      <c r="F4953" s="534"/>
    </row>
    <row r="4954" spans="4:6">
      <c r="D4954" s="374"/>
      <c r="E4954" s="534"/>
      <c r="F4954" s="534"/>
    </row>
    <row r="4955" spans="4:6">
      <c r="D4955" s="374"/>
      <c r="E4955" s="534"/>
      <c r="F4955" s="534"/>
    </row>
    <row r="4956" spans="4:6">
      <c r="D4956" s="374"/>
      <c r="E4956" s="534"/>
      <c r="F4956" s="534"/>
    </row>
    <row r="4957" spans="4:6">
      <c r="D4957" s="374"/>
      <c r="E4957" s="534"/>
      <c r="F4957" s="534"/>
    </row>
    <row r="4958" spans="4:6">
      <c r="D4958" s="374"/>
      <c r="E4958" s="534"/>
      <c r="F4958" s="534"/>
    </row>
    <row r="4959" spans="4:6">
      <c r="D4959" s="374"/>
      <c r="E4959" s="534"/>
      <c r="F4959" s="534"/>
    </row>
    <row r="4960" spans="4:6">
      <c r="D4960" s="374"/>
      <c r="E4960" s="534"/>
      <c r="F4960" s="534"/>
    </row>
    <row r="4961" spans="4:6">
      <c r="D4961" s="374"/>
      <c r="E4961" s="534"/>
      <c r="F4961" s="534"/>
    </row>
    <row r="4962" spans="4:6">
      <c r="D4962" s="374"/>
      <c r="E4962" s="534"/>
      <c r="F4962" s="534"/>
    </row>
    <row r="4963" spans="4:6">
      <c r="D4963" s="374"/>
      <c r="E4963" s="534"/>
      <c r="F4963" s="534"/>
    </row>
    <row r="4964" spans="4:6">
      <c r="D4964" s="374"/>
      <c r="E4964" s="534"/>
      <c r="F4964" s="534"/>
    </row>
    <row r="4965" spans="4:6">
      <c r="D4965" s="374"/>
      <c r="E4965" s="534"/>
      <c r="F4965" s="534"/>
    </row>
    <row r="4966" spans="4:6">
      <c r="D4966" s="374"/>
      <c r="E4966" s="534"/>
      <c r="F4966" s="534"/>
    </row>
    <row r="4967" spans="4:6">
      <c r="D4967" s="374"/>
      <c r="E4967" s="534"/>
      <c r="F4967" s="534"/>
    </row>
    <row r="4968" spans="4:6">
      <c r="D4968" s="374"/>
      <c r="E4968" s="534"/>
      <c r="F4968" s="534"/>
    </row>
    <row r="4969" spans="4:6">
      <c r="D4969" s="374"/>
      <c r="E4969" s="534"/>
      <c r="F4969" s="534"/>
    </row>
    <row r="4970" spans="4:6">
      <c r="D4970" s="374"/>
      <c r="E4970" s="534"/>
      <c r="F4970" s="534"/>
    </row>
    <row r="4971" spans="4:6">
      <c r="D4971" s="374"/>
      <c r="E4971" s="534"/>
      <c r="F4971" s="534"/>
    </row>
    <row r="4972" spans="4:6">
      <c r="D4972" s="374"/>
      <c r="E4972" s="534"/>
      <c r="F4972" s="534"/>
    </row>
    <row r="4973" spans="4:6">
      <c r="D4973" s="374"/>
      <c r="E4973" s="534"/>
      <c r="F4973" s="534"/>
    </row>
    <row r="4974" spans="4:6">
      <c r="D4974" s="374"/>
      <c r="E4974" s="534"/>
      <c r="F4974" s="534"/>
    </row>
    <row r="4975" spans="4:6">
      <c r="D4975" s="374"/>
      <c r="E4975" s="534"/>
      <c r="F4975" s="534"/>
    </row>
    <row r="4976" spans="4:6">
      <c r="D4976" s="374"/>
      <c r="E4976" s="534"/>
      <c r="F4976" s="534"/>
    </row>
    <row r="4977" spans="4:6">
      <c r="D4977" s="374"/>
      <c r="E4977" s="534"/>
      <c r="F4977" s="534"/>
    </row>
    <row r="4978" spans="4:6">
      <c r="D4978" s="374"/>
      <c r="E4978" s="534"/>
      <c r="F4978" s="534"/>
    </row>
    <row r="4979" spans="4:6">
      <c r="D4979" s="374"/>
      <c r="E4979" s="534"/>
      <c r="F4979" s="534"/>
    </row>
    <row r="4980" spans="4:6">
      <c r="D4980" s="374"/>
      <c r="E4980" s="534"/>
      <c r="F4980" s="534"/>
    </row>
    <row r="4981" spans="4:6">
      <c r="D4981" s="374"/>
      <c r="E4981" s="534"/>
      <c r="F4981" s="534"/>
    </row>
    <row r="4982" spans="4:6">
      <c r="D4982" s="374"/>
      <c r="E4982" s="534"/>
      <c r="F4982" s="534"/>
    </row>
    <row r="4983" spans="4:6">
      <c r="D4983" s="374"/>
      <c r="E4983" s="534"/>
      <c r="F4983" s="534"/>
    </row>
    <row r="4984" spans="4:6">
      <c r="D4984" s="374"/>
      <c r="E4984" s="534"/>
      <c r="F4984" s="534"/>
    </row>
    <row r="4985" spans="4:6">
      <c r="D4985" s="374"/>
      <c r="E4985" s="534"/>
      <c r="F4985" s="534"/>
    </row>
    <row r="4986" spans="4:6">
      <c r="D4986" s="374"/>
      <c r="E4986" s="534"/>
      <c r="F4986" s="534"/>
    </row>
    <row r="4987" spans="4:6">
      <c r="D4987" s="374"/>
      <c r="E4987" s="534"/>
      <c r="F4987" s="534"/>
    </row>
    <row r="4988" spans="4:6">
      <c r="D4988" s="374"/>
      <c r="E4988" s="534"/>
      <c r="F4988" s="534"/>
    </row>
    <row r="4989" spans="4:6">
      <c r="D4989" s="374"/>
      <c r="E4989" s="534"/>
      <c r="F4989" s="534"/>
    </row>
    <row r="4990" spans="4:6">
      <c r="D4990" s="374"/>
      <c r="E4990" s="534"/>
      <c r="F4990" s="534"/>
    </row>
    <row r="4991" spans="4:6">
      <c r="D4991" s="374"/>
      <c r="E4991" s="534"/>
      <c r="F4991" s="534"/>
    </row>
    <row r="4992" spans="4:6">
      <c r="D4992" s="374"/>
      <c r="E4992" s="534"/>
      <c r="F4992" s="534"/>
    </row>
    <row r="4993" spans="4:6">
      <c r="D4993" s="374"/>
      <c r="E4993" s="534"/>
      <c r="F4993" s="534"/>
    </row>
    <row r="4994" spans="4:6">
      <c r="D4994" s="374"/>
      <c r="E4994" s="534"/>
      <c r="F4994" s="534"/>
    </row>
    <row r="4995" spans="4:6">
      <c r="D4995" s="374"/>
      <c r="E4995" s="534"/>
      <c r="F4995" s="534"/>
    </row>
    <row r="4996" spans="4:6">
      <c r="D4996" s="374"/>
      <c r="E4996" s="534"/>
      <c r="F4996" s="534"/>
    </row>
    <row r="4997" spans="4:6">
      <c r="D4997" s="374"/>
      <c r="E4997" s="534"/>
      <c r="F4997" s="534"/>
    </row>
    <row r="4998" spans="4:6">
      <c r="D4998" s="374"/>
      <c r="E4998" s="534"/>
      <c r="F4998" s="534"/>
    </row>
    <row r="4999" spans="4:6">
      <c r="D4999" s="374"/>
      <c r="E4999" s="534"/>
      <c r="F4999" s="534"/>
    </row>
    <row r="5000" spans="4:6">
      <c r="D5000" s="374"/>
      <c r="E5000" s="534"/>
      <c r="F5000" s="534"/>
    </row>
    <row r="5001" spans="4:6">
      <c r="D5001" s="374"/>
      <c r="E5001" s="534"/>
      <c r="F5001" s="534"/>
    </row>
    <row r="5002" spans="4:6">
      <c r="D5002" s="374"/>
      <c r="E5002" s="534"/>
      <c r="F5002" s="534"/>
    </row>
    <row r="5003" spans="4:6">
      <c r="D5003" s="374"/>
      <c r="E5003" s="534"/>
      <c r="F5003" s="534"/>
    </row>
    <row r="5004" spans="4:6">
      <c r="D5004" s="374"/>
      <c r="E5004" s="534"/>
      <c r="F5004" s="534"/>
    </row>
    <row r="5005" spans="4:6">
      <c r="D5005" s="374"/>
      <c r="E5005" s="534"/>
      <c r="F5005" s="534"/>
    </row>
    <row r="5006" spans="4:6">
      <c r="D5006" s="374"/>
      <c r="E5006" s="534"/>
      <c r="F5006" s="534"/>
    </row>
    <row r="5007" spans="4:6">
      <c r="D5007" s="374"/>
      <c r="E5007" s="534"/>
      <c r="F5007" s="534"/>
    </row>
    <row r="5008" spans="4:6">
      <c r="D5008" s="374"/>
      <c r="E5008" s="534"/>
      <c r="F5008" s="534"/>
    </row>
    <row r="5009" spans="4:6">
      <c r="D5009" s="374"/>
      <c r="E5009" s="534"/>
      <c r="F5009" s="534"/>
    </row>
    <row r="5010" spans="4:6">
      <c r="D5010" s="374"/>
      <c r="E5010" s="534"/>
      <c r="F5010" s="534"/>
    </row>
    <row r="5011" spans="4:6">
      <c r="D5011" s="374"/>
      <c r="E5011" s="534"/>
      <c r="F5011" s="534"/>
    </row>
    <row r="5012" spans="4:6">
      <c r="D5012" s="374"/>
      <c r="E5012" s="534"/>
      <c r="F5012" s="534"/>
    </row>
    <row r="5013" spans="4:6">
      <c r="D5013" s="374"/>
      <c r="E5013" s="534"/>
      <c r="F5013" s="534"/>
    </row>
    <row r="5014" spans="4:6">
      <c r="D5014" s="374"/>
      <c r="E5014" s="534"/>
      <c r="F5014" s="534"/>
    </row>
    <row r="5015" spans="4:6">
      <c r="D5015" s="374"/>
      <c r="E5015" s="534"/>
      <c r="F5015" s="534"/>
    </row>
    <row r="5016" spans="4:6">
      <c r="D5016" s="374"/>
      <c r="E5016" s="534"/>
      <c r="F5016" s="534"/>
    </row>
    <row r="5017" spans="4:6">
      <c r="D5017" s="374"/>
      <c r="E5017" s="534"/>
      <c r="F5017" s="534"/>
    </row>
    <row r="5018" spans="4:6">
      <c r="D5018" s="374"/>
      <c r="E5018" s="534"/>
      <c r="F5018" s="534"/>
    </row>
    <row r="5019" spans="4:6">
      <c r="D5019" s="374"/>
      <c r="E5019" s="534"/>
      <c r="F5019" s="534"/>
    </row>
    <row r="5020" spans="4:6">
      <c r="D5020" s="374"/>
      <c r="E5020" s="534"/>
      <c r="F5020" s="534"/>
    </row>
    <row r="5021" spans="4:6">
      <c r="D5021" s="374"/>
      <c r="E5021" s="534"/>
      <c r="F5021" s="534"/>
    </row>
    <row r="5022" spans="4:6">
      <c r="D5022" s="374"/>
      <c r="E5022" s="534"/>
      <c r="F5022" s="534"/>
    </row>
    <row r="5023" spans="4:6">
      <c r="D5023" s="374"/>
      <c r="E5023" s="534"/>
      <c r="F5023" s="534"/>
    </row>
    <row r="5024" spans="4:6">
      <c r="D5024" s="374"/>
      <c r="E5024" s="534"/>
      <c r="F5024" s="534"/>
    </row>
    <row r="5025" spans="4:6">
      <c r="D5025" s="374"/>
      <c r="E5025" s="534"/>
      <c r="F5025" s="534"/>
    </row>
    <row r="5026" spans="4:6">
      <c r="D5026" s="374"/>
      <c r="E5026" s="534"/>
      <c r="F5026" s="534"/>
    </row>
    <row r="5027" spans="4:6">
      <c r="D5027" s="374"/>
      <c r="E5027" s="534"/>
      <c r="F5027" s="534"/>
    </row>
    <row r="5028" spans="4:6">
      <c r="D5028" s="374"/>
      <c r="E5028" s="534"/>
      <c r="F5028" s="534"/>
    </row>
    <row r="5029" spans="4:6">
      <c r="D5029" s="374"/>
      <c r="E5029" s="534"/>
      <c r="F5029" s="534"/>
    </row>
    <row r="5030" spans="4:6">
      <c r="D5030" s="374"/>
      <c r="E5030" s="534"/>
      <c r="F5030" s="534"/>
    </row>
    <row r="5031" spans="4:6">
      <c r="D5031" s="374"/>
      <c r="E5031" s="534"/>
      <c r="F5031" s="534"/>
    </row>
    <row r="5032" spans="4:6">
      <c r="D5032" s="374"/>
      <c r="E5032" s="534"/>
      <c r="F5032" s="534"/>
    </row>
    <row r="5033" spans="4:6">
      <c r="D5033" s="374"/>
      <c r="E5033" s="534"/>
      <c r="F5033" s="534"/>
    </row>
    <row r="5034" spans="4:6">
      <c r="D5034" s="374"/>
      <c r="E5034" s="534"/>
      <c r="F5034" s="534"/>
    </row>
    <row r="5035" spans="4:6">
      <c r="D5035" s="374"/>
      <c r="E5035" s="534"/>
      <c r="F5035" s="534"/>
    </row>
    <row r="5036" spans="4:6">
      <c r="D5036" s="374"/>
      <c r="E5036" s="534"/>
      <c r="F5036" s="534"/>
    </row>
    <row r="5037" spans="4:6">
      <c r="D5037" s="374"/>
      <c r="E5037" s="534"/>
      <c r="F5037" s="534"/>
    </row>
    <row r="5038" spans="4:6">
      <c r="D5038" s="374"/>
      <c r="E5038" s="534"/>
      <c r="F5038" s="534"/>
    </row>
    <row r="5039" spans="4:6">
      <c r="D5039" s="374"/>
      <c r="E5039" s="534"/>
      <c r="F5039" s="534"/>
    </row>
    <row r="5040" spans="4:6">
      <c r="D5040" s="374"/>
      <c r="E5040" s="534"/>
      <c r="F5040" s="534"/>
    </row>
    <row r="5041" spans="4:6">
      <c r="D5041" s="374"/>
      <c r="E5041" s="534"/>
      <c r="F5041" s="534"/>
    </row>
    <row r="5042" spans="4:6">
      <c r="D5042" s="374"/>
      <c r="E5042" s="534"/>
      <c r="F5042" s="534"/>
    </row>
    <row r="5043" spans="4:6">
      <c r="D5043" s="374"/>
      <c r="E5043" s="534"/>
      <c r="F5043" s="534"/>
    </row>
    <row r="5044" spans="4:6">
      <c r="D5044" s="374"/>
      <c r="E5044" s="534"/>
      <c r="F5044" s="534"/>
    </row>
    <row r="5045" spans="4:6">
      <c r="D5045" s="374"/>
      <c r="E5045" s="534"/>
      <c r="F5045" s="534"/>
    </row>
    <row r="5046" spans="4:6">
      <c r="D5046" s="374"/>
      <c r="E5046" s="534"/>
      <c r="F5046" s="534"/>
    </row>
    <row r="5047" spans="4:6">
      <c r="D5047" s="374"/>
      <c r="E5047" s="534"/>
      <c r="F5047" s="534"/>
    </row>
    <row r="5048" spans="4:6">
      <c r="D5048" s="374"/>
      <c r="E5048" s="534"/>
      <c r="F5048" s="534"/>
    </row>
    <row r="5049" spans="4:6">
      <c r="D5049" s="374"/>
      <c r="E5049" s="534"/>
      <c r="F5049" s="534"/>
    </row>
    <row r="5050" spans="4:6">
      <c r="D5050" s="374"/>
      <c r="E5050" s="534"/>
      <c r="F5050" s="534"/>
    </row>
    <row r="5051" spans="4:6">
      <c r="D5051" s="374"/>
      <c r="E5051" s="534"/>
      <c r="F5051" s="534"/>
    </row>
    <row r="5052" spans="4:6">
      <c r="D5052" s="374"/>
      <c r="E5052" s="534"/>
      <c r="F5052" s="534"/>
    </row>
    <row r="5053" spans="4:6">
      <c r="D5053" s="374"/>
      <c r="E5053" s="534"/>
      <c r="F5053" s="534"/>
    </row>
    <row r="5054" spans="4:6">
      <c r="D5054" s="374"/>
      <c r="E5054" s="534"/>
      <c r="F5054" s="534"/>
    </row>
    <row r="5055" spans="4:6">
      <c r="D5055" s="374"/>
      <c r="E5055" s="534"/>
      <c r="F5055" s="534"/>
    </row>
    <row r="5056" spans="4:6">
      <c r="D5056" s="374"/>
      <c r="E5056" s="534"/>
      <c r="F5056" s="534"/>
    </row>
    <row r="5057" spans="4:6">
      <c r="D5057" s="374"/>
      <c r="E5057" s="534"/>
      <c r="F5057" s="534"/>
    </row>
    <row r="5058" spans="4:6">
      <c r="D5058" s="374"/>
      <c r="E5058" s="534"/>
      <c r="F5058" s="534"/>
    </row>
    <row r="5059" spans="4:6">
      <c r="D5059" s="374"/>
      <c r="E5059" s="534"/>
      <c r="F5059" s="534"/>
    </row>
    <row r="5060" spans="4:6">
      <c r="D5060" s="374"/>
      <c r="E5060" s="534"/>
      <c r="F5060" s="534"/>
    </row>
    <row r="5061" spans="4:6">
      <c r="D5061" s="374"/>
      <c r="E5061" s="534"/>
      <c r="F5061" s="534"/>
    </row>
    <row r="5062" spans="4:6">
      <c r="D5062" s="374"/>
      <c r="E5062" s="534"/>
      <c r="F5062" s="534"/>
    </row>
    <row r="5063" spans="4:6">
      <c r="D5063" s="374"/>
      <c r="E5063" s="534"/>
      <c r="F5063" s="534"/>
    </row>
    <row r="5064" spans="4:6">
      <c r="D5064" s="374"/>
      <c r="E5064" s="534"/>
      <c r="F5064" s="534"/>
    </row>
    <row r="5065" spans="4:6">
      <c r="D5065" s="374"/>
      <c r="E5065" s="534"/>
      <c r="F5065" s="534"/>
    </row>
    <row r="5066" spans="4:6">
      <c r="D5066" s="374"/>
      <c r="E5066" s="534"/>
      <c r="F5066" s="534"/>
    </row>
    <row r="5067" spans="4:6">
      <c r="D5067" s="374"/>
      <c r="E5067" s="534"/>
      <c r="F5067" s="534"/>
    </row>
    <row r="5068" spans="4:6">
      <c r="D5068" s="374"/>
      <c r="E5068" s="534"/>
      <c r="F5068" s="534"/>
    </row>
    <row r="5069" spans="4:6">
      <c r="D5069" s="374"/>
      <c r="E5069" s="534"/>
      <c r="F5069" s="534"/>
    </row>
    <row r="5070" spans="4:6">
      <c r="D5070" s="374"/>
      <c r="E5070" s="534"/>
      <c r="F5070" s="534"/>
    </row>
    <row r="5071" spans="4:6">
      <c r="D5071" s="374"/>
      <c r="E5071" s="534"/>
      <c r="F5071" s="534"/>
    </row>
    <row r="5072" spans="4:6">
      <c r="D5072" s="374"/>
      <c r="E5072" s="534"/>
      <c r="F5072" s="534"/>
    </row>
    <row r="5073" spans="4:6">
      <c r="D5073" s="374"/>
      <c r="E5073" s="534"/>
      <c r="F5073" s="534"/>
    </row>
    <row r="5074" spans="4:6">
      <c r="D5074" s="374"/>
      <c r="E5074" s="534"/>
      <c r="F5074" s="534"/>
    </row>
    <row r="5075" spans="4:6">
      <c r="D5075" s="374"/>
      <c r="E5075" s="534"/>
      <c r="F5075" s="534"/>
    </row>
    <row r="5076" spans="4:6">
      <c r="D5076" s="374"/>
      <c r="E5076" s="534"/>
      <c r="F5076" s="534"/>
    </row>
    <row r="5077" spans="4:6">
      <c r="D5077" s="374"/>
      <c r="E5077" s="534"/>
      <c r="F5077" s="534"/>
    </row>
    <row r="5078" spans="4:6">
      <c r="D5078" s="374"/>
      <c r="E5078" s="534"/>
      <c r="F5078" s="534"/>
    </row>
    <row r="5079" spans="4:6">
      <c r="D5079" s="374"/>
      <c r="E5079" s="534"/>
      <c r="F5079" s="534"/>
    </row>
    <row r="5080" spans="4:6">
      <c r="D5080" s="374"/>
      <c r="E5080" s="534"/>
      <c r="F5080" s="534"/>
    </row>
    <row r="5081" spans="4:6">
      <c r="D5081" s="374"/>
      <c r="E5081" s="534"/>
      <c r="F5081" s="534"/>
    </row>
    <row r="5082" spans="4:6">
      <c r="D5082" s="374"/>
      <c r="E5082" s="534"/>
      <c r="F5082" s="534"/>
    </row>
    <row r="5083" spans="4:6">
      <c r="D5083" s="374"/>
      <c r="E5083" s="534"/>
      <c r="F5083" s="534"/>
    </row>
    <row r="5084" spans="4:6">
      <c r="D5084" s="374"/>
      <c r="E5084" s="534"/>
      <c r="F5084" s="534"/>
    </row>
    <row r="5085" spans="4:6">
      <c r="D5085" s="374"/>
      <c r="E5085" s="534"/>
      <c r="F5085" s="534"/>
    </row>
    <row r="5086" spans="4:6">
      <c r="D5086" s="374"/>
      <c r="E5086" s="534"/>
      <c r="F5086" s="534"/>
    </row>
    <row r="5087" spans="4:6">
      <c r="D5087" s="374"/>
      <c r="E5087" s="534"/>
      <c r="F5087" s="534"/>
    </row>
    <row r="5088" spans="4:6">
      <c r="D5088" s="374"/>
      <c r="E5088" s="534"/>
      <c r="F5088" s="534"/>
    </row>
    <row r="5089" spans="4:6">
      <c r="D5089" s="374"/>
      <c r="E5089" s="534"/>
      <c r="F5089" s="534"/>
    </row>
    <row r="5090" spans="4:6">
      <c r="D5090" s="374"/>
      <c r="E5090" s="534"/>
      <c r="F5090" s="534"/>
    </row>
    <row r="5091" spans="4:6">
      <c r="D5091" s="374"/>
      <c r="E5091" s="534"/>
      <c r="F5091" s="534"/>
    </row>
    <row r="5092" spans="4:6">
      <c r="D5092" s="374"/>
      <c r="E5092" s="534"/>
      <c r="F5092" s="534"/>
    </row>
    <row r="5093" spans="4:6">
      <c r="D5093" s="374"/>
      <c r="E5093" s="534"/>
      <c r="F5093" s="534"/>
    </row>
    <row r="5094" spans="4:6">
      <c r="D5094" s="374"/>
      <c r="E5094" s="534"/>
      <c r="F5094" s="534"/>
    </row>
    <row r="5095" spans="4:6">
      <c r="D5095" s="374"/>
      <c r="E5095" s="534"/>
      <c r="F5095" s="534"/>
    </row>
    <row r="5096" spans="4:6">
      <c r="D5096" s="374"/>
      <c r="E5096" s="534"/>
      <c r="F5096" s="534"/>
    </row>
    <row r="5097" spans="4:6">
      <c r="D5097" s="374"/>
      <c r="E5097" s="534"/>
      <c r="F5097" s="534"/>
    </row>
    <row r="5098" spans="4:6">
      <c r="D5098" s="374"/>
      <c r="E5098" s="534"/>
      <c r="F5098" s="534"/>
    </row>
    <row r="5099" spans="4:6">
      <c r="D5099" s="374"/>
      <c r="E5099" s="534"/>
      <c r="F5099" s="534"/>
    </row>
    <row r="5100" spans="4:6">
      <c r="D5100" s="374"/>
      <c r="E5100" s="534"/>
      <c r="F5100" s="534"/>
    </row>
    <row r="5101" spans="4:6">
      <c r="D5101" s="374"/>
      <c r="E5101" s="534"/>
      <c r="F5101" s="534"/>
    </row>
    <row r="5102" spans="4:6">
      <c r="D5102" s="374"/>
      <c r="E5102" s="534"/>
      <c r="F5102" s="534"/>
    </row>
    <row r="5103" spans="4:6">
      <c r="D5103" s="374"/>
      <c r="E5103" s="534"/>
      <c r="F5103" s="534"/>
    </row>
    <row r="5104" spans="4:6">
      <c r="D5104" s="374"/>
      <c r="E5104" s="534"/>
      <c r="F5104" s="534"/>
    </row>
    <row r="5105" spans="4:6">
      <c r="D5105" s="374"/>
      <c r="E5105" s="534"/>
      <c r="F5105" s="534"/>
    </row>
    <row r="5106" spans="4:6">
      <c r="D5106" s="374"/>
      <c r="E5106" s="534"/>
      <c r="F5106" s="534"/>
    </row>
    <row r="5107" spans="4:6">
      <c r="D5107" s="374"/>
      <c r="E5107" s="534"/>
      <c r="F5107" s="534"/>
    </row>
    <row r="5108" spans="4:6">
      <c r="D5108" s="374"/>
      <c r="E5108" s="534"/>
      <c r="F5108" s="534"/>
    </row>
    <row r="5109" spans="4:6">
      <c r="D5109" s="374"/>
      <c r="E5109" s="534"/>
      <c r="F5109" s="534"/>
    </row>
    <row r="5110" spans="4:6">
      <c r="D5110" s="374"/>
      <c r="E5110" s="534"/>
      <c r="F5110" s="534"/>
    </row>
    <row r="5111" spans="4:6">
      <c r="D5111" s="374"/>
      <c r="E5111" s="534"/>
      <c r="F5111" s="534"/>
    </row>
    <row r="5112" spans="4:6">
      <c r="D5112" s="374"/>
      <c r="E5112" s="534"/>
      <c r="F5112" s="534"/>
    </row>
    <row r="5113" spans="4:6">
      <c r="D5113" s="374"/>
      <c r="E5113" s="534"/>
      <c r="F5113" s="534"/>
    </row>
    <row r="5114" spans="4:6">
      <c r="D5114" s="374"/>
      <c r="E5114" s="534"/>
      <c r="F5114" s="534"/>
    </row>
    <row r="5115" spans="4:6">
      <c r="D5115" s="374"/>
      <c r="E5115" s="534"/>
      <c r="F5115" s="534"/>
    </row>
    <row r="5116" spans="4:6">
      <c r="D5116" s="374"/>
      <c r="E5116" s="534"/>
      <c r="F5116" s="534"/>
    </row>
    <row r="5117" spans="4:6">
      <c r="D5117" s="374"/>
      <c r="E5117" s="534"/>
      <c r="F5117" s="534"/>
    </row>
    <row r="5118" spans="4:6">
      <c r="D5118" s="374"/>
      <c r="E5118" s="534"/>
      <c r="F5118" s="534"/>
    </row>
    <row r="5119" spans="4:6">
      <c r="D5119" s="374"/>
      <c r="E5119" s="534"/>
      <c r="F5119" s="534"/>
    </row>
    <row r="5120" spans="4:6">
      <c r="D5120" s="374"/>
      <c r="E5120" s="534"/>
      <c r="F5120" s="534"/>
    </row>
    <row r="5121" spans="4:6">
      <c r="D5121" s="374"/>
      <c r="E5121" s="534"/>
      <c r="F5121" s="534"/>
    </row>
    <row r="5122" spans="4:6">
      <c r="D5122" s="374"/>
      <c r="E5122" s="534"/>
      <c r="F5122" s="534"/>
    </row>
    <row r="5123" spans="4:6">
      <c r="D5123" s="374"/>
      <c r="E5123" s="534"/>
      <c r="F5123" s="534"/>
    </row>
    <row r="5124" spans="4:6">
      <c r="D5124" s="374"/>
      <c r="E5124" s="534"/>
      <c r="F5124" s="534"/>
    </row>
    <row r="5125" spans="4:6">
      <c r="D5125" s="374"/>
      <c r="E5125" s="534"/>
      <c r="F5125" s="534"/>
    </row>
    <row r="5126" spans="4:6">
      <c r="D5126" s="374"/>
      <c r="E5126" s="534"/>
      <c r="F5126" s="534"/>
    </row>
    <row r="5127" spans="4:6">
      <c r="D5127" s="374"/>
      <c r="E5127" s="534"/>
      <c r="F5127" s="534"/>
    </row>
    <row r="5128" spans="4:6">
      <c r="D5128" s="374"/>
      <c r="E5128" s="534"/>
      <c r="F5128" s="534"/>
    </row>
    <row r="5129" spans="4:6">
      <c r="D5129" s="374"/>
      <c r="E5129" s="534"/>
      <c r="F5129" s="534"/>
    </row>
    <row r="5130" spans="4:6">
      <c r="D5130" s="374"/>
      <c r="E5130" s="534"/>
      <c r="F5130" s="534"/>
    </row>
    <row r="5131" spans="4:6">
      <c r="D5131" s="374"/>
      <c r="E5131" s="534"/>
      <c r="F5131" s="534"/>
    </row>
    <row r="5132" spans="4:6">
      <c r="D5132" s="374"/>
      <c r="E5132" s="534"/>
      <c r="F5132" s="534"/>
    </row>
    <row r="5133" spans="4:6">
      <c r="D5133" s="374"/>
      <c r="E5133" s="534"/>
      <c r="F5133" s="534"/>
    </row>
    <row r="5134" spans="4:6">
      <c r="D5134" s="374"/>
      <c r="E5134" s="534"/>
      <c r="F5134" s="534"/>
    </row>
    <row r="5135" spans="4:6">
      <c r="D5135" s="374"/>
      <c r="E5135" s="534"/>
      <c r="F5135" s="534"/>
    </row>
    <row r="5136" spans="4:6">
      <c r="D5136" s="374"/>
      <c r="E5136" s="534"/>
      <c r="F5136" s="534"/>
    </row>
    <row r="5137" spans="4:6">
      <c r="D5137" s="374"/>
      <c r="E5137" s="534"/>
      <c r="F5137" s="534"/>
    </row>
    <row r="5138" spans="4:6">
      <c r="D5138" s="374"/>
      <c r="E5138" s="534"/>
      <c r="F5138" s="534"/>
    </row>
    <row r="5139" spans="4:6">
      <c r="D5139" s="374"/>
      <c r="E5139" s="534"/>
      <c r="F5139" s="534"/>
    </row>
    <row r="5140" spans="4:6">
      <c r="D5140" s="374"/>
      <c r="E5140" s="534"/>
      <c r="F5140" s="534"/>
    </row>
    <row r="5141" spans="4:6">
      <c r="D5141" s="374"/>
      <c r="E5141" s="534"/>
      <c r="F5141" s="534"/>
    </row>
    <row r="5142" spans="4:6">
      <c r="D5142" s="374"/>
      <c r="E5142" s="534"/>
      <c r="F5142" s="534"/>
    </row>
    <row r="5143" spans="4:6">
      <c r="D5143" s="374"/>
      <c r="E5143" s="534"/>
      <c r="F5143" s="534"/>
    </row>
    <row r="5144" spans="4:6">
      <c r="D5144" s="374"/>
      <c r="E5144" s="534"/>
      <c r="F5144" s="534"/>
    </row>
    <row r="5145" spans="4:6">
      <c r="D5145" s="374"/>
      <c r="E5145" s="534"/>
      <c r="F5145" s="534"/>
    </row>
    <row r="5146" spans="4:6">
      <c r="D5146" s="374"/>
      <c r="E5146" s="534"/>
      <c r="F5146" s="534"/>
    </row>
    <row r="5147" spans="4:6">
      <c r="D5147" s="374"/>
      <c r="E5147" s="534"/>
      <c r="F5147" s="534"/>
    </row>
    <row r="5148" spans="4:6">
      <c r="D5148" s="374"/>
      <c r="E5148" s="534"/>
      <c r="F5148" s="534"/>
    </row>
    <row r="5149" spans="4:6">
      <c r="D5149" s="374"/>
      <c r="E5149" s="534"/>
      <c r="F5149" s="534"/>
    </row>
    <row r="5150" spans="4:6">
      <c r="D5150" s="374"/>
      <c r="E5150" s="534"/>
      <c r="F5150" s="534"/>
    </row>
    <row r="5151" spans="4:6">
      <c r="D5151" s="374"/>
      <c r="E5151" s="534"/>
      <c r="F5151" s="534"/>
    </row>
    <row r="5152" spans="4:6">
      <c r="D5152" s="374"/>
      <c r="E5152" s="534"/>
      <c r="F5152" s="534"/>
    </row>
    <row r="5153" spans="4:6">
      <c r="D5153" s="374"/>
      <c r="E5153" s="534"/>
      <c r="F5153" s="534"/>
    </row>
    <row r="5154" spans="4:6">
      <c r="D5154" s="374"/>
      <c r="E5154" s="534"/>
      <c r="F5154" s="534"/>
    </row>
    <row r="5155" spans="4:6">
      <c r="D5155" s="374"/>
      <c r="E5155" s="534"/>
      <c r="F5155" s="534"/>
    </row>
    <row r="5156" spans="4:6">
      <c r="D5156" s="374"/>
      <c r="E5156" s="534"/>
      <c r="F5156" s="534"/>
    </row>
    <row r="5157" spans="4:6">
      <c r="D5157" s="374"/>
      <c r="E5157" s="534"/>
      <c r="F5157" s="534"/>
    </row>
    <row r="5158" spans="4:6">
      <c r="D5158" s="374"/>
      <c r="E5158" s="534"/>
      <c r="F5158" s="534"/>
    </row>
    <row r="5159" spans="4:6">
      <c r="D5159" s="374"/>
      <c r="E5159" s="534"/>
      <c r="F5159" s="534"/>
    </row>
    <row r="5160" spans="4:6">
      <c r="D5160" s="374"/>
      <c r="E5160" s="534"/>
      <c r="F5160" s="534"/>
    </row>
    <row r="5161" spans="4:6">
      <c r="D5161" s="374"/>
      <c r="E5161" s="534"/>
      <c r="F5161" s="534"/>
    </row>
    <row r="5162" spans="4:6">
      <c r="D5162" s="374"/>
      <c r="E5162" s="534"/>
      <c r="F5162" s="534"/>
    </row>
    <row r="5163" spans="4:6">
      <c r="D5163" s="374"/>
      <c r="E5163" s="534"/>
      <c r="F5163" s="534"/>
    </row>
    <row r="5164" spans="4:6">
      <c r="D5164" s="374"/>
      <c r="E5164" s="534"/>
      <c r="F5164" s="534"/>
    </row>
    <row r="5165" spans="4:6">
      <c r="D5165" s="374"/>
      <c r="E5165" s="534"/>
      <c r="F5165" s="534"/>
    </row>
    <row r="5166" spans="4:6">
      <c r="D5166" s="374"/>
      <c r="E5166" s="534"/>
      <c r="F5166" s="534"/>
    </row>
    <row r="5167" spans="4:6">
      <c r="D5167" s="374"/>
      <c r="E5167" s="534"/>
      <c r="F5167" s="534"/>
    </row>
    <row r="5168" spans="4:6">
      <c r="D5168" s="374"/>
      <c r="E5168" s="534"/>
      <c r="F5168" s="534"/>
    </row>
    <row r="5169" spans="4:6">
      <c r="D5169" s="374"/>
      <c r="E5169" s="534"/>
      <c r="F5169" s="534"/>
    </row>
    <row r="5170" spans="4:6">
      <c r="D5170" s="374"/>
      <c r="E5170" s="534"/>
      <c r="F5170" s="534"/>
    </row>
    <row r="5171" spans="4:6">
      <c r="D5171" s="374"/>
      <c r="E5171" s="534"/>
      <c r="F5171" s="534"/>
    </row>
    <row r="5172" spans="4:6">
      <c r="D5172" s="374"/>
      <c r="E5172" s="534"/>
      <c r="F5172" s="534"/>
    </row>
    <row r="5173" spans="4:6">
      <c r="D5173" s="374"/>
      <c r="E5173" s="534"/>
      <c r="F5173" s="534"/>
    </row>
    <row r="5174" spans="4:6">
      <c r="D5174" s="374"/>
      <c r="E5174" s="534"/>
      <c r="F5174" s="534"/>
    </row>
    <row r="5175" spans="4:6">
      <c r="D5175" s="374"/>
      <c r="E5175" s="534"/>
      <c r="F5175" s="534"/>
    </row>
    <row r="5176" spans="4:6">
      <c r="D5176" s="374"/>
      <c r="E5176" s="534"/>
      <c r="F5176" s="534"/>
    </row>
    <row r="5177" spans="4:6">
      <c r="D5177" s="374"/>
      <c r="E5177" s="534"/>
      <c r="F5177" s="534"/>
    </row>
    <row r="5178" spans="4:6">
      <c r="D5178" s="374"/>
      <c r="E5178" s="534"/>
      <c r="F5178" s="534"/>
    </row>
    <row r="5179" spans="4:6">
      <c r="D5179" s="374"/>
      <c r="E5179" s="534"/>
      <c r="F5179" s="534"/>
    </row>
    <row r="5180" spans="4:6">
      <c r="D5180" s="374"/>
      <c r="E5180" s="534"/>
      <c r="F5180" s="534"/>
    </row>
    <row r="5181" spans="4:6">
      <c r="D5181" s="374"/>
      <c r="E5181" s="534"/>
      <c r="F5181" s="534"/>
    </row>
    <row r="5182" spans="4:6">
      <c r="D5182" s="374"/>
      <c r="E5182" s="534"/>
      <c r="F5182" s="534"/>
    </row>
    <row r="5183" spans="4:6">
      <c r="D5183" s="374"/>
      <c r="E5183" s="534"/>
      <c r="F5183" s="534"/>
    </row>
    <row r="5184" spans="4:6">
      <c r="D5184" s="374"/>
      <c r="E5184" s="534"/>
      <c r="F5184" s="534"/>
    </row>
    <row r="5185" spans="4:6">
      <c r="D5185" s="374"/>
      <c r="E5185" s="534"/>
      <c r="F5185" s="534"/>
    </row>
    <row r="5186" spans="4:6">
      <c r="D5186" s="374"/>
      <c r="E5186" s="534"/>
      <c r="F5186" s="534"/>
    </row>
    <row r="5187" spans="4:6">
      <c r="D5187" s="374"/>
      <c r="E5187" s="534"/>
      <c r="F5187" s="534"/>
    </row>
    <row r="5188" spans="4:6">
      <c r="D5188" s="374"/>
      <c r="E5188" s="534"/>
      <c r="F5188" s="534"/>
    </row>
    <row r="5189" spans="4:6">
      <c r="D5189" s="374"/>
      <c r="E5189" s="534"/>
      <c r="F5189" s="534"/>
    </row>
    <row r="5190" spans="4:6">
      <c r="D5190" s="374"/>
      <c r="E5190" s="534"/>
      <c r="F5190" s="534"/>
    </row>
    <row r="5191" spans="4:6">
      <c r="D5191" s="374"/>
      <c r="E5191" s="534"/>
      <c r="F5191" s="534"/>
    </row>
    <row r="5192" spans="4:6">
      <c r="D5192" s="374"/>
      <c r="E5192" s="534"/>
      <c r="F5192" s="534"/>
    </row>
    <row r="5193" spans="4:6">
      <c r="D5193" s="374"/>
      <c r="E5193" s="534"/>
      <c r="F5193" s="534"/>
    </row>
    <row r="5194" spans="4:6">
      <c r="D5194" s="374"/>
      <c r="E5194" s="534"/>
      <c r="F5194" s="534"/>
    </row>
    <row r="5195" spans="4:6">
      <c r="D5195" s="374"/>
      <c r="E5195" s="534"/>
      <c r="F5195" s="534"/>
    </row>
    <row r="5196" spans="4:6">
      <c r="D5196" s="374"/>
      <c r="E5196" s="534"/>
      <c r="F5196" s="534"/>
    </row>
    <row r="5197" spans="4:6">
      <c r="D5197" s="374"/>
      <c r="E5197" s="534"/>
      <c r="F5197" s="534"/>
    </row>
    <row r="5198" spans="4:6">
      <c r="D5198" s="374"/>
      <c r="E5198" s="534"/>
      <c r="F5198" s="534"/>
    </row>
    <row r="5199" spans="4:6">
      <c r="D5199" s="374"/>
      <c r="E5199" s="534"/>
      <c r="F5199" s="534"/>
    </row>
    <row r="5200" spans="4:6">
      <c r="D5200" s="374"/>
      <c r="E5200" s="534"/>
      <c r="F5200" s="534"/>
    </row>
    <row r="5201" spans="4:6">
      <c r="D5201" s="374"/>
      <c r="E5201" s="534"/>
      <c r="F5201" s="534"/>
    </row>
    <row r="5202" spans="4:6">
      <c r="D5202" s="374"/>
      <c r="E5202" s="534"/>
      <c r="F5202" s="534"/>
    </row>
    <row r="5203" spans="4:6">
      <c r="D5203" s="374"/>
      <c r="E5203" s="534"/>
      <c r="F5203" s="534"/>
    </row>
    <row r="5204" spans="4:6">
      <c r="D5204" s="374"/>
      <c r="E5204" s="534"/>
      <c r="F5204" s="534"/>
    </row>
    <row r="5205" spans="4:6">
      <c r="D5205" s="374"/>
      <c r="E5205" s="534"/>
      <c r="F5205" s="534"/>
    </row>
    <row r="5206" spans="4:6">
      <c r="D5206" s="374"/>
      <c r="E5206" s="534"/>
      <c r="F5206" s="534"/>
    </row>
    <row r="5207" spans="4:6">
      <c r="D5207" s="374"/>
      <c r="E5207" s="534"/>
      <c r="F5207" s="534"/>
    </row>
    <row r="5208" spans="4:6">
      <c r="D5208" s="374"/>
      <c r="E5208" s="534"/>
      <c r="F5208" s="534"/>
    </row>
    <row r="5209" spans="4:6">
      <c r="D5209" s="374"/>
      <c r="E5209" s="534"/>
      <c r="F5209" s="534"/>
    </row>
    <row r="5210" spans="4:6">
      <c r="D5210" s="374"/>
      <c r="E5210" s="534"/>
      <c r="F5210" s="534"/>
    </row>
    <row r="5211" spans="4:6">
      <c r="D5211" s="374"/>
      <c r="E5211" s="534"/>
      <c r="F5211" s="534"/>
    </row>
    <row r="5212" spans="4:6">
      <c r="D5212" s="374"/>
      <c r="E5212" s="534"/>
      <c r="F5212" s="534"/>
    </row>
    <row r="5213" spans="4:6">
      <c r="D5213" s="374"/>
      <c r="E5213" s="534"/>
      <c r="F5213" s="534"/>
    </row>
    <row r="5214" spans="4:6">
      <c r="D5214" s="374"/>
      <c r="E5214" s="534"/>
      <c r="F5214" s="534"/>
    </row>
    <row r="5215" spans="4:6">
      <c r="D5215" s="374"/>
      <c r="E5215" s="534"/>
      <c r="F5215" s="534"/>
    </row>
    <row r="5216" spans="4:6">
      <c r="D5216" s="374"/>
      <c r="E5216" s="534"/>
      <c r="F5216" s="534"/>
    </row>
    <row r="5217" spans="4:6">
      <c r="D5217" s="374"/>
      <c r="E5217" s="534"/>
      <c r="F5217" s="534"/>
    </row>
    <row r="5218" spans="4:6">
      <c r="D5218" s="374"/>
      <c r="E5218" s="534"/>
      <c r="F5218" s="534"/>
    </row>
    <row r="5219" spans="4:6">
      <c r="D5219" s="374"/>
      <c r="E5219" s="534"/>
      <c r="F5219" s="534"/>
    </row>
    <row r="5220" spans="4:6">
      <c r="D5220" s="374"/>
      <c r="E5220" s="534"/>
      <c r="F5220" s="534"/>
    </row>
    <row r="5221" spans="4:6">
      <c r="D5221" s="374"/>
      <c r="E5221" s="534"/>
      <c r="F5221" s="534"/>
    </row>
    <row r="5222" spans="4:6">
      <c r="D5222" s="374"/>
      <c r="E5222" s="534"/>
      <c r="F5222" s="534"/>
    </row>
    <row r="5223" spans="4:6">
      <c r="D5223" s="374"/>
      <c r="E5223" s="534"/>
      <c r="F5223" s="534"/>
    </row>
    <row r="5224" spans="4:6">
      <c r="D5224" s="374"/>
      <c r="E5224" s="534"/>
      <c r="F5224" s="534"/>
    </row>
    <row r="5225" spans="4:6">
      <c r="D5225" s="374"/>
      <c r="E5225" s="534"/>
      <c r="F5225" s="534"/>
    </row>
    <row r="5226" spans="4:6">
      <c r="D5226" s="374"/>
      <c r="E5226" s="534"/>
      <c r="F5226" s="534"/>
    </row>
    <row r="5227" spans="4:6">
      <c r="D5227" s="374"/>
      <c r="E5227" s="534"/>
      <c r="F5227" s="534"/>
    </row>
    <row r="5228" spans="4:6">
      <c r="D5228" s="374"/>
      <c r="E5228" s="534"/>
      <c r="F5228" s="534"/>
    </row>
    <row r="5229" spans="4:6">
      <c r="D5229" s="374"/>
      <c r="E5229" s="534"/>
      <c r="F5229" s="534"/>
    </row>
    <row r="5230" spans="4:6">
      <c r="D5230" s="374"/>
      <c r="E5230" s="534"/>
      <c r="F5230" s="534"/>
    </row>
    <row r="5231" spans="4:6">
      <c r="D5231" s="374"/>
      <c r="E5231" s="534"/>
      <c r="F5231" s="534"/>
    </row>
    <row r="5232" spans="4:6">
      <c r="D5232" s="374"/>
      <c r="E5232" s="534"/>
      <c r="F5232" s="534"/>
    </row>
    <row r="5233" spans="4:6">
      <c r="D5233" s="374"/>
      <c r="E5233" s="534"/>
      <c r="F5233" s="534"/>
    </row>
    <row r="5234" spans="4:6">
      <c r="D5234" s="374"/>
      <c r="E5234" s="534"/>
      <c r="F5234" s="534"/>
    </row>
    <row r="5235" spans="4:6">
      <c r="D5235" s="374"/>
      <c r="E5235" s="534"/>
      <c r="F5235" s="534"/>
    </row>
    <row r="5236" spans="4:6">
      <c r="D5236" s="374"/>
      <c r="E5236" s="534"/>
      <c r="F5236" s="534"/>
    </row>
    <row r="5237" spans="4:6">
      <c r="D5237" s="374"/>
      <c r="E5237" s="534"/>
      <c r="F5237" s="534"/>
    </row>
    <row r="5238" spans="4:6">
      <c r="D5238" s="374"/>
      <c r="E5238" s="534"/>
      <c r="F5238" s="534"/>
    </row>
    <row r="5239" spans="4:6">
      <c r="D5239" s="374"/>
      <c r="E5239" s="534"/>
      <c r="F5239" s="534"/>
    </row>
    <row r="5240" spans="4:6">
      <c r="D5240" s="374"/>
      <c r="E5240" s="534"/>
      <c r="F5240" s="534"/>
    </row>
    <row r="5241" spans="4:6">
      <c r="D5241" s="374"/>
      <c r="E5241" s="534"/>
      <c r="F5241" s="534"/>
    </row>
    <row r="5242" spans="4:6">
      <c r="D5242" s="374"/>
      <c r="E5242" s="534"/>
      <c r="F5242" s="534"/>
    </row>
    <row r="5243" spans="4:6">
      <c r="D5243" s="374"/>
      <c r="E5243" s="534"/>
      <c r="F5243" s="534"/>
    </row>
    <row r="5244" spans="4:6">
      <c r="D5244" s="374"/>
      <c r="E5244" s="534"/>
      <c r="F5244" s="534"/>
    </row>
    <row r="5245" spans="4:6">
      <c r="D5245" s="374"/>
      <c r="E5245" s="534"/>
      <c r="F5245" s="534"/>
    </row>
    <row r="5246" spans="4:6">
      <c r="D5246" s="374"/>
      <c r="E5246" s="534"/>
      <c r="F5246" s="534"/>
    </row>
    <row r="5247" spans="4:6">
      <c r="D5247" s="374"/>
      <c r="E5247" s="534"/>
      <c r="F5247" s="534"/>
    </row>
    <row r="5248" spans="4:6">
      <c r="D5248" s="374"/>
      <c r="E5248" s="534"/>
      <c r="F5248" s="534"/>
    </row>
    <row r="5249" spans="4:6">
      <c r="D5249" s="374"/>
      <c r="E5249" s="534"/>
      <c r="F5249" s="534"/>
    </row>
    <row r="5250" spans="4:6">
      <c r="D5250" s="374"/>
      <c r="E5250" s="534"/>
      <c r="F5250" s="534"/>
    </row>
    <row r="5251" spans="4:6">
      <c r="D5251" s="374"/>
      <c r="E5251" s="534"/>
      <c r="F5251" s="534"/>
    </row>
    <row r="5252" spans="4:6">
      <c r="D5252" s="374"/>
      <c r="E5252" s="534"/>
      <c r="F5252" s="534"/>
    </row>
    <row r="5253" spans="4:6">
      <c r="D5253" s="374"/>
      <c r="E5253" s="534"/>
      <c r="F5253" s="534"/>
    </row>
    <row r="5254" spans="4:6">
      <c r="D5254" s="374"/>
      <c r="E5254" s="534"/>
      <c r="F5254" s="534"/>
    </row>
    <row r="5255" spans="4:6">
      <c r="D5255" s="374"/>
      <c r="E5255" s="534"/>
      <c r="F5255" s="534"/>
    </row>
    <row r="5256" spans="4:6">
      <c r="D5256" s="374"/>
      <c r="E5256" s="534"/>
      <c r="F5256" s="534"/>
    </row>
    <row r="5257" spans="4:6">
      <c r="D5257" s="374"/>
      <c r="E5257" s="534"/>
      <c r="F5257" s="534"/>
    </row>
    <row r="5258" spans="4:6">
      <c r="D5258" s="374"/>
      <c r="E5258" s="534"/>
      <c r="F5258" s="534"/>
    </row>
    <row r="5259" spans="4:6">
      <c r="D5259" s="374"/>
      <c r="E5259" s="534"/>
      <c r="F5259" s="534"/>
    </row>
    <row r="5260" spans="4:6">
      <c r="D5260" s="374"/>
      <c r="E5260" s="534"/>
      <c r="F5260" s="534"/>
    </row>
    <row r="5261" spans="4:6">
      <c r="D5261" s="374"/>
      <c r="E5261" s="534"/>
      <c r="F5261" s="534"/>
    </row>
    <row r="5262" spans="4:6">
      <c r="D5262" s="374"/>
      <c r="E5262" s="534"/>
      <c r="F5262" s="534"/>
    </row>
    <row r="5263" spans="4:6">
      <c r="D5263" s="374"/>
      <c r="E5263" s="534"/>
      <c r="F5263" s="534"/>
    </row>
    <row r="5264" spans="4:6">
      <c r="D5264" s="374"/>
      <c r="E5264" s="534"/>
      <c r="F5264" s="534"/>
    </row>
    <row r="5265" spans="4:6">
      <c r="D5265" s="374"/>
      <c r="E5265" s="534"/>
      <c r="F5265" s="534"/>
    </row>
    <row r="5266" spans="4:6">
      <c r="D5266" s="374"/>
      <c r="E5266" s="534"/>
      <c r="F5266" s="534"/>
    </row>
    <row r="5267" spans="4:6">
      <c r="D5267" s="374"/>
      <c r="E5267" s="534"/>
      <c r="F5267" s="534"/>
    </row>
    <row r="5268" spans="4:6">
      <c r="D5268" s="374"/>
      <c r="E5268" s="534"/>
      <c r="F5268" s="534"/>
    </row>
    <row r="5269" spans="4:6">
      <c r="D5269" s="374"/>
      <c r="E5269" s="534"/>
      <c r="F5269" s="534"/>
    </row>
    <row r="5270" spans="4:6">
      <c r="D5270" s="374"/>
      <c r="E5270" s="534"/>
      <c r="F5270" s="534"/>
    </row>
    <row r="5271" spans="4:6">
      <c r="D5271" s="374"/>
      <c r="E5271" s="534"/>
      <c r="F5271" s="534"/>
    </row>
    <row r="5272" spans="4:6">
      <c r="D5272" s="374"/>
      <c r="E5272" s="534"/>
      <c r="F5272" s="534"/>
    </row>
    <row r="5273" spans="4:6">
      <c r="D5273" s="374"/>
      <c r="E5273" s="534"/>
      <c r="F5273" s="534"/>
    </row>
    <row r="5274" spans="4:6">
      <c r="D5274" s="374"/>
      <c r="E5274" s="534"/>
      <c r="F5274" s="534"/>
    </row>
    <row r="5275" spans="4:6">
      <c r="D5275" s="374"/>
      <c r="E5275" s="534"/>
      <c r="F5275" s="534"/>
    </row>
    <row r="5276" spans="4:6">
      <c r="D5276" s="374"/>
      <c r="E5276" s="534"/>
      <c r="F5276" s="534"/>
    </row>
    <row r="5277" spans="4:6">
      <c r="D5277" s="374"/>
      <c r="E5277" s="534"/>
      <c r="F5277" s="534"/>
    </row>
    <row r="5278" spans="4:6">
      <c r="D5278" s="374"/>
      <c r="E5278" s="534"/>
      <c r="F5278" s="534"/>
    </row>
    <row r="5279" spans="4:6">
      <c r="D5279" s="374"/>
      <c r="E5279" s="534"/>
      <c r="F5279" s="534"/>
    </row>
    <row r="5280" spans="4:6">
      <c r="D5280" s="374"/>
      <c r="E5280" s="534"/>
      <c r="F5280" s="534"/>
    </row>
    <row r="5281" spans="4:6">
      <c r="D5281" s="374"/>
      <c r="E5281" s="534"/>
      <c r="F5281" s="534"/>
    </row>
    <row r="5282" spans="4:6">
      <c r="D5282" s="374"/>
      <c r="E5282" s="534"/>
      <c r="F5282" s="534"/>
    </row>
    <row r="5283" spans="4:6">
      <c r="D5283" s="374"/>
      <c r="E5283" s="534"/>
      <c r="F5283" s="534"/>
    </row>
    <row r="5284" spans="4:6">
      <c r="D5284" s="374"/>
      <c r="E5284" s="534"/>
      <c r="F5284" s="534"/>
    </row>
    <row r="5285" spans="4:6">
      <c r="D5285" s="374"/>
      <c r="E5285" s="534"/>
      <c r="F5285" s="534"/>
    </row>
    <row r="5286" spans="4:6">
      <c r="D5286" s="374"/>
      <c r="E5286" s="534"/>
      <c r="F5286" s="534"/>
    </row>
    <row r="5287" spans="4:6">
      <c r="D5287" s="374"/>
      <c r="E5287" s="534"/>
      <c r="F5287" s="534"/>
    </row>
    <row r="5288" spans="4:6">
      <c r="D5288" s="374"/>
      <c r="E5288" s="534"/>
      <c r="F5288" s="534"/>
    </row>
    <row r="5289" spans="4:6">
      <c r="D5289" s="374"/>
      <c r="E5289" s="534"/>
      <c r="F5289" s="534"/>
    </row>
    <row r="5290" spans="4:6">
      <c r="D5290" s="374"/>
      <c r="E5290" s="534"/>
      <c r="F5290" s="534"/>
    </row>
    <row r="5291" spans="4:6">
      <c r="D5291" s="374"/>
      <c r="E5291" s="534"/>
      <c r="F5291" s="534"/>
    </row>
    <row r="5292" spans="4:6">
      <c r="D5292" s="374"/>
      <c r="E5292" s="534"/>
      <c r="F5292" s="534"/>
    </row>
    <row r="5293" spans="4:6">
      <c r="D5293" s="374"/>
      <c r="E5293" s="534"/>
      <c r="F5293" s="534"/>
    </row>
    <row r="5294" spans="4:6">
      <c r="D5294" s="374"/>
      <c r="E5294" s="534"/>
      <c r="F5294" s="534"/>
    </row>
    <row r="5295" spans="4:6">
      <c r="D5295" s="374"/>
      <c r="E5295" s="534"/>
      <c r="F5295" s="534"/>
    </row>
    <row r="5296" spans="4:6">
      <c r="D5296" s="374"/>
      <c r="E5296" s="534"/>
      <c r="F5296" s="534"/>
    </row>
    <row r="5297" spans="4:6">
      <c r="D5297" s="374"/>
      <c r="E5297" s="534"/>
      <c r="F5297" s="534"/>
    </row>
    <row r="5298" spans="4:6">
      <c r="D5298" s="374"/>
      <c r="E5298" s="534"/>
      <c r="F5298" s="534"/>
    </row>
    <row r="5299" spans="4:6">
      <c r="D5299" s="374"/>
      <c r="E5299" s="534"/>
      <c r="F5299" s="534"/>
    </row>
    <row r="5300" spans="4:6">
      <c r="D5300" s="374"/>
      <c r="E5300" s="534"/>
      <c r="F5300" s="534"/>
    </row>
    <row r="5301" spans="4:6">
      <c r="D5301" s="374"/>
      <c r="E5301" s="534"/>
      <c r="F5301" s="534"/>
    </row>
    <row r="5302" spans="4:6">
      <c r="D5302" s="374"/>
      <c r="E5302" s="534"/>
      <c r="F5302" s="534"/>
    </row>
    <row r="5303" spans="4:6">
      <c r="D5303" s="374"/>
      <c r="E5303" s="534"/>
      <c r="F5303" s="534"/>
    </row>
    <row r="5304" spans="4:6">
      <c r="D5304" s="374"/>
      <c r="E5304" s="534"/>
      <c r="F5304" s="534"/>
    </row>
    <row r="5305" spans="4:6">
      <c r="D5305" s="374"/>
      <c r="E5305" s="534"/>
      <c r="F5305" s="534"/>
    </row>
    <row r="5306" spans="4:6">
      <c r="D5306" s="374"/>
      <c r="E5306" s="534"/>
      <c r="F5306" s="534"/>
    </row>
    <row r="5307" spans="4:6">
      <c r="D5307" s="374"/>
      <c r="E5307" s="534"/>
      <c r="F5307" s="534"/>
    </row>
    <row r="5308" spans="4:6">
      <c r="D5308" s="374"/>
      <c r="E5308" s="534"/>
      <c r="F5308" s="534"/>
    </row>
    <row r="5309" spans="4:6">
      <c r="D5309" s="374"/>
      <c r="E5309" s="534"/>
      <c r="F5309" s="534"/>
    </row>
    <row r="5310" spans="4:6">
      <c r="D5310" s="374"/>
      <c r="E5310" s="534"/>
      <c r="F5310" s="534"/>
    </row>
    <row r="5311" spans="4:6">
      <c r="D5311" s="374"/>
      <c r="E5311" s="534"/>
      <c r="F5311" s="534"/>
    </row>
    <row r="5312" spans="4:6">
      <c r="D5312" s="374"/>
      <c r="E5312" s="534"/>
      <c r="F5312" s="534"/>
    </row>
    <row r="5313" spans="4:6">
      <c r="D5313" s="374"/>
      <c r="E5313" s="534"/>
      <c r="F5313" s="534"/>
    </row>
    <row r="5314" spans="4:6">
      <c r="D5314" s="374"/>
      <c r="E5314" s="534"/>
      <c r="F5314" s="534"/>
    </row>
    <row r="5315" spans="4:6">
      <c r="D5315" s="374"/>
      <c r="E5315" s="534"/>
      <c r="F5315" s="534"/>
    </row>
    <row r="5316" spans="4:6">
      <c r="D5316" s="374"/>
      <c r="E5316" s="534"/>
      <c r="F5316" s="534"/>
    </row>
    <row r="5317" spans="4:6">
      <c r="D5317" s="374"/>
      <c r="E5317" s="534"/>
      <c r="F5317" s="534"/>
    </row>
    <row r="5318" spans="4:6">
      <c r="D5318" s="374"/>
      <c r="E5318" s="534"/>
      <c r="F5318" s="534"/>
    </row>
    <row r="5319" spans="4:6">
      <c r="D5319" s="374"/>
      <c r="E5319" s="534"/>
      <c r="F5319" s="534"/>
    </row>
    <row r="5320" spans="4:6">
      <c r="D5320" s="374"/>
      <c r="E5320" s="534"/>
      <c r="F5320" s="534"/>
    </row>
    <row r="5321" spans="4:6">
      <c r="D5321" s="374"/>
      <c r="E5321" s="534"/>
      <c r="F5321" s="534"/>
    </row>
    <row r="5322" spans="4:6">
      <c r="D5322" s="374"/>
      <c r="E5322" s="534"/>
      <c r="F5322" s="534"/>
    </row>
    <row r="5323" spans="4:6">
      <c r="D5323" s="374"/>
      <c r="E5323" s="534"/>
      <c r="F5323" s="534"/>
    </row>
    <row r="5324" spans="4:6">
      <c r="D5324" s="374"/>
      <c r="E5324" s="534"/>
      <c r="F5324" s="534"/>
    </row>
    <row r="5325" spans="4:6">
      <c r="D5325" s="374"/>
      <c r="E5325" s="534"/>
      <c r="F5325" s="534"/>
    </row>
    <row r="5326" spans="4:6">
      <c r="D5326" s="374"/>
      <c r="E5326" s="534"/>
      <c r="F5326" s="534"/>
    </row>
    <row r="5327" spans="4:6">
      <c r="D5327" s="374"/>
      <c r="E5327" s="534"/>
      <c r="F5327" s="534"/>
    </row>
    <row r="5328" spans="4:6">
      <c r="D5328" s="374"/>
      <c r="E5328" s="534"/>
      <c r="F5328" s="534"/>
    </row>
    <row r="5329" spans="4:6">
      <c r="D5329" s="374"/>
      <c r="E5329" s="534"/>
      <c r="F5329" s="534"/>
    </row>
    <row r="5330" spans="4:6">
      <c r="D5330" s="374"/>
      <c r="E5330" s="534"/>
      <c r="F5330" s="534"/>
    </row>
    <row r="5331" spans="4:6">
      <c r="D5331" s="374"/>
      <c r="E5331" s="534"/>
      <c r="F5331" s="534"/>
    </row>
    <row r="5332" spans="4:6">
      <c r="D5332" s="374"/>
      <c r="E5332" s="534"/>
      <c r="F5332" s="534"/>
    </row>
    <row r="5333" spans="4:6">
      <c r="D5333" s="374"/>
      <c r="E5333" s="534"/>
      <c r="F5333" s="534"/>
    </row>
    <row r="5334" spans="4:6">
      <c r="D5334" s="374"/>
      <c r="E5334" s="534"/>
      <c r="F5334" s="534"/>
    </row>
    <row r="5335" spans="4:6">
      <c r="D5335" s="374"/>
      <c r="E5335" s="534"/>
      <c r="F5335" s="534"/>
    </row>
    <row r="5336" spans="4:6">
      <c r="D5336" s="374"/>
      <c r="E5336" s="534"/>
      <c r="F5336" s="534"/>
    </row>
    <row r="5337" spans="4:6">
      <c r="D5337" s="374"/>
      <c r="E5337" s="534"/>
      <c r="F5337" s="534"/>
    </row>
    <row r="5338" spans="4:6">
      <c r="D5338" s="374"/>
      <c r="E5338" s="534"/>
      <c r="F5338" s="534"/>
    </row>
    <row r="5339" spans="4:6">
      <c r="D5339" s="374"/>
      <c r="E5339" s="534"/>
      <c r="F5339" s="534"/>
    </row>
    <row r="5340" spans="4:6">
      <c r="D5340" s="374"/>
      <c r="E5340" s="534"/>
      <c r="F5340" s="534"/>
    </row>
    <row r="5341" spans="4:6">
      <c r="D5341" s="374"/>
      <c r="E5341" s="534"/>
      <c r="F5341" s="534"/>
    </row>
    <row r="5342" spans="4:6">
      <c r="D5342" s="374"/>
      <c r="E5342" s="534"/>
      <c r="F5342" s="534"/>
    </row>
    <row r="5343" spans="4:6">
      <c r="D5343" s="374"/>
      <c r="E5343" s="534"/>
      <c r="F5343" s="534"/>
    </row>
    <row r="5344" spans="4:6">
      <c r="D5344" s="374"/>
      <c r="E5344" s="534"/>
      <c r="F5344" s="534"/>
    </row>
    <row r="5345" spans="4:6">
      <c r="D5345" s="374"/>
      <c r="E5345" s="534"/>
      <c r="F5345" s="534"/>
    </row>
    <row r="5346" spans="4:6">
      <c r="D5346" s="374"/>
      <c r="E5346" s="534"/>
      <c r="F5346" s="534"/>
    </row>
    <row r="5347" spans="4:6">
      <c r="D5347" s="374"/>
      <c r="E5347" s="534"/>
      <c r="F5347" s="534"/>
    </row>
    <row r="5348" spans="4:6">
      <c r="D5348" s="374"/>
      <c r="E5348" s="534"/>
      <c r="F5348" s="534"/>
    </row>
    <row r="5349" spans="4:6">
      <c r="D5349" s="374"/>
      <c r="E5349" s="534"/>
      <c r="F5349" s="534"/>
    </row>
    <row r="5350" spans="4:6">
      <c r="D5350" s="374"/>
      <c r="E5350" s="534"/>
      <c r="F5350" s="534"/>
    </row>
    <row r="5351" spans="4:6">
      <c r="D5351" s="374"/>
      <c r="E5351" s="534"/>
      <c r="F5351" s="534"/>
    </row>
    <row r="5352" spans="4:6">
      <c r="D5352" s="374"/>
      <c r="E5352" s="534"/>
      <c r="F5352" s="534"/>
    </row>
    <row r="5353" spans="4:6">
      <c r="D5353" s="374"/>
      <c r="E5353" s="534"/>
      <c r="F5353" s="534"/>
    </row>
    <row r="5354" spans="4:6">
      <c r="D5354" s="374"/>
      <c r="E5354" s="534"/>
      <c r="F5354" s="534"/>
    </row>
    <row r="5355" spans="4:6">
      <c r="D5355" s="374"/>
      <c r="E5355" s="534"/>
      <c r="F5355" s="534"/>
    </row>
    <row r="5356" spans="4:6">
      <c r="D5356" s="374"/>
      <c r="E5356" s="534"/>
      <c r="F5356" s="534"/>
    </row>
    <row r="5357" spans="4:6">
      <c r="D5357" s="374"/>
      <c r="E5357" s="534"/>
      <c r="F5357" s="534"/>
    </row>
    <row r="5358" spans="4:6">
      <c r="D5358" s="374"/>
      <c r="E5358" s="534"/>
      <c r="F5358" s="534"/>
    </row>
    <row r="5359" spans="4:6">
      <c r="D5359" s="374"/>
      <c r="E5359" s="534"/>
      <c r="F5359" s="534"/>
    </row>
    <row r="5360" spans="4:6">
      <c r="D5360" s="374"/>
      <c r="E5360" s="534"/>
      <c r="F5360" s="534"/>
    </row>
    <row r="5361" spans="4:6">
      <c r="D5361" s="374"/>
      <c r="E5361" s="534"/>
      <c r="F5361" s="534"/>
    </row>
    <row r="5362" spans="4:6">
      <c r="D5362" s="374"/>
      <c r="E5362" s="534"/>
      <c r="F5362" s="534"/>
    </row>
    <row r="5363" spans="4:6">
      <c r="D5363" s="374"/>
      <c r="E5363" s="534"/>
      <c r="F5363" s="534"/>
    </row>
    <row r="5364" spans="4:6">
      <c r="D5364" s="374"/>
      <c r="E5364" s="534"/>
      <c r="F5364" s="534"/>
    </row>
    <row r="5365" spans="4:6">
      <c r="D5365" s="374"/>
      <c r="E5365" s="534"/>
      <c r="F5365" s="534"/>
    </row>
    <row r="5366" spans="4:6">
      <c r="D5366" s="374"/>
      <c r="E5366" s="534"/>
      <c r="F5366" s="534"/>
    </row>
    <row r="5367" spans="4:6">
      <c r="D5367" s="374"/>
      <c r="E5367" s="534"/>
      <c r="F5367" s="534"/>
    </row>
    <row r="5368" spans="4:6">
      <c r="D5368" s="374"/>
      <c r="E5368" s="534"/>
      <c r="F5368" s="534"/>
    </row>
    <row r="5369" spans="4:6">
      <c r="D5369" s="374"/>
      <c r="E5369" s="534"/>
      <c r="F5369" s="534"/>
    </row>
    <row r="5370" spans="4:6">
      <c r="D5370" s="374"/>
      <c r="E5370" s="534"/>
      <c r="F5370" s="534"/>
    </row>
    <row r="5371" spans="4:6">
      <c r="D5371" s="374"/>
      <c r="E5371" s="534"/>
      <c r="F5371" s="534"/>
    </row>
    <row r="5372" spans="4:6">
      <c r="D5372" s="374"/>
      <c r="E5372" s="534"/>
      <c r="F5372" s="534"/>
    </row>
    <row r="5373" spans="4:6">
      <c r="D5373" s="374"/>
      <c r="E5373" s="534"/>
      <c r="F5373" s="534"/>
    </row>
    <row r="5374" spans="4:6">
      <c r="D5374" s="374"/>
      <c r="E5374" s="534"/>
      <c r="F5374" s="534"/>
    </row>
    <row r="5375" spans="4:6">
      <c r="D5375" s="374"/>
      <c r="E5375" s="534"/>
      <c r="F5375" s="534"/>
    </row>
    <row r="5376" spans="4:6">
      <c r="D5376" s="374"/>
      <c r="E5376" s="534"/>
      <c r="F5376" s="534"/>
    </row>
    <row r="5377" spans="4:6">
      <c r="D5377" s="374"/>
      <c r="E5377" s="534"/>
      <c r="F5377" s="534"/>
    </row>
    <row r="5378" spans="4:6">
      <c r="D5378" s="374"/>
      <c r="E5378" s="534"/>
      <c r="F5378" s="534"/>
    </row>
    <row r="5379" spans="4:6">
      <c r="D5379" s="374"/>
      <c r="E5379" s="534"/>
      <c r="F5379" s="534"/>
    </row>
    <row r="5380" spans="4:6">
      <c r="D5380" s="374"/>
      <c r="E5380" s="534"/>
      <c r="F5380" s="534"/>
    </row>
    <row r="5381" spans="4:6">
      <c r="D5381" s="374"/>
      <c r="E5381" s="534"/>
      <c r="F5381" s="534"/>
    </row>
    <row r="5382" spans="4:6">
      <c r="D5382" s="374"/>
      <c r="E5382" s="534"/>
      <c r="F5382" s="534"/>
    </row>
    <row r="5383" spans="4:6">
      <c r="D5383" s="374"/>
      <c r="E5383" s="534"/>
      <c r="F5383" s="534"/>
    </row>
    <row r="5384" spans="4:6">
      <c r="D5384" s="374"/>
      <c r="E5384" s="534"/>
      <c r="F5384" s="534"/>
    </row>
    <row r="5385" spans="4:6">
      <c r="D5385" s="374"/>
      <c r="E5385" s="534"/>
      <c r="F5385" s="534"/>
    </row>
    <row r="5386" spans="4:6">
      <c r="D5386" s="374"/>
      <c r="E5386" s="534"/>
      <c r="F5386" s="534"/>
    </row>
    <row r="5387" spans="4:6">
      <c r="D5387" s="374"/>
      <c r="E5387" s="534"/>
      <c r="F5387" s="534"/>
    </row>
    <row r="5388" spans="4:6">
      <c r="D5388" s="374"/>
      <c r="E5388" s="534"/>
      <c r="F5388" s="534"/>
    </row>
    <row r="5389" spans="4:6">
      <c r="D5389" s="374"/>
      <c r="E5389" s="534"/>
      <c r="F5389" s="534"/>
    </row>
    <row r="5390" spans="4:6">
      <c r="D5390" s="374"/>
      <c r="E5390" s="534"/>
      <c r="F5390" s="534"/>
    </row>
    <row r="5391" spans="4:6">
      <c r="D5391" s="374"/>
      <c r="E5391" s="534"/>
      <c r="F5391" s="534"/>
    </row>
    <row r="5392" spans="4:6">
      <c r="D5392" s="374"/>
      <c r="E5392" s="534"/>
      <c r="F5392" s="534"/>
    </row>
    <row r="5393" spans="4:6">
      <c r="D5393" s="374"/>
      <c r="E5393" s="534"/>
      <c r="F5393" s="534"/>
    </row>
    <row r="5394" spans="4:6">
      <c r="D5394" s="374"/>
      <c r="E5394" s="534"/>
      <c r="F5394" s="534"/>
    </row>
    <row r="5395" spans="4:6">
      <c r="D5395" s="374"/>
      <c r="E5395" s="534"/>
      <c r="F5395" s="534"/>
    </row>
    <row r="5396" spans="4:6">
      <c r="D5396" s="374"/>
      <c r="E5396" s="534"/>
      <c r="F5396" s="534"/>
    </row>
    <row r="5397" spans="4:6">
      <c r="D5397" s="374"/>
      <c r="E5397" s="534"/>
      <c r="F5397" s="534"/>
    </row>
    <row r="5398" spans="4:6">
      <c r="D5398" s="374"/>
      <c r="E5398" s="534"/>
      <c r="F5398" s="534"/>
    </row>
    <row r="5399" spans="4:6">
      <c r="D5399" s="374"/>
      <c r="E5399" s="534"/>
      <c r="F5399" s="534"/>
    </row>
    <row r="5400" spans="4:6">
      <c r="D5400" s="374"/>
      <c r="E5400" s="534"/>
      <c r="F5400" s="534"/>
    </row>
    <row r="5401" spans="4:6">
      <c r="D5401" s="374"/>
      <c r="E5401" s="534"/>
      <c r="F5401" s="534"/>
    </row>
    <row r="5402" spans="4:6">
      <c r="D5402" s="374"/>
      <c r="E5402" s="534"/>
      <c r="F5402" s="534"/>
    </row>
    <row r="5403" spans="4:6">
      <c r="D5403" s="374"/>
      <c r="E5403" s="534"/>
      <c r="F5403" s="534"/>
    </row>
    <row r="5404" spans="4:6">
      <c r="D5404" s="374"/>
      <c r="E5404" s="534"/>
      <c r="F5404" s="534"/>
    </row>
    <row r="5405" spans="4:6">
      <c r="D5405" s="374"/>
      <c r="E5405" s="534"/>
      <c r="F5405" s="534"/>
    </row>
    <row r="5406" spans="4:6">
      <c r="D5406" s="374"/>
      <c r="E5406" s="534"/>
      <c r="F5406" s="534"/>
    </row>
    <row r="5407" spans="4:6">
      <c r="D5407" s="374"/>
      <c r="E5407" s="534"/>
      <c r="F5407" s="534"/>
    </row>
    <row r="5408" spans="4:6">
      <c r="D5408" s="374"/>
      <c r="E5408" s="534"/>
      <c r="F5408" s="534"/>
    </row>
    <row r="5409" spans="4:6">
      <c r="D5409" s="374"/>
      <c r="E5409" s="534"/>
      <c r="F5409" s="534"/>
    </row>
    <row r="5410" spans="4:6">
      <c r="D5410" s="374"/>
      <c r="E5410" s="534"/>
      <c r="F5410" s="534"/>
    </row>
    <row r="5411" spans="4:6">
      <c r="D5411" s="374"/>
      <c r="E5411" s="534"/>
      <c r="F5411" s="534"/>
    </row>
    <row r="5412" spans="4:6">
      <c r="D5412" s="374"/>
      <c r="E5412" s="534"/>
      <c r="F5412" s="534"/>
    </row>
    <row r="5413" spans="4:6">
      <c r="D5413" s="374"/>
      <c r="E5413" s="534"/>
      <c r="F5413" s="534"/>
    </row>
    <row r="5414" spans="4:6">
      <c r="D5414" s="374"/>
      <c r="E5414" s="534"/>
      <c r="F5414" s="534"/>
    </row>
    <row r="5415" spans="4:6">
      <c r="D5415" s="374"/>
      <c r="E5415" s="534"/>
      <c r="F5415" s="534"/>
    </row>
    <row r="5416" spans="4:6">
      <c r="D5416" s="374"/>
      <c r="E5416" s="534"/>
      <c r="F5416" s="534"/>
    </row>
    <row r="5417" spans="4:6">
      <c r="D5417" s="374"/>
      <c r="E5417" s="534"/>
      <c r="F5417" s="534"/>
    </row>
    <row r="5418" spans="4:6">
      <c r="D5418" s="374"/>
      <c r="E5418" s="534"/>
      <c r="F5418" s="534"/>
    </row>
    <row r="5419" spans="4:6">
      <c r="D5419" s="374"/>
      <c r="E5419" s="534"/>
      <c r="F5419" s="534"/>
    </row>
    <row r="5420" spans="4:6">
      <c r="D5420" s="374"/>
      <c r="E5420" s="534"/>
      <c r="F5420" s="534"/>
    </row>
    <row r="5421" spans="4:6">
      <c r="D5421" s="374"/>
      <c r="E5421" s="534"/>
      <c r="F5421" s="534"/>
    </row>
    <row r="5422" spans="4:6">
      <c r="D5422" s="374"/>
      <c r="E5422" s="534"/>
      <c r="F5422" s="534"/>
    </row>
    <row r="5423" spans="4:6">
      <c r="D5423" s="374"/>
      <c r="E5423" s="534"/>
      <c r="F5423" s="534"/>
    </row>
    <row r="5424" spans="4:6">
      <c r="D5424" s="374"/>
      <c r="E5424" s="534"/>
      <c r="F5424" s="534"/>
    </row>
    <row r="5425" spans="4:6">
      <c r="D5425" s="374"/>
      <c r="E5425" s="534"/>
      <c r="F5425" s="534"/>
    </row>
    <row r="5426" spans="4:6">
      <c r="D5426" s="374"/>
      <c r="E5426" s="534"/>
      <c r="F5426" s="534"/>
    </row>
    <row r="5427" spans="4:6">
      <c r="D5427" s="374"/>
      <c r="E5427" s="534"/>
      <c r="F5427" s="534"/>
    </row>
    <row r="5428" spans="4:6">
      <c r="D5428" s="374"/>
      <c r="E5428" s="534"/>
      <c r="F5428" s="534"/>
    </row>
    <row r="5429" spans="4:6">
      <c r="D5429" s="374"/>
      <c r="E5429" s="534"/>
      <c r="F5429" s="534"/>
    </row>
    <row r="5430" spans="4:6">
      <c r="D5430" s="374"/>
      <c r="E5430" s="534"/>
      <c r="F5430" s="534"/>
    </row>
    <row r="5431" spans="4:6">
      <c r="D5431" s="374"/>
      <c r="E5431" s="534"/>
      <c r="F5431" s="534"/>
    </row>
    <row r="5432" spans="4:6">
      <c r="D5432" s="374"/>
      <c r="E5432" s="534"/>
      <c r="F5432" s="534"/>
    </row>
    <row r="5433" spans="4:6">
      <c r="D5433" s="374"/>
      <c r="E5433" s="534"/>
      <c r="F5433" s="534"/>
    </row>
    <row r="5434" spans="4:6">
      <c r="D5434" s="374"/>
      <c r="E5434" s="534"/>
      <c r="F5434" s="534"/>
    </row>
    <row r="5435" spans="4:6">
      <c r="D5435" s="374"/>
      <c r="E5435" s="534"/>
      <c r="F5435" s="534"/>
    </row>
    <row r="5436" spans="4:6">
      <c r="D5436" s="374"/>
      <c r="E5436" s="534"/>
      <c r="F5436" s="534"/>
    </row>
    <row r="5437" spans="4:6">
      <c r="D5437" s="374"/>
      <c r="E5437" s="534"/>
      <c r="F5437" s="534"/>
    </row>
    <row r="5438" spans="4:6">
      <c r="D5438" s="374"/>
      <c r="E5438" s="534"/>
      <c r="F5438" s="534"/>
    </row>
    <row r="5439" spans="4:6">
      <c r="D5439" s="374"/>
      <c r="E5439" s="534"/>
      <c r="F5439" s="534"/>
    </row>
    <row r="5440" spans="4:6">
      <c r="D5440" s="374"/>
      <c r="E5440" s="534"/>
      <c r="F5440" s="534"/>
    </row>
    <row r="5441" spans="4:6">
      <c r="D5441" s="374"/>
      <c r="E5441" s="534"/>
      <c r="F5441" s="534"/>
    </row>
    <row r="5442" spans="4:6">
      <c r="D5442" s="374"/>
      <c r="E5442" s="534"/>
      <c r="F5442" s="534"/>
    </row>
    <row r="5443" spans="4:6">
      <c r="D5443" s="374"/>
      <c r="E5443" s="534"/>
      <c r="F5443" s="534"/>
    </row>
    <row r="5444" spans="4:6">
      <c r="D5444" s="374"/>
      <c r="E5444" s="534"/>
      <c r="F5444" s="534"/>
    </row>
    <row r="5445" spans="4:6">
      <c r="D5445" s="374"/>
      <c r="E5445" s="534"/>
      <c r="F5445" s="534"/>
    </row>
    <row r="5446" spans="4:6">
      <c r="D5446" s="374"/>
      <c r="E5446" s="534"/>
      <c r="F5446" s="534"/>
    </row>
    <row r="5447" spans="4:6">
      <c r="D5447" s="374"/>
      <c r="E5447" s="534"/>
      <c r="F5447" s="534"/>
    </row>
    <row r="5448" spans="4:6">
      <c r="D5448" s="374"/>
      <c r="E5448" s="534"/>
      <c r="F5448" s="534"/>
    </row>
    <row r="5449" spans="4:6">
      <c r="D5449" s="374"/>
      <c r="E5449" s="534"/>
      <c r="F5449" s="534"/>
    </row>
    <row r="5450" spans="4:6">
      <c r="D5450" s="374"/>
      <c r="E5450" s="534"/>
      <c r="F5450" s="534"/>
    </row>
    <row r="5451" spans="4:6">
      <c r="D5451" s="374"/>
      <c r="E5451" s="534"/>
      <c r="F5451" s="534"/>
    </row>
    <row r="5452" spans="4:6">
      <c r="D5452" s="374"/>
      <c r="E5452" s="534"/>
      <c r="F5452" s="534"/>
    </row>
    <row r="5453" spans="4:6">
      <c r="D5453" s="374"/>
      <c r="E5453" s="534"/>
      <c r="F5453" s="534"/>
    </row>
    <row r="5454" spans="4:6">
      <c r="D5454" s="374"/>
      <c r="E5454" s="534"/>
      <c r="F5454" s="534"/>
    </row>
    <row r="5455" spans="4:6">
      <c r="D5455" s="374"/>
      <c r="E5455" s="534"/>
      <c r="F5455" s="534"/>
    </row>
    <row r="5456" spans="4:6">
      <c r="D5456" s="374"/>
      <c r="E5456" s="534"/>
      <c r="F5456" s="534"/>
    </row>
    <row r="5457" spans="4:6">
      <c r="D5457" s="374"/>
      <c r="E5457" s="534"/>
      <c r="F5457" s="534"/>
    </row>
    <row r="5458" spans="4:6">
      <c r="D5458" s="374"/>
      <c r="E5458" s="534"/>
      <c r="F5458" s="534"/>
    </row>
    <row r="5459" spans="4:6">
      <c r="D5459" s="374"/>
      <c r="E5459" s="534"/>
      <c r="F5459" s="534"/>
    </row>
    <row r="5460" spans="4:6">
      <c r="D5460" s="374"/>
      <c r="E5460" s="534"/>
      <c r="F5460" s="534"/>
    </row>
    <row r="5461" spans="4:6">
      <c r="D5461" s="374"/>
      <c r="E5461" s="534"/>
      <c r="F5461" s="534"/>
    </row>
    <row r="5462" spans="4:6">
      <c r="D5462" s="374"/>
      <c r="E5462" s="534"/>
      <c r="F5462" s="534"/>
    </row>
    <row r="5463" spans="4:6">
      <c r="D5463" s="374"/>
      <c r="E5463" s="534"/>
      <c r="F5463" s="534"/>
    </row>
    <row r="5464" spans="4:6">
      <c r="D5464" s="374"/>
      <c r="E5464" s="534"/>
      <c r="F5464" s="534"/>
    </row>
    <row r="5465" spans="4:6">
      <c r="D5465" s="374"/>
      <c r="E5465" s="534"/>
      <c r="F5465" s="534"/>
    </row>
    <row r="5466" spans="4:6">
      <c r="D5466" s="374"/>
      <c r="E5466" s="534"/>
      <c r="F5466" s="534"/>
    </row>
    <row r="5467" spans="4:6">
      <c r="D5467" s="374"/>
      <c r="E5467" s="534"/>
      <c r="F5467" s="534"/>
    </row>
    <row r="5468" spans="4:6">
      <c r="D5468" s="374"/>
      <c r="E5468" s="534"/>
      <c r="F5468" s="534"/>
    </row>
    <row r="5469" spans="4:6">
      <c r="D5469" s="374"/>
      <c r="E5469" s="534"/>
      <c r="F5469" s="534"/>
    </row>
    <row r="5470" spans="4:6">
      <c r="D5470" s="374"/>
      <c r="E5470" s="534"/>
      <c r="F5470" s="534"/>
    </row>
    <row r="5471" spans="4:6">
      <c r="D5471" s="374"/>
      <c r="E5471" s="534"/>
      <c r="F5471" s="534"/>
    </row>
    <row r="5472" spans="4:6">
      <c r="D5472" s="374"/>
      <c r="E5472" s="534"/>
      <c r="F5472" s="534"/>
    </row>
    <row r="5473" spans="4:6">
      <c r="D5473" s="374"/>
      <c r="E5473" s="534"/>
      <c r="F5473" s="534"/>
    </row>
    <row r="5474" spans="4:6">
      <c r="D5474" s="374"/>
      <c r="E5474" s="534"/>
      <c r="F5474" s="534"/>
    </row>
    <row r="5475" spans="4:6">
      <c r="D5475" s="374"/>
      <c r="E5475" s="534"/>
      <c r="F5475" s="534"/>
    </row>
    <row r="5476" spans="4:6">
      <c r="D5476" s="374"/>
      <c r="E5476" s="534"/>
      <c r="F5476" s="534"/>
    </row>
    <row r="5477" spans="4:6">
      <c r="D5477" s="374"/>
      <c r="E5477" s="534"/>
      <c r="F5477" s="534"/>
    </row>
    <row r="5478" spans="4:6">
      <c r="D5478" s="374"/>
      <c r="E5478" s="534"/>
      <c r="F5478" s="534"/>
    </row>
    <row r="5479" spans="4:6">
      <c r="D5479" s="374"/>
      <c r="E5479" s="534"/>
      <c r="F5479" s="534"/>
    </row>
    <row r="5480" spans="4:6">
      <c r="D5480" s="374"/>
      <c r="E5480" s="534"/>
      <c r="F5480" s="534"/>
    </row>
    <row r="5481" spans="4:6">
      <c r="D5481" s="374"/>
      <c r="E5481" s="534"/>
      <c r="F5481" s="534"/>
    </row>
    <row r="5482" spans="4:6">
      <c r="D5482" s="374"/>
      <c r="E5482" s="534"/>
      <c r="F5482" s="534"/>
    </row>
    <row r="5483" spans="4:6">
      <c r="D5483" s="374"/>
      <c r="E5483" s="534"/>
      <c r="F5483" s="534"/>
    </row>
    <row r="5484" spans="4:6">
      <c r="D5484" s="374"/>
      <c r="E5484" s="534"/>
      <c r="F5484" s="534"/>
    </row>
    <row r="5485" spans="4:6">
      <c r="D5485" s="374"/>
      <c r="E5485" s="534"/>
      <c r="F5485" s="534"/>
    </row>
    <row r="5486" spans="4:6">
      <c r="D5486" s="374"/>
      <c r="E5486" s="534"/>
      <c r="F5486" s="534"/>
    </row>
    <row r="5487" spans="4:6">
      <c r="D5487" s="374"/>
      <c r="E5487" s="534"/>
      <c r="F5487" s="534"/>
    </row>
    <row r="5488" spans="4:6">
      <c r="D5488" s="374"/>
      <c r="E5488" s="534"/>
      <c r="F5488" s="534"/>
    </row>
    <row r="5489" spans="4:6">
      <c r="D5489" s="374"/>
      <c r="E5489" s="534"/>
      <c r="F5489" s="534"/>
    </row>
    <row r="5490" spans="4:6">
      <c r="D5490" s="374"/>
      <c r="E5490" s="534"/>
      <c r="F5490" s="534"/>
    </row>
    <row r="5491" spans="4:6">
      <c r="D5491" s="374"/>
      <c r="E5491" s="534"/>
      <c r="F5491" s="534"/>
    </row>
    <row r="5492" spans="4:6">
      <c r="D5492" s="374"/>
      <c r="E5492" s="534"/>
      <c r="F5492" s="534"/>
    </row>
    <row r="5493" spans="4:6">
      <c r="D5493" s="374"/>
      <c r="E5493" s="534"/>
      <c r="F5493" s="534"/>
    </row>
    <row r="5494" spans="4:6">
      <c r="D5494" s="374"/>
      <c r="E5494" s="534"/>
      <c r="F5494" s="534"/>
    </row>
    <row r="5495" spans="4:6">
      <c r="D5495" s="374"/>
      <c r="E5495" s="534"/>
      <c r="F5495" s="534"/>
    </row>
    <row r="5496" spans="4:6">
      <c r="D5496" s="374"/>
      <c r="E5496" s="534"/>
      <c r="F5496" s="534"/>
    </row>
    <row r="5497" spans="4:6">
      <c r="D5497" s="374"/>
      <c r="E5497" s="534"/>
      <c r="F5497" s="534"/>
    </row>
    <row r="5498" spans="4:6">
      <c r="D5498" s="374"/>
      <c r="E5498" s="534"/>
      <c r="F5498" s="534"/>
    </row>
    <row r="5499" spans="4:6">
      <c r="D5499" s="374"/>
      <c r="E5499" s="534"/>
      <c r="F5499" s="534"/>
    </row>
    <row r="5500" spans="4:6">
      <c r="D5500" s="374"/>
      <c r="E5500" s="534"/>
      <c r="F5500" s="534"/>
    </row>
    <row r="5501" spans="4:6">
      <c r="D5501" s="374"/>
      <c r="E5501" s="534"/>
      <c r="F5501" s="534"/>
    </row>
    <row r="5502" spans="4:6">
      <c r="D5502" s="374"/>
      <c r="E5502" s="534"/>
      <c r="F5502" s="534"/>
    </row>
    <row r="5503" spans="4:6">
      <c r="D5503" s="374"/>
      <c r="E5503" s="534"/>
      <c r="F5503" s="534"/>
    </row>
    <row r="5504" spans="4:6">
      <c r="D5504" s="374"/>
      <c r="E5504" s="534"/>
      <c r="F5504" s="534"/>
    </row>
    <row r="5505" spans="4:6">
      <c r="D5505" s="374"/>
      <c r="E5505" s="534"/>
      <c r="F5505" s="534"/>
    </row>
    <row r="5506" spans="4:6">
      <c r="D5506" s="374"/>
      <c r="E5506" s="534"/>
      <c r="F5506" s="534"/>
    </row>
    <row r="5507" spans="4:6">
      <c r="D5507" s="374"/>
      <c r="E5507" s="534"/>
      <c r="F5507" s="534"/>
    </row>
    <row r="5508" spans="4:6">
      <c r="D5508" s="374"/>
      <c r="E5508" s="534"/>
      <c r="F5508" s="534"/>
    </row>
    <row r="5509" spans="4:6">
      <c r="D5509" s="374"/>
      <c r="E5509" s="534"/>
      <c r="F5509" s="534"/>
    </row>
    <row r="5510" spans="4:6">
      <c r="D5510" s="374"/>
      <c r="E5510" s="534"/>
      <c r="F5510" s="534"/>
    </row>
    <row r="5511" spans="4:6">
      <c r="D5511" s="374"/>
      <c r="E5511" s="534"/>
      <c r="F5511" s="534"/>
    </row>
    <row r="5512" spans="4:6">
      <c r="D5512" s="374"/>
      <c r="E5512" s="534"/>
      <c r="F5512" s="534"/>
    </row>
    <row r="5513" spans="4:6">
      <c r="D5513" s="374"/>
      <c r="E5513" s="534"/>
      <c r="F5513" s="534"/>
    </row>
    <row r="5514" spans="4:6">
      <c r="D5514" s="374"/>
      <c r="E5514" s="534"/>
      <c r="F5514" s="534"/>
    </row>
    <row r="5515" spans="4:6">
      <c r="D5515" s="374"/>
      <c r="E5515" s="534"/>
      <c r="F5515" s="534"/>
    </row>
    <row r="5516" spans="4:6">
      <c r="D5516" s="374"/>
      <c r="E5516" s="534"/>
      <c r="F5516" s="534"/>
    </row>
    <row r="5517" spans="4:6">
      <c r="D5517" s="374"/>
      <c r="E5517" s="534"/>
      <c r="F5517" s="534"/>
    </row>
    <row r="5518" spans="4:6">
      <c r="D5518" s="374"/>
      <c r="E5518" s="534"/>
      <c r="F5518" s="534"/>
    </row>
    <row r="5519" spans="4:6">
      <c r="D5519" s="374"/>
      <c r="E5519" s="534"/>
      <c r="F5519" s="534"/>
    </row>
    <row r="5520" spans="4:6">
      <c r="D5520" s="374"/>
      <c r="E5520" s="534"/>
      <c r="F5520" s="534"/>
    </row>
    <row r="5521" spans="4:6">
      <c r="D5521" s="374"/>
      <c r="E5521" s="534"/>
      <c r="F5521" s="534"/>
    </row>
    <row r="5522" spans="4:6">
      <c r="D5522" s="374"/>
      <c r="E5522" s="534"/>
      <c r="F5522" s="534"/>
    </row>
    <row r="5523" spans="4:6">
      <c r="D5523" s="374"/>
      <c r="E5523" s="534"/>
      <c r="F5523" s="534"/>
    </row>
    <row r="5524" spans="4:6">
      <c r="D5524" s="374"/>
      <c r="E5524" s="534"/>
      <c r="F5524" s="534"/>
    </row>
    <row r="5525" spans="4:6">
      <c r="D5525" s="374"/>
      <c r="E5525" s="534"/>
      <c r="F5525" s="534"/>
    </row>
    <row r="5526" spans="4:6">
      <c r="D5526" s="374"/>
      <c r="E5526" s="534"/>
      <c r="F5526" s="534"/>
    </row>
    <row r="5527" spans="4:6">
      <c r="D5527" s="374"/>
      <c r="E5527" s="534"/>
      <c r="F5527" s="534"/>
    </row>
    <row r="5528" spans="4:6">
      <c r="D5528" s="374"/>
      <c r="E5528" s="534"/>
      <c r="F5528" s="534"/>
    </row>
    <row r="5529" spans="4:6">
      <c r="D5529" s="374"/>
      <c r="E5529" s="534"/>
      <c r="F5529" s="534"/>
    </row>
    <row r="5530" spans="4:6">
      <c r="D5530" s="374"/>
      <c r="E5530" s="534"/>
      <c r="F5530" s="534"/>
    </row>
    <row r="5531" spans="4:6">
      <c r="D5531" s="374"/>
      <c r="E5531" s="534"/>
      <c r="F5531" s="534"/>
    </row>
    <row r="5532" spans="4:6">
      <c r="D5532" s="374"/>
      <c r="E5532" s="534"/>
      <c r="F5532" s="534"/>
    </row>
    <row r="5533" spans="4:6">
      <c r="D5533" s="374"/>
      <c r="E5533" s="534"/>
      <c r="F5533" s="534"/>
    </row>
    <row r="5534" spans="4:6">
      <c r="D5534" s="374"/>
      <c r="E5534" s="534"/>
      <c r="F5534" s="534"/>
    </row>
    <row r="5535" spans="4:6">
      <c r="D5535" s="374"/>
      <c r="E5535" s="534"/>
      <c r="F5535" s="534"/>
    </row>
    <row r="5536" spans="4:6">
      <c r="D5536" s="374"/>
      <c r="E5536" s="534"/>
      <c r="F5536" s="534"/>
    </row>
    <row r="5537" spans="4:6">
      <c r="D5537" s="374"/>
      <c r="E5537" s="534"/>
      <c r="F5537" s="534"/>
    </row>
    <row r="5538" spans="4:6">
      <c r="D5538" s="374"/>
      <c r="E5538" s="534"/>
      <c r="F5538" s="534"/>
    </row>
    <row r="5539" spans="4:6">
      <c r="D5539" s="374"/>
      <c r="E5539" s="534"/>
      <c r="F5539" s="534"/>
    </row>
    <row r="5540" spans="4:6">
      <c r="D5540" s="374"/>
      <c r="E5540" s="534"/>
      <c r="F5540" s="534"/>
    </row>
    <row r="5541" spans="4:6">
      <c r="D5541" s="374"/>
      <c r="E5541" s="534"/>
      <c r="F5541" s="534"/>
    </row>
    <row r="5542" spans="4:6">
      <c r="D5542" s="374"/>
      <c r="E5542" s="534"/>
      <c r="F5542" s="534"/>
    </row>
    <row r="5543" spans="4:6">
      <c r="D5543" s="374"/>
      <c r="E5543" s="534"/>
      <c r="F5543" s="534"/>
    </row>
    <row r="5544" spans="4:6">
      <c r="D5544" s="374"/>
      <c r="E5544" s="534"/>
      <c r="F5544" s="534"/>
    </row>
    <row r="5545" spans="4:6">
      <c r="D5545" s="374"/>
      <c r="E5545" s="534"/>
      <c r="F5545" s="534"/>
    </row>
    <row r="5546" spans="4:6">
      <c r="D5546" s="374"/>
      <c r="E5546" s="534"/>
      <c r="F5546" s="534"/>
    </row>
    <row r="5547" spans="4:6">
      <c r="D5547" s="374"/>
      <c r="E5547" s="534"/>
      <c r="F5547" s="534"/>
    </row>
    <row r="5548" spans="4:6">
      <c r="D5548" s="374"/>
      <c r="E5548" s="534"/>
      <c r="F5548" s="534"/>
    </row>
    <row r="5549" spans="4:6">
      <c r="D5549" s="374"/>
      <c r="E5549" s="534"/>
      <c r="F5549" s="534"/>
    </row>
    <row r="5550" spans="4:6">
      <c r="D5550" s="374"/>
      <c r="E5550" s="534"/>
      <c r="F5550" s="534"/>
    </row>
    <row r="5551" spans="4:6">
      <c r="D5551" s="374"/>
      <c r="E5551" s="534"/>
      <c r="F5551" s="534"/>
    </row>
    <row r="5552" spans="4:6">
      <c r="D5552" s="374"/>
      <c r="E5552" s="534"/>
      <c r="F5552" s="534"/>
    </row>
    <row r="5553" spans="4:6">
      <c r="D5553" s="374"/>
      <c r="E5553" s="534"/>
      <c r="F5553" s="534"/>
    </row>
    <row r="5554" spans="4:6">
      <c r="D5554" s="374"/>
      <c r="E5554" s="534"/>
      <c r="F5554" s="534"/>
    </row>
    <row r="5555" spans="4:6">
      <c r="D5555" s="374"/>
      <c r="E5555" s="534"/>
      <c r="F5555" s="534"/>
    </row>
    <row r="5556" spans="4:6">
      <c r="D5556" s="374"/>
      <c r="E5556" s="534"/>
      <c r="F5556" s="534"/>
    </row>
    <row r="5557" spans="4:6">
      <c r="D5557" s="374"/>
      <c r="E5557" s="534"/>
      <c r="F5557" s="534"/>
    </row>
    <row r="5558" spans="4:6">
      <c r="D5558" s="374"/>
      <c r="E5558" s="534"/>
      <c r="F5558" s="534"/>
    </row>
    <row r="5559" spans="4:6">
      <c r="D5559" s="374"/>
      <c r="E5559" s="534"/>
      <c r="F5559" s="534"/>
    </row>
    <row r="5560" spans="4:6">
      <c r="D5560" s="374"/>
      <c r="E5560" s="534"/>
      <c r="F5560" s="534"/>
    </row>
    <row r="5561" spans="4:6">
      <c r="D5561" s="374"/>
      <c r="E5561" s="534"/>
      <c r="F5561" s="534"/>
    </row>
    <row r="5562" spans="4:6">
      <c r="D5562" s="374"/>
      <c r="E5562" s="534"/>
      <c r="F5562" s="534"/>
    </row>
    <row r="5563" spans="4:6">
      <c r="D5563" s="374"/>
      <c r="E5563" s="534"/>
      <c r="F5563" s="534"/>
    </row>
    <row r="5564" spans="4:6">
      <c r="D5564" s="374"/>
      <c r="E5564" s="534"/>
      <c r="F5564" s="534"/>
    </row>
    <row r="5565" spans="4:6">
      <c r="D5565" s="374"/>
      <c r="E5565" s="534"/>
      <c r="F5565" s="534"/>
    </row>
    <row r="5566" spans="4:6">
      <c r="D5566" s="374"/>
      <c r="E5566" s="534"/>
      <c r="F5566" s="534"/>
    </row>
    <row r="5567" spans="4:6">
      <c r="D5567" s="374"/>
      <c r="E5567" s="534"/>
      <c r="F5567" s="534"/>
    </row>
    <row r="5568" spans="4:6">
      <c r="D5568" s="374"/>
      <c r="E5568" s="534"/>
      <c r="F5568" s="534"/>
    </row>
    <row r="5569" spans="4:6">
      <c r="D5569" s="374"/>
      <c r="E5569" s="534"/>
      <c r="F5569" s="534"/>
    </row>
    <row r="5570" spans="4:6">
      <c r="D5570" s="374"/>
      <c r="E5570" s="534"/>
      <c r="F5570" s="534"/>
    </row>
    <row r="5571" spans="4:6">
      <c r="D5571" s="374"/>
      <c r="E5571" s="534"/>
      <c r="F5571" s="534"/>
    </row>
    <row r="5572" spans="4:6">
      <c r="D5572" s="374"/>
      <c r="E5572" s="534"/>
      <c r="F5572" s="534"/>
    </row>
    <row r="5573" spans="4:6">
      <c r="D5573" s="374"/>
      <c r="E5573" s="534"/>
      <c r="F5573" s="534"/>
    </row>
    <row r="5574" spans="4:6">
      <c r="D5574" s="374"/>
      <c r="E5574" s="534"/>
      <c r="F5574" s="534"/>
    </row>
    <row r="5575" spans="4:6">
      <c r="D5575" s="374"/>
      <c r="E5575" s="534"/>
      <c r="F5575" s="534"/>
    </row>
    <row r="5576" spans="4:6">
      <c r="D5576" s="374"/>
      <c r="E5576" s="534"/>
      <c r="F5576" s="534"/>
    </row>
    <row r="5577" spans="4:6">
      <c r="D5577" s="374"/>
      <c r="E5577" s="534"/>
      <c r="F5577" s="534"/>
    </row>
    <row r="5578" spans="4:6">
      <c r="D5578" s="374"/>
      <c r="E5578" s="534"/>
      <c r="F5578" s="534"/>
    </row>
    <row r="5579" spans="4:6">
      <c r="D5579" s="374"/>
      <c r="E5579" s="534"/>
      <c r="F5579" s="534"/>
    </row>
    <row r="5580" spans="4:6">
      <c r="D5580" s="374"/>
      <c r="E5580" s="534"/>
      <c r="F5580" s="534"/>
    </row>
    <row r="5581" spans="4:6">
      <c r="D5581" s="374"/>
      <c r="E5581" s="534"/>
      <c r="F5581" s="534"/>
    </row>
    <row r="5582" spans="4:6">
      <c r="D5582" s="374"/>
      <c r="E5582" s="534"/>
      <c r="F5582" s="534"/>
    </row>
    <row r="5583" spans="4:6">
      <c r="D5583" s="374"/>
      <c r="E5583" s="534"/>
      <c r="F5583" s="534"/>
    </row>
    <row r="5584" spans="4:6">
      <c r="D5584" s="374"/>
      <c r="E5584" s="534"/>
      <c r="F5584" s="534"/>
    </row>
    <row r="5585" spans="4:6">
      <c r="D5585" s="374"/>
      <c r="E5585" s="534"/>
      <c r="F5585" s="534"/>
    </row>
    <row r="5586" spans="4:6">
      <c r="D5586" s="374"/>
      <c r="E5586" s="534"/>
      <c r="F5586" s="534"/>
    </row>
    <row r="5587" spans="4:6">
      <c r="D5587" s="374"/>
      <c r="E5587" s="534"/>
      <c r="F5587" s="534"/>
    </row>
    <row r="5588" spans="4:6">
      <c r="D5588" s="374"/>
      <c r="E5588" s="534"/>
      <c r="F5588" s="534"/>
    </row>
    <row r="5589" spans="4:6">
      <c r="D5589" s="374"/>
      <c r="E5589" s="534"/>
      <c r="F5589" s="534"/>
    </row>
    <row r="5590" spans="4:6">
      <c r="D5590" s="374"/>
      <c r="E5590" s="534"/>
      <c r="F5590" s="534"/>
    </row>
    <row r="5591" spans="4:6">
      <c r="D5591" s="374"/>
      <c r="E5591" s="534"/>
      <c r="F5591" s="534"/>
    </row>
    <row r="5592" spans="4:6">
      <c r="D5592" s="374"/>
      <c r="E5592" s="534"/>
      <c r="F5592" s="534"/>
    </row>
    <row r="5593" spans="4:6">
      <c r="D5593" s="374"/>
      <c r="E5593" s="534"/>
      <c r="F5593" s="534"/>
    </row>
    <row r="5594" spans="4:6">
      <c r="D5594" s="374"/>
      <c r="E5594" s="534"/>
      <c r="F5594" s="534"/>
    </row>
    <row r="5595" spans="4:6">
      <c r="D5595" s="374"/>
      <c r="E5595" s="534"/>
      <c r="F5595" s="534"/>
    </row>
    <row r="5596" spans="4:6">
      <c r="D5596" s="374"/>
      <c r="E5596" s="534"/>
      <c r="F5596" s="534"/>
    </row>
    <row r="5597" spans="4:6">
      <c r="D5597" s="374"/>
      <c r="E5597" s="534"/>
      <c r="F5597" s="534"/>
    </row>
    <row r="5598" spans="4:6">
      <c r="D5598" s="374"/>
      <c r="E5598" s="534"/>
      <c r="F5598" s="534"/>
    </row>
    <row r="5599" spans="4:6">
      <c r="D5599" s="374"/>
      <c r="E5599" s="534"/>
      <c r="F5599" s="534"/>
    </row>
    <row r="5600" spans="4:6">
      <c r="D5600" s="374"/>
      <c r="E5600" s="534"/>
      <c r="F5600" s="534"/>
    </row>
    <row r="5601" spans="4:6">
      <c r="D5601" s="374"/>
      <c r="E5601" s="534"/>
      <c r="F5601" s="534"/>
    </row>
    <row r="5602" spans="4:6">
      <c r="D5602" s="374"/>
      <c r="E5602" s="534"/>
      <c r="F5602" s="534"/>
    </row>
    <row r="5603" spans="4:6">
      <c r="D5603" s="374"/>
      <c r="E5603" s="534"/>
      <c r="F5603" s="534"/>
    </row>
    <row r="5604" spans="4:6">
      <c r="D5604" s="374"/>
      <c r="E5604" s="534"/>
      <c r="F5604" s="534"/>
    </row>
    <row r="5605" spans="4:6">
      <c r="D5605" s="374"/>
      <c r="E5605" s="534"/>
      <c r="F5605" s="534"/>
    </row>
    <row r="5606" spans="4:6">
      <c r="D5606" s="374"/>
      <c r="E5606" s="534"/>
      <c r="F5606" s="534"/>
    </row>
    <row r="5607" spans="4:6">
      <c r="D5607" s="374"/>
      <c r="E5607" s="534"/>
      <c r="F5607" s="534"/>
    </row>
    <row r="5608" spans="4:6">
      <c r="D5608" s="374"/>
      <c r="E5608" s="534"/>
      <c r="F5608" s="534"/>
    </row>
    <row r="5609" spans="4:6">
      <c r="D5609" s="374"/>
      <c r="E5609" s="534"/>
      <c r="F5609" s="534"/>
    </row>
    <row r="5610" spans="4:6">
      <c r="D5610" s="374"/>
      <c r="E5610" s="534"/>
      <c r="F5610" s="534"/>
    </row>
    <row r="5611" spans="4:6">
      <c r="D5611" s="374"/>
      <c r="E5611" s="534"/>
      <c r="F5611" s="534"/>
    </row>
    <row r="5612" spans="4:6">
      <c r="D5612" s="374"/>
      <c r="E5612" s="534"/>
      <c r="F5612" s="534"/>
    </row>
    <row r="5613" spans="4:6">
      <c r="D5613" s="374"/>
      <c r="E5613" s="534"/>
      <c r="F5613" s="534"/>
    </row>
    <row r="5614" spans="4:6">
      <c r="D5614" s="374"/>
      <c r="E5614" s="534"/>
      <c r="F5614" s="534"/>
    </row>
    <row r="5615" spans="4:6">
      <c r="D5615" s="374"/>
      <c r="E5615" s="534"/>
      <c r="F5615" s="534"/>
    </row>
    <row r="5616" spans="4:6">
      <c r="D5616" s="374"/>
      <c r="E5616" s="534"/>
      <c r="F5616" s="534"/>
    </row>
    <row r="5617" spans="4:6">
      <c r="D5617" s="374"/>
      <c r="E5617" s="534"/>
      <c r="F5617" s="534"/>
    </row>
    <row r="5618" spans="4:6">
      <c r="D5618" s="374"/>
      <c r="E5618" s="534"/>
      <c r="F5618" s="534"/>
    </row>
    <row r="5619" spans="4:6">
      <c r="D5619" s="374"/>
      <c r="E5619" s="534"/>
      <c r="F5619" s="534"/>
    </row>
    <row r="5620" spans="4:6">
      <c r="D5620" s="374"/>
      <c r="E5620" s="534"/>
      <c r="F5620" s="534"/>
    </row>
    <row r="5621" spans="4:6">
      <c r="D5621" s="374"/>
      <c r="E5621" s="534"/>
      <c r="F5621" s="534"/>
    </row>
    <row r="5622" spans="4:6">
      <c r="D5622" s="374"/>
      <c r="E5622" s="534"/>
      <c r="F5622" s="534"/>
    </row>
    <row r="5623" spans="4:6">
      <c r="D5623" s="374"/>
      <c r="E5623" s="534"/>
      <c r="F5623" s="534"/>
    </row>
    <row r="5624" spans="4:6">
      <c r="D5624" s="374"/>
      <c r="E5624" s="534"/>
      <c r="F5624" s="534"/>
    </row>
    <row r="5625" spans="4:6">
      <c r="D5625" s="374"/>
      <c r="E5625" s="534"/>
      <c r="F5625" s="534"/>
    </row>
    <row r="5626" spans="4:6">
      <c r="D5626" s="374"/>
      <c r="E5626" s="534"/>
      <c r="F5626" s="534"/>
    </row>
    <row r="5627" spans="4:6">
      <c r="D5627" s="374"/>
      <c r="E5627" s="534"/>
      <c r="F5627" s="534"/>
    </row>
    <row r="5628" spans="4:6">
      <c r="D5628" s="374"/>
      <c r="E5628" s="534"/>
      <c r="F5628" s="534"/>
    </row>
    <row r="5629" spans="4:6">
      <c r="D5629" s="374"/>
      <c r="E5629" s="534"/>
      <c r="F5629" s="534"/>
    </row>
    <row r="5630" spans="4:6">
      <c r="D5630" s="374"/>
      <c r="E5630" s="534"/>
      <c r="F5630" s="534"/>
    </row>
    <row r="5631" spans="4:6">
      <c r="D5631" s="374"/>
      <c r="E5631" s="534"/>
      <c r="F5631" s="534"/>
    </row>
    <row r="5632" spans="4:6">
      <c r="D5632" s="374"/>
      <c r="E5632" s="534"/>
      <c r="F5632" s="534"/>
    </row>
    <row r="5633" spans="4:6">
      <c r="D5633" s="374"/>
      <c r="E5633" s="534"/>
      <c r="F5633" s="534"/>
    </row>
    <row r="5634" spans="4:6">
      <c r="D5634" s="374"/>
      <c r="E5634" s="534"/>
      <c r="F5634" s="534"/>
    </row>
    <row r="5635" spans="4:6">
      <c r="D5635" s="374"/>
      <c r="E5635" s="534"/>
      <c r="F5635" s="534"/>
    </row>
    <row r="5636" spans="4:6">
      <c r="D5636" s="374"/>
      <c r="E5636" s="534"/>
      <c r="F5636" s="534"/>
    </row>
    <row r="5637" spans="4:6">
      <c r="D5637" s="374"/>
      <c r="E5637" s="534"/>
      <c r="F5637" s="534"/>
    </row>
    <row r="5638" spans="4:6">
      <c r="D5638" s="374"/>
      <c r="E5638" s="534"/>
      <c r="F5638" s="534"/>
    </row>
    <row r="5639" spans="4:6">
      <c r="D5639" s="374"/>
      <c r="E5639" s="534"/>
      <c r="F5639" s="534"/>
    </row>
    <row r="5640" spans="4:6">
      <c r="D5640" s="374"/>
      <c r="E5640" s="534"/>
      <c r="F5640" s="534"/>
    </row>
    <row r="5641" spans="4:6">
      <c r="D5641" s="374"/>
      <c r="E5641" s="534"/>
      <c r="F5641" s="534"/>
    </row>
    <row r="5642" spans="4:6">
      <c r="D5642" s="374"/>
      <c r="E5642" s="534"/>
      <c r="F5642" s="534"/>
    </row>
    <row r="5643" spans="4:6">
      <c r="D5643" s="374"/>
      <c r="E5643" s="534"/>
      <c r="F5643" s="534"/>
    </row>
    <row r="5644" spans="4:6">
      <c r="D5644" s="374"/>
      <c r="E5644" s="534"/>
      <c r="F5644" s="534"/>
    </row>
    <row r="5645" spans="4:6">
      <c r="D5645" s="374"/>
      <c r="E5645" s="534"/>
      <c r="F5645" s="534"/>
    </row>
    <row r="5646" spans="4:6">
      <c r="D5646" s="374"/>
      <c r="E5646" s="534"/>
      <c r="F5646" s="534"/>
    </row>
    <row r="5647" spans="4:6">
      <c r="D5647" s="374"/>
      <c r="E5647" s="534"/>
      <c r="F5647" s="534"/>
    </row>
    <row r="5648" spans="4:6">
      <c r="D5648" s="374"/>
      <c r="E5648" s="534"/>
      <c r="F5648" s="534"/>
    </row>
    <row r="5649" spans="4:6">
      <c r="D5649" s="374"/>
      <c r="E5649" s="534"/>
      <c r="F5649" s="534"/>
    </row>
    <row r="5650" spans="4:6">
      <c r="D5650" s="374"/>
      <c r="E5650" s="534"/>
      <c r="F5650" s="534"/>
    </row>
    <row r="5651" spans="4:6">
      <c r="D5651" s="374"/>
      <c r="E5651" s="534"/>
      <c r="F5651" s="534"/>
    </row>
    <row r="5652" spans="4:6">
      <c r="D5652" s="374"/>
      <c r="E5652" s="534"/>
      <c r="F5652" s="534"/>
    </row>
    <row r="5653" spans="4:6">
      <c r="D5653" s="374"/>
      <c r="E5653" s="534"/>
      <c r="F5653" s="534"/>
    </row>
    <row r="5654" spans="4:6">
      <c r="D5654" s="374"/>
      <c r="E5654" s="534"/>
      <c r="F5654" s="534"/>
    </row>
    <row r="5655" spans="4:6">
      <c r="D5655" s="374"/>
      <c r="E5655" s="534"/>
      <c r="F5655" s="534"/>
    </row>
    <row r="5656" spans="4:6">
      <c r="D5656" s="374"/>
      <c r="E5656" s="534"/>
      <c r="F5656" s="534"/>
    </row>
    <row r="5657" spans="4:6">
      <c r="D5657" s="374"/>
      <c r="E5657" s="534"/>
      <c r="F5657" s="534"/>
    </row>
    <row r="5658" spans="4:6">
      <c r="D5658" s="374"/>
      <c r="E5658" s="534"/>
      <c r="F5658" s="534"/>
    </row>
    <row r="5659" spans="4:6">
      <c r="D5659" s="374"/>
      <c r="E5659" s="534"/>
      <c r="F5659" s="534"/>
    </row>
    <row r="5660" spans="4:6">
      <c r="D5660" s="374"/>
      <c r="E5660" s="534"/>
      <c r="F5660" s="534"/>
    </row>
    <row r="5661" spans="4:6">
      <c r="D5661" s="374"/>
      <c r="E5661" s="534"/>
      <c r="F5661" s="534"/>
    </row>
    <row r="5662" spans="4:6">
      <c r="D5662" s="374"/>
      <c r="E5662" s="534"/>
      <c r="F5662" s="534"/>
    </row>
    <row r="5663" spans="4:6">
      <c r="D5663" s="374"/>
      <c r="E5663" s="534"/>
      <c r="F5663" s="534"/>
    </row>
    <row r="5664" spans="4:6">
      <c r="D5664" s="374"/>
      <c r="E5664" s="534"/>
      <c r="F5664" s="534"/>
    </row>
    <row r="5665" spans="4:6">
      <c r="D5665" s="374"/>
      <c r="E5665" s="534"/>
      <c r="F5665" s="534"/>
    </row>
    <row r="5666" spans="4:6">
      <c r="D5666" s="374"/>
      <c r="E5666" s="534"/>
      <c r="F5666" s="534"/>
    </row>
    <row r="5667" spans="4:6">
      <c r="D5667" s="374"/>
      <c r="E5667" s="534"/>
      <c r="F5667" s="534"/>
    </row>
    <row r="5668" spans="4:6">
      <c r="D5668" s="374"/>
      <c r="E5668" s="534"/>
      <c r="F5668" s="534"/>
    </row>
    <row r="5669" spans="4:6">
      <c r="D5669" s="374"/>
      <c r="E5669" s="534"/>
      <c r="F5669" s="534"/>
    </row>
    <row r="5670" spans="4:6">
      <c r="D5670" s="374"/>
      <c r="E5670" s="534"/>
      <c r="F5670" s="534"/>
    </row>
    <row r="5671" spans="4:6">
      <c r="D5671" s="374"/>
      <c r="E5671" s="534"/>
      <c r="F5671" s="534"/>
    </row>
    <row r="5672" spans="4:6">
      <c r="D5672" s="374"/>
      <c r="E5672" s="534"/>
      <c r="F5672" s="534"/>
    </row>
    <row r="5673" spans="4:6">
      <c r="D5673" s="374"/>
      <c r="E5673" s="534"/>
      <c r="F5673" s="534"/>
    </row>
    <row r="5674" spans="4:6">
      <c r="D5674" s="374"/>
      <c r="E5674" s="534"/>
      <c r="F5674" s="534"/>
    </row>
    <row r="5675" spans="4:6">
      <c r="D5675" s="374"/>
      <c r="E5675" s="534"/>
      <c r="F5675" s="534"/>
    </row>
    <row r="5676" spans="4:6">
      <c r="D5676" s="374"/>
      <c r="E5676" s="534"/>
      <c r="F5676" s="534"/>
    </row>
    <row r="5677" spans="4:6">
      <c r="D5677" s="374"/>
      <c r="E5677" s="534"/>
      <c r="F5677" s="534"/>
    </row>
    <row r="5678" spans="4:6">
      <c r="D5678" s="374"/>
      <c r="E5678" s="534"/>
      <c r="F5678" s="534"/>
    </row>
    <row r="5679" spans="4:6">
      <c r="D5679" s="374"/>
      <c r="E5679" s="534"/>
      <c r="F5679" s="534"/>
    </row>
    <row r="5680" spans="4:6">
      <c r="D5680" s="374"/>
      <c r="E5680" s="534"/>
      <c r="F5680" s="534"/>
    </row>
    <row r="5681" spans="4:6">
      <c r="D5681" s="374"/>
      <c r="E5681" s="534"/>
      <c r="F5681" s="534"/>
    </row>
    <row r="5682" spans="4:6">
      <c r="D5682" s="374"/>
      <c r="E5682" s="534"/>
      <c r="F5682" s="534"/>
    </row>
    <row r="5683" spans="4:6">
      <c r="D5683" s="374"/>
      <c r="E5683" s="534"/>
      <c r="F5683" s="534"/>
    </row>
    <row r="5684" spans="4:6">
      <c r="D5684" s="374"/>
      <c r="E5684" s="534"/>
      <c r="F5684" s="534"/>
    </row>
    <row r="5685" spans="4:6">
      <c r="D5685" s="374"/>
      <c r="E5685" s="534"/>
      <c r="F5685" s="534"/>
    </row>
    <row r="5686" spans="4:6">
      <c r="D5686" s="374"/>
      <c r="E5686" s="534"/>
      <c r="F5686" s="534"/>
    </row>
    <row r="5687" spans="4:6">
      <c r="D5687" s="374"/>
      <c r="E5687" s="534"/>
      <c r="F5687" s="534"/>
    </row>
    <row r="5688" spans="4:6">
      <c r="D5688" s="374"/>
      <c r="E5688" s="534"/>
      <c r="F5688" s="534"/>
    </row>
    <row r="5689" spans="4:6">
      <c r="D5689" s="374"/>
      <c r="E5689" s="534"/>
      <c r="F5689" s="534"/>
    </row>
    <row r="5690" spans="4:6">
      <c r="D5690" s="374"/>
      <c r="E5690" s="534"/>
      <c r="F5690" s="534"/>
    </row>
    <row r="5691" spans="4:6">
      <c r="D5691" s="374"/>
      <c r="E5691" s="534"/>
      <c r="F5691" s="534"/>
    </row>
    <row r="5692" spans="4:6">
      <c r="D5692" s="374"/>
      <c r="E5692" s="534"/>
      <c r="F5692" s="534"/>
    </row>
    <row r="5693" spans="4:6">
      <c r="D5693" s="374"/>
      <c r="E5693" s="534"/>
      <c r="F5693" s="534"/>
    </row>
    <row r="5694" spans="4:6">
      <c r="D5694" s="374"/>
      <c r="E5694" s="534"/>
      <c r="F5694" s="534"/>
    </row>
    <row r="5695" spans="4:6">
      <c r="D5695" s="374"/>
      <c r="E5695" s="534"/>
      <c r="F5695" s="534"/>
    </row>
    <row r="5696" spans="4:6">
      <c r="D5696" s="374"/>
      <c r="E5696" s="534"/>
      <c r="F5696" s="534"/>
    </row>
    <row r="5697" spans="4:6">
      <c r="D5697" s="374"/>
      <c r="E5697" s="534"/>
      <c r="F5697" s="534"/>
    </row>
    <row r="5698" spans="4:6">
      <c r="D5698" s="374"/>
      <c r="E5698" s="534"/>
      <c r="F5698" s="534"/>
    </row>
    <row r="5699" spans="4:6">
      <c r="D5699" s="374"/>
      <c r="E5699" s="534"/>
      <c r="F5699" s="534"/>
    </row>
    <row r="5700" spans="4:6">
      <c r="D5700" s="374"/>
      <c r="E5700" s="534"/>
      <c r="F5700" s="534"/>
    </row>
    <row r="5701" spans="4:6">
      <c r="D5701" s="374"/>
      <c r="E5701" s="534"/>
      <c r="F5701" s="534"/>
    </row>
    <row r="5702" spans="4:6">
      <c r="D5702" s="374"/>
      <c r="E5702" s="534"/>
      <c r="F5702" s="534"/>
    </row>
    <row r="5703" spans="4:6">
      <c r="D5703" s="374"/>
      <c r="E5703" s="534"/>
      <c r="F5703" s="534"/>
    </row>
    <row r="5704" spans="4:6">
      <c r="D5704" s="374"/>
      <c r="E5704" s="534"/>
      <c r="F5704" s="534"/>
    </row>
    <row r="5705" spans="4:6">
      <c r="D5705" s="374"/>
      <c r="E5705" s="534"/>
      <c r="F5705" s="534"/>
    </row>
    <row r="5706" spans="4:6">
      <c r="D5706" s="374"/>
      <c r="E5706" s="534"/>
      <c r="F5706" s="534"/>
    </row>
    <row r="5707" spans="4:6">
      <c r="D5707" s="374"/>
      <c r="E5707" s="534"/>
      <c r="F5707" s="534"/>
    </row>
    <row r="5708" spans="4:6">
      <c r="D5708" s="374"/>
      <c r="E5708" s="534"/>
      <c r="F5708" s="534"/>
    </row>
    <row r="5709" spans="4:6">
      <c r="D5709" s="374"/>
      <c r="E5709" s="534"/>
      <c r="F5709" s="534"/>
    </row>
    <row r="5710" spans="4:6">
      <c r="D5710" s="374"/>
      <c r="E5710" s="534"/>
      <c r="F5710" s="534"/>
    </row>
    <row r="5711" spans="4:6">
      <c r="D5711" s="374"/>
      <c r="E5711" s="534"/>
      <c r="F5711" s="534"/>
    </row>
    <row r="5712" spans="4:6">
      <c r="D5712" s="374"/>
      <c r="E5712" s="534"/>
      <c r="F5712" s="534"/>
    </row>
    <row r="5713" spans="4:6">
      <c r="D5713" s="374"/>
      <c r="E5713" s="534"/>
      <c r="F5713" s="534"/>
    </row>
    <row r="5714" spans="4:6">
      <c r="D5714" s="374"/>
      <c r="E5714" s="534"/>
      <c r="F5714" s="534"/>
    </row>
    <row r="5715" spans="4:6">
      <c r="D5715" s="374"/>
      <c r="E5715" s="534"/>
      <c r="F5715" s="534"/>
    </row>
    <row r="5716" spans="4:6">
      <c r="D5716" s="374"/>
      <c r="E5716" s="534"/>
      <c r="F5716" s="534"/>
    </row>
    <row r="5717" spans="4:6">
      <c r="D5717" s="374"/>
      <c r="E5717" s="534"/>
      <c r="F5717" s="534"/>
    </row>
    <row r="5718" spans="4:6">
      <c r="D5718" s="374"/>
      <c r="E5718" s="534"/>
      <c r="F5718" s="534"/>
    </row>
    <row r="5719" spans="4:6">
      <c r="D5719" s="374"/>
      <c r="E5719" s="534"/>
      <c r="F5719" s="534"/>
    </row>
    <row r="5720" spans="4:6">
      <c r="D5720" s="374"/>
      <c r="E5720" s="534"/>
      <c r="F5720" s="534"/>
    </row>
    <row r="5721" spans="4:6">
      <c r="D5721" s="374"/>
      <c r="E5721" s="534"/>
      <c r="F5721" s="534"/>
    </row>
    <row r="5722" spans="4:6">
      <c r="D5722" s="374"/>
      <c r="E5722" s="534"/>
      <c r="F5722" s="534"/>
    </row>
    <row r="5723" spans="4:6">
      <c r="D5723" s="374"/>
      <c r="E5723" s="534"/>
      <c r="F5723" s="534"/>
    </row>
    <row r="5724" spans="4:6">
      <c r="D5724" s="374"/>
      <c r="E5724" s="534"/>
      <c r="F5724" s="534"/>
    </row>
    <row r="5725" spans="4:6">
      <c r="D5725" s="374"/>
      <c r="E5725" s="534"/>
      <c r="F5725" s="534"/>
    </row>
    <row r="5726" spans="4:6">
      <c r="D5726" s="374"/>
      <c r="E5726" s="534"/>
      <c r="F5726" s="534"/>
    </row>
    <row r="5727" spans="4:6">
      <c r="D5727" s="374"/>
      <c r="E5727" s="534"/>
      <c r="F5727" s="534"/>
    </row>
    <row r="5728" spans="4:6">
      <c r="D5728" s="374"/>
      <c r="E5728" s="534"/>
      <c r="F5728" s="534"/>
    </row>
    <row r="5729" spans="4:6">
      <c r="D5729" s="374"/>
      <c r="E5729" s="534"/>
      <c r="F5729" s="534"/>
    </row>
    <row r="5730" spans="4:6">
      <c r="D5730" s="374"/>
      <c r="E5730" s="534"/>
      <c r="F5730" s="534"/>
    </row>
    <row r="5731" spans="4:6">
      <c r="D5731" s="374"/>
      <c r="E5731" s="534"/>
      <c r="F5731" s="534"/>
    </row>
    <row r="5732" spans="4:6">
      <c r="D5732" s="374"/>
      <c r="E5732" s="534"/>
      <c r="F5732" s="534"/>
    </row>
    <row r="5733" spans="4:6">
      <c r="D5733" s="374"/>
      <c r="E5733" s="534"/>
      <c r="F5733" s="534"/>
    </row>
    <row r="5734" spans="4:6">
      <c r="D5734" s="374"/>
      <c r="E5734" s="534"/>
      <c r="F5734" s="534"/>
    </row>
    <row r="5735" spans="4:6">
      <c r="D5735" s="374"/>
      <c r="E5735" s="534"/>
      <c r="F5735" s="534"/>
    </row>
    <row r="5736" spans="4:6">
      <c r="D5736" s="374"/>
      <c r="E5736" s="534"/>
      <c r="F5736" s="534"/>
    </row>
    <row r="5737" spans="4:6">
      <c r="D5737" s="374"/>
      <c r="E5737" s="534"/>
      <c r="F5737" s="534"/>
    </row>
    <row r="5738" spans="4:6">
      <c r="D5738" s="374"/>
      <c r="E5738" s="534"/>
      <c r="F5738" s="534"/>
    </row>
    <row r="5739" spans="4:6">
      <c r="D5739" s="374"/>
      <c r="E5739" s="534"/>
      <c r="F5739" s="534"/>
    </row>
    <row r="5740" spans="4:6">
      <c r="D5740" s="374"/>
      <c r="E5740" s="534"/>
      <c r="F5740" s="534"/>
    </row>
    <row r="5741" spans="4:6">
      <c r="D5741" s="374"/>
      <c r="E5741" s="534"/>
      <c r="F5741" s="534"/>
    </row>
    <row r="5742" spans="4:6">
      <c r="D5742" s="374"/>
      <c r="E5742" s="534"/>
      <c r="F5742" s="534"/>
    </row>
    <row r="5743" spans="4:6">
      <c r="D5743" s="374"/>
      <c r="E5743" s="534"/>
      <c r="F5743" s="534"/>
    </row>
    <row r="5744" spans="4:6">
      <c r="D5744" s="374"/>
      <c r="E5744" s="534"/>
      <c r="F5744" s="534"/>
    </row>
    <row r="5745" spans="4:6">
      <c r="D5745" s="374"/>
      <c r="E5745" s="534"/>
      <c r="F5745" s="534"/>
    </row>
    <row r="5746" spans="4:6">
      <c r="D5746" s="374"/>
      <c r="E5746" s="534"/>
      <c r="F5746" s="534"/>
    </row>
    <row r="5747" spans="4:6">
      <c r="D5747" s="374"/>
      <c r="E5747" s="534"/>
      <c r="F5747" s="534"/>
    </row>
    <row r="5748" spans="4:6">
      <c r="D5748" s="374"/>
      <c r="E5748" s="534"/>
      <c r="F5748" s="534"/>
    </row>
    <row r="5749" spans="4:6">
      <c r="D5749" s="374"/>
      <c r="E5749" s="534"/>
      <c r="F5749" s="534"/>
    </row>
    <row r="5750" spans="4:6">
      <c r="D5750" s="374"/>
      <c r="E5750" s="534"/>
      <c r="F5750" s="534"/>
    </row>
    <row r="5751" spans="4:6">
      <c r="D5751" s="374"/>
      <c r="E5751" s="534"/>
      <c r="F5751" s="534"/>
    </row>
    <row r="5752" spans="4:6">
      <c r="D5752" s="374"/>
      <c r="E5752" s="534"/>
      <c r="F5752" s="534"/>
    </row>
    <row r="5753" spans="4:6">
      <c r="D5753" s="374"/>
      <c r="E5753" s="534"/>
      <c r="F5753" s="534"/>
    </row>
    <row r="5754" spans="4:6">
      <c r="D5754" s="374"/>
      <c r="E5754" s="534"/>
      <c r="F5754" s="534"/>
    </row>
    <row r="5755" spans="4:6">
      <c r="D5755" s="374"/>
      <c r="E5755" s="534"/>
      <c r="F5755" s="534"/>
    </row>
    <row r="5756" spans="4:6">
      <c r="D5756" s="374"/>
      <c r="E5756" s="534"/>
      <c r="F5756" s="534"/>
    </row>
    <row r="5757" spans="4:6">
      <c r="D5757" s="374"/>
      <c r="E5757" s="534"/>
      <c r="F5757" s="534"/>
    </row>
    <row r="5758" spans="4:6">
      <c r="D5758" s="374"/>
      <c r="E5758" s="534"/>
      <c r="F5758" s="534"/>
    </row>
    <row r="5759" spans="4:6">
      <c r="D5759" s="374"/>
      <c r="E5759" s="534"/>
      <c r="F5759" s="534"/>
    </row>
    <row r="5760" spans="4:6">
      <c r="D5760" s="374"/>
      <c r="E5760" s="534"/>
      <c r="F5760" s="534"/>
    </row>
    <row r="5761" spans="4:6">
      <c r="D5761" s="374"/>
      <c r="E5761" s="534"/>
      <c r="F5761" s="534"/>
    </row>
    <row r="5762" spans="4:6">
      <c r="D5762" s="374"/>
      <c r="E5762" s="534"/>
      <c r="F5762" s="534"/>
    </row>
    <row r="5763" spans="4:6">
      <c r="D5763" s="374"/>
      <c r="E5763" s="534"/>
      <c r="F5763" s="534"/>
    </row>
    <row r="5764" spans="4:6">
      <c r="D5764" s="374"/>
      <c r="E5764" s="534"/>
      <c r="F5764" s="534"/>
    </row>
    <row r="5765" spans="4:6">
      <c r="D5765" s="374"/>
      <c r="E5765" s="534"/>
      <c r="F5765" s="534"/>
    </row>
    <row r="5766" spans="4:6">
      <c r="D5766" s="374"/>
      <c r="E5766" s="534"/>
      <c r="F5766" s="534"/>
    </row>
    <row r="5767" spans="4:6">
      <c r="D5767" s="374"/>
      <c r="E5767" s="534"/>
      <c r="F5767" s="534"/>
    </row>
    <row r="5768" spans="4:6">
      <c r="D5768" s="374"/>
      <c r="E5768" s="534"/>
      <c r="F5768" s="534"/>
    </row>
    <row r="5769" spans="4:6">
      <c r="D5769" s="374"/>
      <c r="E5769" s="534"/>
      <c r="F5769" s="534"/>
    </row>
    <row r="5770" spans="4:6">
      <c r="D5770" s="374"/>
      <c r="E5770" s="534"/>
      <c r="F5770" s="534"/>
    </row>
    <row r="5771" spans="4:6">
      <c r="D5771" s="374"/>
      <c r="E5771" s="534"/>
      <c r="F5771" s="534"/>
    </row>
    <row r="5772" spans="4:6">
      <c r="D5772" s="374"/>
      <c r="E5772" s="534"/>
      <c r="F5772" s="534"/>
    </row>
    <row r="5773" spans="4:6">
      <c r="D5773" s="374"/>
      <c r="E5773" s="534"/>
      <c r="F5773" s="534"/>
    </row>
    <row r="5774" spans="4:6">
      <c r="D5774" s="374"/>
      <c r="E5774" s="534"/>
      <c r="F5774" s="534"/>
    </row>
    <row r="5775" spans="4:6">
      <c r="D5775" s="374"/>
      <c r="E5775" s="534"/>
      <c r="F5775" s="534"/>
    </row>
    <row r="5776" spans="4:6">
      <c r="D5776" s="374"/>
      <c r="E5776" s="534"/>
      <c r="F5776" s="534"/>
    </row>
    <row r="5777" spans="4:6">
      <c r="D5777" s="374"/>
      <c r="E5777" s="534"/>
      <c r="F5777" s="534"/>
    </row>
    <row r="5778" spans="4:6">
      <c r="D5778" s="374"/>
      <c r="E5778" s="534"/>
      <c r="F5778" s="534"/>
    </row>
    <row r="5779" spans="4:6">
      <c r="D5779" s="374"/>
      <c r="E5779" s="534"/>
      <c r="F5779" s="534"/>
    </row>
    <row r="5780" spans="4:6">
      <c r="D5780" s="374"/>
      <c r="E5780" s="534"/>
      <c r="F5780" s="534"/>
    </row>
    <row r="5781" spans="4:6">
      <c r="D5781" s="374"/>
      <c r="E5781" s="534"/>
      <c r="F5781" s="534"/>
    </row>
    <row r="5782" spans="4:6">
      <c r="D5782" s="374"/>
      <c r="E5782" s="534"/>
      <c r="F5782" s="534"/>
    </row>
    <row r="5783" spans="4:6">
      <c r="D5783" s="374"/>
      <c r="E5783" s="534"/>
      <c r="F5783" s="534"/>
    </row>
    <row r="5784" spans="4:6">
      <c r="D5784" s="374"/>
      <c r="E5784" s="534"/>
      <c r="F5784" s="534"/>
    </row>
    <row r="5785" spans="4:6">
      <c r="D5785" s="374"/>
      <c r="E5785" s="534"/>
      <c r="F5785" s="534"/>
    </row>
    <row r="5786" spans="4:6">
      <c r="D5786" s="374"/>
      <c r="E5786" s="534"/>
      <c r="F5786" s="534"/>
    </row>
    <row r="5787" spans="4:6">
      <c r="D5787" s="374"/>
      <c r="E5787" s="534"/>
      <c r="F5787" s="534"/>
    </row>
    <row r="5788" spans="4:6">
      <c r="D5788" s="374"/>
      <c r="E5788" s="534"/>
      <c r="F5788" s="534"/>
    </row>
    <row r="5789" spans="4:6">
      <c r="D5789" s="374"/>
      <c r="E5789" s="534"/>
      <c r="F5789" s="534"/>
    </row>
    <row r="5790" spans="4:6">
      <c r="D5790" s="374"/>
      <c r="E5790" s="534"/>
      <c r="F5790" s="534"/>
    </row>
    <row r="5791" spans="4:6">
      <c r="D5791" s="374"/>
      <c r="E5791" s="534"/>
      <c r="F5791" s="534"/>
    </row>
    <row r="5792" spans="4:6">
      <c r="D5792" s="374"/>
      <c r="E5792" s="534"/>
      <c r="F5792" s="534"/>
    </row>
    <row r="5793" spans="4:6">
      <c r="D5793" s="374"/>
      <c r="E5793" s="534"/>
      <c r="F5793" s="534"/>
    </row>
    <row r="5794" spans="4:6">
      <c r="D5794" s="374"/>
      <c r="E5794" s="534"/>
      <c r="F5794" s="534"/>
    </row>
    <row r="5795" spans="4:6">
      <c r="D5795" s="374"/>
      <c r="E5795" s="534"/>
      <c r="F5795" s="534"/>
    </row>
    <row r="5796" spans="4:6">
      <c r="D5796" s="374"/>
      <c r="E5796" s="534"/>
      <c r="F5796" s="534"/>
    </row>
    <row r="5797" spans="4:6">
      <c r="D5797" s="374"/>
      <c r="E5797" s="534"/>
      <c r="F5797" s="534"/>
    </row>
    <row r="5798" spans="4:6">
      <c r="D5798" s="374"/>
      <c r="E5798" s="534"/>
      <c r="F5798" s="534"/>
    </row>
    <row r="5799" spans="4:6">
      <c r="D5799" s="374"/>
      <c r="E5799" s="534"/>
      <c r="F5799" s="534"/>
    </row>
    <row r="5800" spans="4:6">
      <c r="D5800" s="374"/>
      <c r="E5800" s="534"/>
      <c r="F5800" s="534"/>
    </row>
    <row r="5801" spans="4:6">
      <c r="D5801" s="374"/>
      <c r="E5801" s="534"/>
      <c r="F5801" s="534"/>
    </row>
    <row r="5802" spans="4:6">
      <c r="D5802" s="374"/>
      <c r="E5802" s="534"/>
      <c r="F5802" s="534"/>
    </row>
    <row r="5803" spans="4:6">
      <c r="D5803" s="374"/>
      <c r="E5803" s="534"/>
      <c r="F5803" s="534"/>
    </row>
    <row r="5804" spans="4:6">
      <c r="D5804" s="374"/>
      <c r="E5804" s="534"/>
      <c r="F5804" s="534"/>
    </row>
    <row r="5805" spans="4:6">
      <c r="D5805" s="374"/>
      <c r="E5805" s="534"/>
      <c r="F5805" s="534"/>
    </row>
    <row r="5806" spans="4:6">
      <c r="D5806" s="374"/>
      <c r="E5806" s="534"/>
      <c r="F5806" s="534"/>
    </row>
    <row r="5807" spans="4:6">
      <c r="D5807" s="374"/>
      <c r="E5807" s="534"/>
      <c r="F5807" s="534"/>
    </row>
    <row r="5808" spans="4:6">
      <c r="D5808" s="374"/>
      <c r="E5808" s="534"/>
      <c r="F5808" s="534"/>
    </row>
    <row r="5809" spans="4:6">
      <c r="D5809" s="374"/>
      <c r="E5809" s="534"/>
      <c r="F5809" s="534"/>
    </row>
    <row r="5810" spans="4:6">
      <c r="D5810" s="374"/>
      <c r="E5810" s="534"/>
      <c r="F5810" s="534"/>
    </row>
    <row r="5811" spans="4:6">
      <c r="D5811" s="374"/>
      <c r="E5811" s="534"/>
      <c r="F5811" s="534"/>
    </row>
    <row r="5812" spans="4:6">
      <c r="D5812" s="374"/>
      <c r="E5812" s="534"/>
      <c r="F5812" s="534"/>
    </row>
    <row r="5813" spans="4:6">
      <c r="D5813" s="374"/>
      <c r="E5813" s="534"/>
      <c r="F5813" s="534"/>
    </row>
    <row r="5814" spans="4:6">
      <c r="D5814" s="374"/>
      <c r="E5814" s="534"/>
      <c r="F5814" s="534"/>
    </row>
    <row r="5815" spans="4:6">
      <c r="D5815" s="374"/>
      <c r="E5815" s="534"/>
      <c r="F5815" s="534"/>
    </row>
    <row r="5816" spans="4:6">
      <c r="D5816" s="374"/>
      <c r="E5816" s="534"/>
      <c r="F5816" s="534"/>
    </row>
    <row r="5817" spans="4:6">
      <c r="D5817" s="374"/>
      <c r="E5817" s="534"/>
      <c r="F5817" s="534"/>
    </row>
    <row r="5818" spans="4:6">
      <c r="D5818" s="374"/>
      <c r="E5818" s="534"/>
      <c r="F5818" s="534"/>
    </row>
    <row r="5819" spans="4:6">
      <c r="D5819" s="374"/>
      <c r="E5819" s="534"/>
      <c r="F5819" s="534"/>
    </row>
    <row r="5820" spans="4:6">
      <c r="D5820" s="374"/>
      <c r="E5820" s="534"/>
      <c r="F5820" s="534"/>
    </row>
    <row r="5821" spans="4:6">
      <c r="D5821" s="374"/>
      <c r="E5821" s="534"/>
      <c r="F5821" s="534"/>
    </row>
    <row r="5822" spans="4:6">
      <c r="D5822" s="374"/>
      <c r="E5822" s="534"/>
      <c r="F5822" s="534"/>
    </row>
    <row r="5823" spans="4:6">
      <c r="D5823" s="374"/>
      <c r="E5823" s="534"/>
      <c r="F5823" s="534"/>
    </row>
    <row r="5824" spans="4:6">
      <c r="D5824" s="374"/>
      <c r="E5824" s="534"/>
      <c r="F5824" s="534"/>
    </row>
    <row r="5825" spans="4:6">
      <c r="D5825" s="374"/>
      <c r="E5825" s="534"/>
      <c r="F5825" s="534"/>
    </row>
    <row r="5826" spans="4:6">
      <c r="D5826" s="374"/>
      <c r="E5826" s="534"/>
      <c r="F5826" s="534"/>
    </row>
    <row r="5827" spans="4:6">
      <c r="D5827" s="374"/>
      <c r="E5827" s="534"/>
      <c r="F5827" s="534"/>
    </row>
    <row r="5828" spans="4:6">
      <c r="D5828" s="374"/>
      <c r="E5828" s="534"/>
      <c r="F5828" s="534"/>
    </row>
    <row r="5829" spans="4:6">
      <c r="D5829" s="374"/>
      <c r="E5829" s="534"/>
      <c r="F5829" s="534"/>
    </row>
    <row r="5830" spans="4:6">
      <c r="D5830" s="374"/>
      <c r="E5830" s="534"/>
      <c r="F5830" s="534"/>
    </row>
    <row r="5831" spans="4:6">
      <c r="D5831" s="374"/>
      <c r="E5831" s="534"/>
      <c r="F5831" s="534"/>
    </row>
    <row r="5832" spans="4:6">
      <c r="D5832" s="374"/>
      <c r="E5832" s="534"/>
      <c r="F5832" s="534"/>
    </row>
    <row r="5833" spans="4:6">
      <c r="D5833" s="374"/>
      <c r="E5833" s="534"/>
      <c r="F5833" s="534"/>
    </row>
    <row r="5834" spans="4:6">
      <c r="D5834" s="374"/>
      <c r="E5834" s="534"/>
      <c r="F5834" s="534"/>
    </row>
    <row r="5835" spans="4:6">
      <c r="D5835" s="374"/>
      <c r="E5835" s="534"/>
      <c r="F5835" s="534"/>
    </row>
    <row r="5836" spans="4:6">
      <c r="D5836" s="374"/>
      <c r="E5836" s="534"/>
      <c r="F5836" s="534"/>
    </row>
    <row r="5837" spans="4:6">
      <c r="D5837" s="374"/>
      <c r="E5837" s="534"/>
      <c r="F5837" s="534"/>
    </row>
    <row r="5838" spans="4:6">
      <c r="D5838" s="374"/>
      <c r="E5838" s="534"/>
      <c r="F5838" s="534"/>
    </row>
    <row r="5839" spans="4:6">
      <c r="D5839" s="374"/>
      <c r="E5839" s="534"/>
      <c r="F5839" s="534"/>
    </row>
    <row r="5840" spans="4:6">
      <c r="D5840" s="374"/>
      <c r="E5840" s="534"/>
      <c r="F5840" s="534"/>
    </row>
    <row r="5841" spans="4:6">
      <c r="D5841" s="374"/>
      <c r="E5841" s="534"/>
      <c r="F5841" s="534"/>
    </row>
    <row r="5842" spans="4:6">
      <c r="D5842" s="374"/>
      <c r="E5842" s="534"/>
      <c r="F5842" s="534"/>
    </row>
    <row r="5843" spans="4:6">
      <c r="D5843" s="374"/>
      <c r="E5843" s="534"/>
      <c r="F5843" s="534"/>
    </row>
    <row r="5844" spans="4:6">
      <c r="D5844" s="374"/>
      <c r="E5844" s="534"/>
      <c r="F5844" s="534"/>
    </row>
    <row r="5845" spans="4:6">
      <c r="D5845" s="374"/>
      <c r="E5845" s="534"/>
      <c r="F5845" s="534"/>
    </row>
    <row r="5846" spans="4:6">
      <c r="D5846" s="374"/>
      <c r="E5846" s="534"/>
      <c r="F5846" s="534"/>
    </row>
    <row r="5847" spans="4:6">
      <c r="D5847" s="374"/>
      <c r="E5847" s="534"/>
      <c r="F5847" s="534"/>
    </row>
    <row r="5848" spans="4:6">
      <c r="D5848" s="374"/>
      <c r="E5848" s="534"/>
      <c r="F5848" s="534"/>
    </row>
    <row r="5849" spans="4:6">
      <c r="D5849" s="374"/>
      <c r="E5849" s="534"/>
      <c r="F5849" s="534"/>
    </row>
    <row r="5850" spans="4:6">
      <c r="D5850" s="374"/>
      <c r="E5850" s="534"/>
      <c r="F5850" s="534"/>
    </row>
    <row r="5851" spans="4:6">
      <c r="D5851" s="374"/>
      <c r="E5851" s="534"/>
      <c r="F5851" s="534"/>
    </row>
    <row r="5852" spans="4:6">
      <c r="D5852" s="374"/>
      <c r="E5852" s="534"/>
      <c r="F5852" s="534"/>
    </row>
    <row r="5853" spans="4:6">
      <c r="D5853" s="374"/>
      <c r="E5853" s="534"/>
      <c r="F5853" s="534"/>
    </row>
    <row r="5854" spans="4:6">
      <c r="D5854" s="374"/>
      <c r="E5854" s="534"/>
      <c r="F5854" s="534"/>
    </row>
    <row r="5855" spans="4:6">
      <c r="D5855" s="374"/>
      <c r="E5855" s="534"/>
      <c r="F5855" s="534"/>
    </row>
    <row r="5856" spans="4:6">
      <c r="D5856" s="374"/>
      <c r="E5856" s="534"/>
      <c r="F5856" s="534"/>
    </row>
    <row r="5857" spans="4:6">
      <c r="D5857" s="374"/>
      <c r="E5857" s="534"/>
      <c r="F5857" s="534"/>
    </row>
    <row r="5858" spans="4:6">
      <c r="D5858" s="374"/>
      <c r="E5858" s="534"/>
      <c r="F5858" s="534"/>
    </row>
    <row r="5859" spans="4:6">
      <c r="D5859" s="374"/>
      <c r="E5859" s="534"/>
      <c r="F5859" s="534"/>
    </row>
    <row r="5860" spans="4:6">
      <c r="D5860" s="374"/>
      <c r="E5860" s="534"/>
      <c r="F5860" s="534"/>
    </row>
    <row r="5861" spans="4:6">
      <c r="D5861" s="374"/>
      <c r="E5861" s="534"/>
      <c r="F5861" s="534"/>
    </row>
    <row r="5862" spans="4:6">
      <c r="D5862" s="374"/>
      <c r="E5862" s="534"/>
      <c r="F5862" s="534"/>
    </row>
    <row r="5863" spans="4:6">
      <c r="D5863" s="374"/>
      <c r="E5863" s="534"/>
      <c r="F5863" s="534"/>
    </row>
    <row r="5864" spans="4:6">
      <c r="D5864" s="374"/>
      <c r="E5864" s="534"/>
      <c r="F5864" s="534"/>
    </row>
    <row r="5865" spans="4:6">
      <c r="D5865" s="374"/>
      <c r="E5865" s="534"/>
      <c r="F5865" s="534"/>
    </row>
    <row r="5866" spans="4:6">
      <c r="D5866" s="374"/>
      <c r="E5866" s="534"/>
      <c r="F5866" s="534"/>
    </row>
    <row r="5867" spans="4:6">
      <c r="D5867" s="374"/>
      <c r="E5867" s="534"/>
      <c r="F5867" s="534"/>
    </row>
    <row r="5868" spans="4:6">
      <c r="D5868" s="374"/>
      <c r="E5868" s="534"/>
      <c r="F5868" s="534"/>
    </row>
    <row r="5869" spans="4:6">
      <c r="D5869" s="374"/>
      <c r="E5869" s="534"/>
      <c r="F5869" s="534"/>
    </row>
    <row r="5870" spans="4:6">
      <c r="D5870" s="374"/>
      <c r="E5870" s="534"/>
      <c r="F5870" s="534"/>
    </row>
    <row r="5871" spans="4:6">
      <c r="D5871" s="374"/>
      <c r="E5871" s="534"/>
      <c r="F5871" s="534"/>
    </row>
    <row r="5872" spans="4:6">
      <c r="D5872" s="374"/>
      <c r="E5872" s="534"/>
      <c r="F5872" s="534"/>
    </row>
    <row r="5873" spans="4:6">
      <c r="D5873" s="374"/>
      <c r="E5873" s="534"/>
      <c r="F5873" s="534"/>
    </row>
    <row r="5874" spans="4:6">
      <c r="D5874" s="374"/>
      <c r="E5874" s="534"/>
      <c r="F5874" s="534"/>
    </row>
    <row r="5875" spans="4:6">
      <c r="D5875" s="374"/>
      <c r="E5875" s="534"/>
      <c r="F5875" s="534"/>
    </row>
    <row r="5876" spans="4:6">
      <c r="D5876" s="374"/>
      <c r="E5876" s="534"/>
      <c r="F5876" s="534"/>
    </row>
    <row r="5877" spans="4:6">
      <c r="D5877" s="374"/>
      <c r="E5877" s="534"/>
      <c r="F5877" s="534"/>
    </row>
    <row r="5878" spans="4:6">
      <c r="D5878" s="374"/>
      <c r="E5878" s="534"/>
      <c r="F5878" s="534"/>
    </row>
    <row r="5879" spans="4:6">
      <c r="D5879" s="374"/>
      <c r="E5879" s="534"/>
      <c r="F5879" s="534"/>
    </row>
    <row r="5880" spans="4:6">
      <c r="D5880" s="374"/>
      <c r="E5880" s="534"/>
      <c r="F5880" s="534"/>
    </row>
    <row r="5881" spans="4:6">
      <c r="D5881" s="374"/>
      <c r="E5881" s="534"/>
      <c r="F5881" s="534"/>
    </row>
    <row r="5882" spans="4:6">
      <c r="D5882" s="374"/>
      <c r="E5882" s="534"/>
      <c r="F5882" s="534"/>
    </row>
    <row r="5883" spans="4:6">
      <c r="D5883" s="374"/>
      <c r="E5883" s="534"/>
      <c r="F5883" s="534"/>
    </row>
    <row r="5884" spans="4:6">
      <c r="D5884" s="374"/>
      <c r="E5884" s="534"/>
      <c r="F5884" s="534"/>
    </row>
    <row r="5885" spans="4:6">
      <c r="D5885" s="374"/>
      <c r="E5885" s="534"/>
      <c r="F5885" s="534"/>
    </row>
    <row r="5886" spans="4:6">
      <c r="D5886" s="374"/>
      <c r="E5886" s="534"/>
      <c r="F5886" s="534"/>
    </row>
    <row r="5887" spans="4:6">
      <c r="D5887" s="374"/>
      <c r="E5887" s="534"/>
      <c r="F5887" s="534"/>
    </row>
    <row r="5888" spans="4:6">
      <c r="D5888" s="374"/>
      <c r="E5888" s="534"/>
      <c r="F5888" s="534"/>
    </row>
    <row r="5889" spans="4:6">
      <c r="D5889" s="374"/>
      <c r="E5889" s="534"/>
      <c r="F5889" s="534"/>
    </row>
    <row r="5890" spans="4:6">
      <c r="D5890" s="374"/>
      <c r="E5890" s="534"/>
      <c r="F5890" s="534"/>
    </row>
    <row r="5891" spans="4:6">
      <c r="D5891" s="374"/>
      <c r="E5891" s="534"/>
      <c r="F5891" s="534"/>
    </row>
    <row r="5892" spans="4:6">
      <c r="D5892" s="374"/>
      <c r="E5892" s="534"/>
      <c r="F5892" s="534"/>
    </row>
    <row r="5893" spans="4:6">
      <c r="D5893" s="374"/>
      <c r="E5893" s="534"/>
      <c r="F5893" s="534"/>
    </row>
    <row r="5894" spans="4:6">
      <c r="D5894" s="374"/>
      <c r="E5894" s="534"/>
      <c r="F5894" s="534"/>
    </row>
    <row r="5895" spans="4:6">
      <c r="D5895" s="374"/>
      <c r="E5895" s="534"/>
      <c r="F5895" s="534"/>
    </row>
    <row r="5896" spans="4:6">
      <c r="D5896" s="374"/>
      <c r="E5896" s="534"/>
      <c r="F5896" s="534"/>
    </row>
    <row r="5897" spans="4:6">
      <c r="D5897" s="374"/>
      <c r="E5897" s="534"/>
      <c r="F5897" s="534"/>
    </row>
    <row r="5898" spans="4:6">
      <c r="D5898" s="374"/>
      <c r="E5898" s="534"/>
      <c r="F5898" s="534"/>
    </row>
    <row r="5899" spans="4:6">
      <c r="D5899" s="374"/>
      <c r="E5899" s="534"/>
      <c r="F5899" s="534"/>
    </row>
    <row r="5900" spans="4:6">
      <c r="D5900" s="374"/>
      <c r="E5900" s="534"/>
      <c r="F5900" s="534"/>
    </row>
    <row r="5901" spans="4:6">
      <c r="D5901" s="374"/>
      <c r="E5901" s="534"/>
      <c r="F5901" s="534"/>
    </row>
    <row r="5902" spans="4:6">
      <c r="D5902" s="374"/>
      <c r="E5902" s="534"/>
      <c r="F5902" s="534"/>
    </row>
    <row r="5903" spans="4:6">
      <c r="D5903" s="374"/>
      <c r="E5903" s="534"/>
      <c r="F5903" s="534"/>
    </row>
    <row r="5904" spans="4:6">
      <c r="D5904" s="374"/>
      <c r="E5904" s="534"/>
      <c r="F5904" s="534"/>
    </row>
    <row r="5905" spans="4:6">
      <c r="D5905" s="374"/>
      <c r="E5905" s="534"/>
      <c r="F5905" s="534"/>
    </row>
    <row r="5906" spans="4:6">
      <c r="D5906" s="374"/>
      <c r="E5906" s="534"/>
      <c r="F5906" s="534"/>
    </row>
    <row r="5907" spans="4:6">
      <c r="D5907" s="374"/>
      <c r="E5907" s="534"/>
      <c r="F5907" s="534"/>
    </row>
    <row r="5908" spans="4:6">
      <c r="D5908" s="374"/>
      <c r="E5908" s="534"/>
      <c r="F5908" s="534"/>
    </row>
    <row r="5909" spans="4:6">
      <c r="D5909" s="374"/>
      <c r="E5909" s="534"/>
      <c r="F5909" s="534"/>
    </row>
    <row r="5910" spans="4:6">
      <c r="D5910" s="374"/>
      <c r="E5910" s="534"/>
      <c r="F5910" s="534"/>
    </row>
    <row r="5911" spans="4:6">
      <c r="D5911" s="374"/>
      <c r="E5911" s="534"/>
      <c r="F5911" s="534"/>
    </row>
    <row r="5912" spans="4:6">
      <c r="D5912" s="374"/>
      <c r="E5912" s="534"/>
      <c r="F5912" s="534"/>
    </row>
    <row r="5913" spans="4:6">
      <c r="D5913" s="374"/>
      <c r="E5913" s="534"/>
      <c r="F5913" s="534"/>
    </row>
    <row r="5914" spans="4:6">
      <c r="D5914" s="374"/>
      <c r="E5914" s="534"/>
      <c r="F5914" s="534"/>
    </row>
    <row r="5915" spans="4:6">
      <c r="D5915" s="374"/>
      <c r="E5915" s="534"/>
      <c r="F5915" s="534"/>
    </row>
    <row r="5916" spans="4:6">
      <c r="D5916" s="374"/>
      <c r="E5916" s="534"/>
      <c r="F5916" s="534"/>
    </row>
    <row r="5917" spans="4:6">
      <c r="D5917" s="374"/>
      <c r="E5917" s="534"/>
      <c r="F5917" s="534"/>
    </row>
    <row r="5918" spans="4:6">
      <c r="D5918" s="374"/>
      <c r="E5918" s="534"/>
      <c r="F5918" s="534"/>
    </row>
    <row r="5919" spans="4:6">
      <c r="D5919" s="374"/>
      <c r="E5919" s="534"/>
      <c r="F5919" s="534"/>
    </row>
    <row r="5920" spans="4:6">
      <c r="D5920" s="374"/>
      <c r="E5920" s="534"/>
      <c r="F5920" s="534"/>
    </row>
    <row r="5921" spans="4:6">
      <c r="D5921" s="374"/>
      <c r="E5921" s="534"/>
      <c r="F5921" s="534"/>
    </row>
    <row r="5922" spans="4:6">
      <c r="D5922" s="374"/>
      <c r="E5922" s="534"/>
      <c r="F5922" s="534"/>
    </row>
    <row r="5923" spans="4:6">
      <c r="D5923" s="374"/>
      <c r="E5923" s="534"/>
      <c r="F5923" s="534"/>
    </row>
    <row r="5924" spans="4:6">
      <c r="D5924" s="374"/>
      <c r="E5924" s="534"/>
      <c r="F5924" s="534"/>
    </row>
    <row r="5925" spans="4:6">
      <c r="D5925" s="374"/>
      <c r="E5925" s="534"/>
      <c r="F5925" s="534"/>
    </row>
    <row r="5926" spans="4:6">
      <c r="D5926" s="374"/>
      <c r="E5926" s="534"/>
      <c r="F5926" s="534"/>
    </row>
    <row r="5927" spans="4:6">
      <c r="D5927" s="374"/>
      <c r="E5927" s="534"/>
      <c r="F5927" s="534"/>
    </row>
    <row r="5928" spans="4:6">
      <c r="D5928" s="374"/>
      <c r="E5928" s="534"/>
      <c r="F5928" s="534"/>
    </row>
    <row r="5929" spans="4:6">
      <c r="D5929" s="374"/>
      <c r="E5929" s="534"/>
      <c r="F5929" s="534"/>
    </row>
    <row r="5930" spans="4:6">
      <c r="D5930" s="374"/>
      <c r="E5930" s="534"/>
      <c r="F5930" s="534"/>
    </row>
    <row r="5931" spans="4:6">
      <c r="D5931" s="374"/>
      <c r="E5931" s="534"/>
      <c r="F5931" s="534"/>
    </row>
    <row r="5932" spans="4:6">
      <c r="D5932" s="374"/>
      <c r="E5932" s="534"/>
      <c r="F5932" s="534"/>
    </row>
    <row r="5933" spans="4:6">
      <c r="D5933" s="374"/>
      <c r="E5933" s="534"/>
      <c r="F5933" s="534"/>
    </row>
    <row r="5934" spans="4:6">
      <c r="D5934" s="374"/>
      <c r="E5934" s="534"/>
      <c r="F5934" s="534"/>
    </row>
    <row r="5935" spans="4:6">
      <c r="D5935" s="374"/>
      <c r="E5935" s="534"/>
      <c r="F5935" s="534"/>
    </row>
    <row r="5936" spans="4:6">
      <c r="D5936" s="374"/>
      <c r="E5936" s="534"/>
      <c r="F5936" s="534"/>
    </row>
    <row r="5937" spans="4:6">
      <c r="D5937" s="374"/>
      <c r="E5937" s="534"/>
      <c r="F5937" s="534"/>
    </row>
    <row r="5938" spans="4:6">
      <c r="D5938" s="374"/>
      <c r="E5938" s="534"/>
      <c r="F5938" s="534"/>
    </row>
    <row r="5939" spans="4:6">
      <c r="D5939" s="374"/>
      <c r="E5939" s="534"/>
      <c r="F5939" s="534"/>
    </row>
    <row r="5940" spans="4:6">
      <c r="D5940" s="374"/>
      <c r="E5940" s="534"/>
      <c r="F5940" s="534"/>
    </row>
    <row r="5941" spans="4:6">
      <c r="D5941" s="374"/>
      <c r="E5941" s="534"/>
      <c r="F5941" s="534"/>
    </row>
    <row r="5942" spans="4:6">
      <c r="D5942" s="374"/>
      <c r="E5942" s="534"/>
      <c r="F5942" s="534"/>
    </row>
    <row r="5943" spans="4:6">
      <c r="D5943" s="374"/>
      <c r="E5943" s="534"/>
      <c r="F5943" s="534"/>
    </row>
    <row r="5944" spans="4:6">
      <c r="D5944" s="374"/>
      <c r="E5944" s="534"/>
      <c r="F5944" s="534"/>
    </row>
    <row r="5945" spans="4:6">
      <c r="D5945" s="374"/>
      <c r="E5945" s="534"/>
      <c r="F5945" s="534"/>
    </row>
    <row r="5946" spans="4:6">
      <c r="D5946" s="374"/>
      <c r="E5946" s="534"/>
      <c r="F5946" s="534"/>
    </row>
    <row r="5947" spans="4:6">
      <c r="D5947" s="374"/>
      <c r="E5947" s="534"/>
      <c r="F5947" s="534"/>
    </row>
    <row r="5948" spans="4:6">
      <c r="D5948" s="374"/>
      <c r="E5948" s="534"/>
      <c r="F5948" s="534"/>
    </row>
    <row r="5949" spans="4:6">
      <c r="D5949" s="374"/>
      <c r="E5949" s="534"/>
      <c r="F5949" s="534"/>
    </row>
    <row r="5950" spans="4:6">
      <c r="D5950" s="374"/>
      <c r="E5950" s="534"/>
      <c r="F5950" s="534"/>
    </row>
    <row r="5951" spans="4:6">
      <c r="D5951" s="374"/>
      <c r="E5951" s="534"/>
      <c r="F5951" s="534"/>
    </row>
    <row r="5952" spans="4:6">
      <c r="D5952" s="374"/>
      <c r="E5952" s="534"/>
      <c r="F5952" s="534"/>
    </row>
    <row r="5953" spans="4:6">
      <c r="D5953" s="374"/>
      <c r="E5953" s="534"/>
      <c r="F5953" s="534"/>
    </row>
    <row r="5954" spans="4:6">
      <c r="D5954" s="374"/>
      <c r="E5954" s="534"/>
      <c r="F5954" s="534"/>
    </row>
    <row r="5955" spans="4:6">
      <c r="D5955" s="374"/>
      <c r="E5955" s="534"/>
      <c r="F5955" s="534"/>
    </row>
    <row r="5956" spans="4:6">
      <c r="D5956" s="374"/>
      <c r="E5956" s="534"/>
      <c r="F5956" s="534"/>
    </row>
    <row r="5957" spans="4:6">
      <c r="D5957" s="374"/>
      <c r="E5957" s="534"/>
      <c r="F5957" s="534"/>
    </row>
    <row r="5958" spans="4:6">
      <c r="D5958" s="374"/>
      <c r="E5958" s="534"/>
      <c r="F5958" s="534"/>
    </row>
    <row r="5959" spans="4:6">
      <c r="D5959" s="374"/>
      <c r="E5959" s="534"/>
      <c r="F5959" s="534"/>
    </row>
    <row r="5960" spans="4:6">
      <c r="D5960" s="374"/>
      <c r="E5960" s="534"/>
      <c r="F5960" s="534"/>
    </row>
    <row r="5961" spans="4:6">
      <c r="D5961" s="374"/>
      <c r="E5961" s="534"/>
      <c r="F5961" s="534"/>
    </row>
    <row r="5962" spans="4:6">
      <c r="D5962" s="374"/>
      <c r="E5962" s="534"/>
      <c r="F5962" s="534"/>
    </row>
    <row r="5963" spans="4:6">
      <c r="D5963" s="374"/>
      <c r="E5963" s="534"/>
      <c r="F5963" s="534"/>
    </row>
    <row r="5964" spans="4:6">
      <c r="D5964" s="374"/>
      <c r="E5964" s="534"/>
      <c r="F5964" s="534"/>
    </row>
    <row r="5965" spans="4:6">
      <c r="D5965" s="374"/>
      <c r="E5965" s="534"/>
      <c r="F5965" s="534"/>
    </row>
    <row r="5966" spans="4:6">
      <c r="D5966" s="374"/>
      <c r="E5966" s="534"/>
      <c r="F5966" s="534"/>
    </row>
    <row r="5967" spans="4:6">
      <c r="D5967" s="374"/>
      <c r="E5967" s="534"/>
      <c r="F5967" s="534"/>
    </row>
    <row r="5968" spans="4:6">
      <c r="D5968" s="374"/>
      <c r="E5968" s="534"/>
      <c r="F5968" s="534"/>
    </row>
    <row r="5969" spans="4:6">
      <c r="D5969" s="374"/>
      <c r="E5969" s="534"/>
      <c r="F5969" s="534"/>
    </row>
    <row r="5970" spans="4:6">
      <c r="D5970" s="374"/>
      <c r="E5970" s="534"/>
      <c r="F5970" s="534"/>
    </row>
    <row r="5971" spans="4:6">
      <c r="D5971" s="374"/>
      <c r="E5971" s="534"/>
      <c r="F5971" s="534"/>
    </row>
    <row r="5972" spans="4:6">
      <c r="D5972" s="374"/>
      <c r="E5972" s="534"/>
      <c r="F5972" s="534"/>
    </row>
    <row r="5973" spans="4:6">
      <c r="D5973" s="374"/>
      <c r="E5973" s="534"/>
      <c r="F5973" s="534"/>
    </row>
    <row r="5974" spans="4:6">
      <c r="D5974" s="374"/>
      <c r="E5974" s="534"/>
      <c r="F5974" s="534"/>
    </row>
    <row r="5975" spans="4:6">
      <c r="D5975" s="374"/>
      <c r="E5975" s="534"/>
      <c r="F5975" s="534"/>
    </row>
    <row r="5976" spans="4:6">
      <c r="D5976" s="374"/>
      <c r="E5976" s="534"/>
      <c r="F5976" s="534"/>
    </row>
    <row r="5977" spans="4:6">
      <c r="D5977" s="374"/>
      <c r="E5977" s="534"/>
      <c r="F5977" s="534"/>
    </row>
    <row r="5978" spans="4:6">
      <c r="D5978" s="374"/>
      <c r="E5978" s="534"/>
      <c r="F5978" s="534"/>
    </row>
    <row r="5979" spans="4:6">
      <c r="D5979" s="374"/>
      <c r="E5979" s="534"/>
      <c r="F5979" s="534"/>
    </row>
    <row r="5980" spans="4:6">
      <c r="D5980" s="374"/>
      <c r="E5980" s="534"/>
      <c r="F5980" s="534"/>
    </row>
    <row r="5981" spans="4:6">
      <c r="D5981" s="374"/>
      <c r="E5981" s="534"/>
      <c r="F5981" s="534"/>
    </row>
    <row r="5982" spans="4:6">
      <c r="D5982" s="374"/>
      <c r="E5982" s="534"/>
      <c r="F5982" s="534"/>
    </row>
    <row r="5983" spans="4:6">
      <c r="D5983" s="374"/>
      <c r="E5983" s="534"/>
      <c r="F5983" s="534"/>
    </row>
    <row r="5984" spans="4:6">
      <c r="D5984" s="374"/>
      <c r="E5984" s="534"/>
      <c r="F5984" s="534"/>
    </row>
    <row r="5985" spans="4:6">
      <c r="D5985" s="374"/>
      <c r="E5985" s="534"/>
      <c r="F5985" s="534"/>
    </row>
    <row r="5986" spans="4:6">
      <c r="D5986" s="374"/>
      <c r="E5986" s="534"/>
      <c r="F5986" s="534"/>
    </row>
    <row r="5987" spans="4:6">
      <c r="D5987" s="374"/>
      <c r="E5987" s="534"/>
      <c r="F5987" s="534"/>
    </row>
    <row r="5988" spans="4:6">
      <c r="D5988" s="374"/>
      <c r="E5988" s="534"/>
      <c r="F5988" s="534"/>
    </row>
    <row r="5989" spans="4:6">
      <c r="D5989" s="374"/>
      <c r="E5989" s="534"/>
      <c r="F5989" s="534"/>
    </row>
    <row r="5990" spans="4:6">
      <c r="D5990" s="374"/>
      <c r="E5990" s="534"/>
      <c r="F5990" s="534"/>
    </row>
    <row r="5991" spans="4:6">
      <c r="D5991" s="374"/>
      <c r="E5991" s="534"/>
      <c r="F5991" s="534"/>
    </row>
    <row r="5992" spans="4:6">
      <c r="D5992" s="374"/>
      <c r="E5992" s="534"/>
      <c r="F5992" s="534"/>
    </row>
    <row r="5993" spans="4:6">
      <c r="D5993" s="374"/>
      <c r="E5993" s="534"/>
      <c r="F5993" s="534"/>
    </row>
    <row r="5994" spans="4:6">
      <c r="D5994" s="374"/>
      <c r="E5994" s="534"/>
      <c r="F5994" s="534"/>
    </row>
    <row r="5995" spans="4:6">
      <c r="D5995" s="374"/>
      <c r="E5995" s="534"/>
      <c r="F5995" s="534"/>
    </row>
    <row r="5996" spans="4:6">
      <c r="D5996" s="374"/>
      <c r="E5996" s="534"/>
      <c r="F5996" s="534"/>
    </row>
    <row r="5997" spans="4:6">
      <c r="D5997" s="374"/>
      <c r="E5997" s="534"/>
      <c r="F5997" s="534"/>
    </row>
    <row r="5998" spans="4:6">
      <c r="D5998" s="374"/>
      <c r="E5998" s="534"/>
      <c r="F5998" s="534"/>
    </row>
    <row r="5999" spans="4:6">
      <c r="D5999" s="374"/>
      <c r="E5999" s="534"/>
      <c r="F5999" s="534"/>
    </row>
    <row r="6000" spans="4:6">
      <c r="D6000" s="374"/>
      <c r="E6000" s="534"/>
      <c r="F6000" s="534"/>
    </row>
    <row r="6001" spans="4:6">
      <c r="D6001" s="374"/>
      <c r="E6001" s="534"/>
      <c r="F6001" s="534"/>
    </row>
    <row r="6002" spans="4:6">
      <c r="D6002" s="374"/>
      <c r="E6002" s="534"/>
      <c r="F6002" s="534"/>
    </row>
    <row r="6003" spans="4:6">
      <c r="D6003" s="374"/>
      <c r="E6003" s="534"/>
      <c r="F6003" s="534"/>
    </row>
    <row r="6004" spans="4:6">
      <c r="D6004" s="374"/>
      <c r="E6004" s="534"/>
      <c r="F6004" s="534"/>
    </row>
    <row r="6005" spans="4:6">
      <c r="D6005" s="374"/>
      <c r="E6005" s="534"/>
      <c r="F6005" s="534"/>
    </row>
    <row r="6006" spans="4:6">
      <c r="D6006" s="374"/>
      <c r="E6006" s="534"/>
      <c r="F6006" s="534"/>
    </row>
    <row r="6007" spans="4:6">
      <c r="D6007" s="374"/>
      <c r="E6007" s="534"/>
      <c r="F6007" s="534"/>
    </row>
    <row r="6008" spans="4:6">
      <c r="D6008" s="374"/>
      <c r="E6008" s="534"/>
      <c r="F6008" s="534"/>
    </row>
    <row r="6009" spans="4:6">
      <c r="D6009" s="374"/>
      <c r="E6009" s="534"/>
      <c r="F6009" s="534"/>
    </row>
    <row r="6010" spans="4:6">
      <c r="D6010" s="374"/>
      <c r="E6010" s="534"/>
      <c r="F6010" s="534"/>
    </row>
    <row r="6011" spans="4:6">
      <c r="D6011" s="374"/>
      <c r="E6011" s="534"/>
      <c r="F6011" s="534"/>
    </row>
    <row r="6012" spans="4:6">
      <c r="D6012" s="374"/>
      <c r="E6012" s="534"/>
      <c r="F6012" s="534"/>
    </row>
    <row r="6013" spans="4:6">
      <c r="D6013" s="374"/>
      <c r="E6013" s="534"/>
      <c r="F6013" s="534"/>
    </row>
    <row r="6014" spans="4:6">
      <c r="D6014" s="374"/>
      <c r="E6014" s="534"/>
      <c r="F6014" s="534"/>
    </row>
    <row r="6015" spans="4:6">
      <c r="D6015" s="374"/>
      <c r="E6015" s="534"/>
      <c r="F6015" s="534"/>
    </row>
    <row r="6016" spans="4:6">
      <c r="D6016" s="374"/>
      <c r="E6016" s="534"/>
      <c r="F6016" s="534"/>
    </row>
    <row r="6017" spans="4:6">
      <c r="D6017" s="374"/>
      <c r="E6017" s="534"/>
      <c r="F6017" s="534"/>
    </row>
    <row r="6018" spans="4:6">
      <c r="D6018" s="374"/>
      <c r="E6018" s="534"/>
      <c r="F6018" s="534"/>
    </row>
    <row r="6019" spans="4:6">
      <c r="D6019" s="374"/>
      <c r="E6019" s="534"/>
      <c r="F6019" s="534"/>
    </row>
    <row r="6020" spans="4:6">
      <c r="D6020" s="374"/>
      <c r="E6020" s="534"/>
      <c r="F6020" s="534"/>
    </row>
    <row r="6021" spans="4:6">
      <c r="D6021" s="374"/>
      <c r="E6021" s="534"/>
      <c r="F6021" s="534"/>
    </row>
    <row r="6022" spans="4:6">
      <c r="D6022" s="374"/>
      <c r="E6022" s="534"/>
      <c r="F6022" s="534"/>
    </row>
    <row r="6023" spans="4:6">
      <c r="D6023" s="374"/>
      <c r="E6023" s="534"/>
      <c r="F6023" s="534"/>
    </row>
    <row r="6024" spans="4:6">
      <c r="D6024" s="374"/>
      <c r="E6024" s="534"/>
      <c r="F6024" s="534"/>
    </row>
    <row r="6025" spans="4:6">
      <c r="D6025" s="374"/>
      <c r="E6025" s="534"/>
      <c r="F6025" s="534"/>
    </row>
    <row r="6026" spans="4:6">
      <c r="D6026" s="374"/>
      <c r="E6026" s="534"/>
      <c r="F6026" s="534"/>
    </row>
    <row r="6027" spans="4:6">
      <c r="D6027" s="374"/>
      <c r="E6027" s="534"/>
      <c r="F6027" s="534"/>
    </row>
    <row r="6028" spans="4:6">
      <c r="D6028" s="374"/>
      <c r="E6028" s="534"/>
      <c r="F6028" s="534"/>
    </row>
    <row r="6029" spans="4:6">
      <c r="D6029" s="374"/>
      <c r="E6029" s="534"/>
      <c r="F6029" s="534"/>
    </row>
    <row r="6030" spans="4:6">
      <c r="D6030" s="374"/>
      <c r="E6030" s="534"/>
      <c r="F6030" s="534"/>
    </row>
    <row r="6031" spans="4:6">
      <c r="D6031" s="374"/>
      <c r="E6031" s="534"/>
      <c r="F6031" s="534"/>
    </row>
    <row r="6032" spans="4:6">
      <c r="D6032" s="374"/>
      <c r="E6032" s="534"/>
      <c r="F6032" s="534"/>
    </row>
    <row r="6033" spans="4:6">
      <c r="D6033" s="374"/>
      <c r="E6033" s="534"/>
      <c r="F6033" s="534"/>
    </row>
    <row r="6034" spans="4:6">
      <c r="D6034" s="374"/>
      <c r="E6034" s="534"/>
      <c r="F6034" s="534"/>
    </row>
    <row r="6035" spans="4:6">
      <c r="D6035" s="374"/>
      <c r="E6035" s="534"/>
      <c r="F6035" s="534"/>
    </row>
    <row r="6036" spans="4:6">
      <c r="D6036" s="374"/>
      <c r="E6036" s="534"/>
      <c r="F6036" s="534"/>
    </row>
    <row r="6037" spans="4:6">
      <c r="D6037" s="374"/>
      <c r="E6037" s="534"/>
      <c r="F6037" s="534"/>
    </row>
    <row r="6038" spans="4:6">
      <c r="D6038" s="374"/>
      <c r="E6038" s="534"/>
      <c r="F6038" s="534"/>
    </row>
    <row r="6039" spans="4:6">
      <c r="D6039" s="374"/>
      <c r="E6039" s="534"/>
      <c r="F6039" s="534"/>
    </row>
    <row r="6040" spans="4:6">
      <c r="D6040" s="374"/>
      <c r="E6040" s="534"/>
      <c r="F6040" s="534"/>
    </row>
    <row r="6041" spans="4:6">
      <c r="D6041" s="374"/>
      <c r="E6041" s="534"/>
      <c r="F6041" s="534"/>
    </row>
    <row r="6042" spans="4:6">
      <c r="D6042" s="374"/>
      <c r="E6042" s="534"/>
      <c r="F6042" s="534"/>
    </row>
    <row r="6043" spans="4:6">
      <c r="D6043" s="374"/>
      <c r="E6043" s="534"/>
      <c r="F6043" s="534"/>
    </row>
    <row r="6044" spans="4:6">
      <c r="D6044" s="374"/>
      <c r="E6044" s="534"/>
      <c r="F6044" s="534"/>
    </row>
    <row r="6045" spans="4:6">
      <c r="D6045" s="374"/>
      <c r="E6045" s="534"/>
      <c r="F6045" s="534"/>
    </row>
    <row r="6046" spans="4:6">
      <c r="D6046" s="374"/>
      <c r="E6046" s="534"/>
      <c r="F6046" s="534"/>
    </row>
    <row r="6047" spans="4:6">
      <c r="D6047" s="374"/>
      <c r="E6047" s="534"/>
      <c r="F6047" s="534"/>
    </row>
    <row r="6048" spans="4:6">
      <c r="D6048" s="374"/>
      <c r="E6048" s="534"/>
      <c r="F6048" s="534"/>
    </row>
    <row r="6049" spans="4:6">
      <c r="D6049" s="374"/>
      <c r="E6049" s="534"/>
      <c r="F6049" s="534"/>
    </row>
    <row r="6050" spans="4:6">
      <c r="D6050" s="374"/>
      <c r="E6050" s="534"/>
      <c r="F6050" s="534"/>
    </row>
    <row r="6051" spans="4:6">
      <c r="D6051" s="374"/>
      <c r="E6051" s="534"/>
      <c r="F6051" s="534"/>
    </row>
    <row r="6052" spans="4:6">
      <c r="D6052" s="374"/>
      <c r="E6052" s="534"/>
      <c r="F6052" s="534"/>
    </row>
    <row r="6053" spans="4:6">
      <c r="D6053" s="374"/>
      <c r="E6053" s="534"/>
      <c r="F6053" s="534"/>
    </row>
    <row r="6054" spans="4:6">
      <c r="D6054" s="374"/>
      <c r="E6054" s="534"/>
      <c r="F6054" s="534"/>
    </row>
    <row r="6055" spans="4:6">
      <c r="D6055" s="374"/>
      <c r="E6055" s="534"/>
      <c r="F6055" s="534"/>
    </row>
    <row r="6056" spans="4:6">
      <c r="D6056" s="374"/>
      <c r="E6056" s="534"/>
      <c r="F6056" s="534"/>
    </row>
    <row r="6057" spans="4:6">
      <c r="D6057" s="374"/>
      <c r="E6057" s="534"/>
      <c r="F6057" s="534"/>
    </row>
    <row r="6058" spans="4:6">
      <c r="D6058" s="374"/>
      <c r="E6058" s="534"/>
      <c r="F6058" s="534"/>
    </row>
    <row r="6059" spans="4:6">
      <c r="D6059" s="374"/>
      <c r="E6059" s="534"/>
      <c r="F6059" s="534"/>
    </row>
    <row r="6060" spans="4:6">
      <c r="D6060" s="374"/>
      <c r="E6060" s="534"/>
      <c r="F6060" s="534"/>
    </row>
    <row r="6061" spans="4:6">
      <c r="D6061" s="374"/>
      <c r="E6061" s="534"/>
      <c r="F6061" s="534"/>
    </row>
    <row r="6062" spans="4:6">
      <c r="D6062" s="374"/>
      <c r="E6062" s="534"/>
      <c r="F6062" s="534"/>
    </row>
    <row r="6063" spans="4:6">
      <c r="D6063" s="374"/>
      <c r="E6063" s="534"/>
      <c r="F6063" s="534"/>
    </row>
    <row r="6064" spans="4:6">
      <c r="D6064" s="374"/>
      <c r="E6064" s="534"/>
      <c r="F6064" s="534"/>
    </row>
    <row r="6065" spans="4:6">
      <c r="D6065" s="374"/>
      <c r="E6065" s="534"/>
      <c r="F6065" s="534"/>
    </row>
    <row r="6066" spans="4:6">
      <c r="D6066" s="374"/>
      <c r="E6066" s="534"/>
      <c r="F6066" s="534"/>
    </row>
    <row r="6067" spans="4:6">
      <c r="D6067" s="374"/>
      <c r="E6067" s="534"/>
      <c r="F6067" s="534"/>
    </row>
    <row r="6068" spans="4:6">
      <c r="D6068" s="374"/>
      <c r="E6068" s="534"/>
      <c r="F6068" s="534"/>
    </row>
    <row r="6069" spans="4:6">
      <c r="D6069" s="374"/>
      <c r="E6069" s="534"/>
      <c r="F6069" s="534"/>
    </row>
    <row r="6070" spans="4:6">
      <c r="D6070" s="374"/>
      <c r="E6070" s="534"/>
      <c r="F6070" s="534"/>
    </row>
    <row r="6071" spans="4:6">
      <c r="D6071" s="374"/>
      <c r="E6071" s="534"/>
      <c r="F6071" s="534"/>
    </row>
    <row r="6072" spans="4:6">
      <c r="D6072" s="374"/>
      <c r="E6072" s="534"/>
      <c r="F6072" s="534"/>
    </row>
    <row r="6073" spans="4:6">
      <c r="D6073" s="374"/>
      <c r="E6073" s="534"/>
      <c r="F6073" s="534"/>
    </row>
    <row r="6074" spans="4:6">
      <c r="D6074" s="374"/>
      <c r="E6074" s="534"/>
      <c r="F6074" s="534"/>
    </row>
    <row r="6075" spans="4:6">
      <c r="D6075" s="374"/>
      <c r="E6075" s="534"/>
      <c r="F6075" s="534"/>
    </row>
    <row r="6076" spans="4:6">
      <c r="D6076" s="374"/>
      <c r="E6076" s="534"/>
      <c r="F6076" s="534"/>
    </row>
    <row r="6077" spans="4:6">
      <c r="D6077" s="374"/>
      <c r="E6077" s="534"/>
      <c r="F6077" s="534"/>
    </row>
    <row r="6078" spans="4:6">
      <c r="D6078" s="374"/>
      <c r="E6078" s="534"/>
      <c r="F6078" s="534"/>
    </row>
    <row r="6079" spans="4:6">
      <c r="D6079" s="374"/>
      <c r="E6079" s="534"/>
      <c r="F6079" s="534"/>
    </row>
    <row r="6080" spans="4:6">
      <c r="D6080" s="374"/>
      <c r="E6080" s="534"/>
      <c r="F6080" s="534"/>
    </row>
    <row r="6081" spans="4:6">
      <c r="D6081" s="374"/>
      <c r="E6081" s="534"/>
      <c r="F6081" s="534"/>
    </row>
    <row r="6082" spans="4:6">
      <c r="D6082" s="374"/>
      <c r="E6082" s="534"/>
      <c r="F6082" s="534"/>
    </row>
    <row r="6083" spans="4:6">
      <c r="D6083" s="374"/>
      <c r="E6083" s="534"/>
      <c r="F6083" s="534"/>
    </row>
    <row r="6084" spans="4:6">
      <c r="D6084" s="374"/>
      <c r="E6084" s="534"/>
      <c r="F6084" s="534"/>
    </row>
    <row r="6085" spans="4:6">
      <c r="D6085" s="374"/>
      <c r="E6085" s="534"/>
      <c r="F6085" s="534"/>
    </row>
    <row r="6086" spans="4:6">
      <c r="D6086" s="374"/>
      <c r="E6086" s="534"/>
      <c r="F6086" s="534"/>
    </row>
    <row r="6087" spans="4:6">
      <c r="D6087" s="374"/>
      <c r="E6087" s="534"/>
      <c r="F6087" s="534"/>
    </row>
    <row r="6088" spans="4:6">
      <c r="D6088" s="374"/>
      <c r="E6088" s="534"/>
      <c r="F6088" s="534"/>
    </row>
    <row r="6089" spans="4:6">
      <c r="D6089" s="374"/>
      <c r="E6089" s="534"/>
      <c r="F6089" s="534"/>
    </row>
    <row r="6090" spans="4:6">
      <c r="D6090" s="374"/>
      <c r="E6090" s="534"/>
      <c r="F6090" s="534"/>
    </row>
    <row r="6091" spans="4:6">
      <c r="D6091" s="374"/>
      <c r="E6091" s="534"/>
      <c r="F6091" s="534"/>
    </row>
    <row r="6092" spans="4:6">
      <c r="D6092" s="374"/>
      <c r="E6092" s="534"/>
      <c r="F6092" s="534"/>
    </row>
    <row r="6093" spans="4:6">
      <c r="D6093" s="374"/>
      <c r="E6093" s="534"/>
      <c r="F6093" s="534"/>
    </row>
    <row r="6094" spans="4:6">
      <c r="D6094" s="374"/>
      <c r="E6094" s="534"/>
      <c r="F6094" s="534"/>
    </row>
    <row r="6095" spans="4:6">
      <c r="D6095" s="374"/>
      <c r="E6095" s="534"/>
      <c r="F6095" s="534"/>
    </row>
    <row r="6096" spans="4:6">
      <c r="D6096" s="374"/>
      <c r="E6096" s="534"/>
      <c r="F6096" s="534"/>
    </row>
    <row r="6097" spans="4:6">
      <c r="D6097" s="374"/>
      <c r="E6097" s="534"/>
      <c r="F6097" s="534"/>
    </row>
    <row r="6098" spans="4:6">
      <c r="D6098" s="374"/>
      <c r="E6098" s="534"/>
      <c r="F6098" s="534"/>
    </row>
    <row r="6099" spans="4:6">
      <c r="D6099" s="374"/>
      <c r="E6099" s="534"/>
      <c r="F6099" s="534"/>
    </row>
    <row r="6100" spans="4:6">
      <c r="D6100" s="374"/>
      <c r="E6100" s="534"/>
      <c r="F6100" s="534"/>
    </row>
    <row r="6101" spans="4:6">
      <c r="D6101" s="374"/>
      <c r="E6101" s="534"/>
      <c r="F6101" s="534"/>
    </row>
    <row r="6102" spans="4:6">
      <c r="D6102" s="374"/>
      <c r="E6102" s="534"/>
      <c r="F6102" s="534"/>
    </row>
    <row r="6103" spans="4:6">
      <c r="D6103" s="374"/>
      <c r="E6103" s="534"/>
      <c r="F6103" s="534"/>
    </row>
    <row r="6104" spans="4:6">
      <c r="D6104" s="374"/>
      <c r="E6104" s="534"/>
      <c r="F6104" s="534"/>
    </row>
    <row r="6105" spans="4:6">
      <c r="D6105" s="374"/>
      <c r="E6105" s="534"/>
      <c r="F6105" s="534"/>
    </row>
    <row r="6106" spans="4:6">
      <c r="D6106" s="374"/>
      <c r="E6106" s="534"/>
      <c r="F6106" s="534"/>
    </row>
    <row r="6107" spans="4:6">
      <c r="D6107" s="374"/>
      <c r="E6107" s="534"/>
      <c r="F6107" s="534"/>
    </row>
    <row r="6108" spans="4:6">
      <c r="D6108" s="374"/>
      <c r="E6108" s="534"/>
      <c r="F6108" s="534"/>
    </row>
    <row r="6109" spans="4:6">
      <c r="D6109" s="374"/>
      <c r="E6109" s="534"/>
      <c r="F6109" s="534"/>
    </row>
    <row r="6110" spans="4:6">
      <c r="D6110" s="374"/>
      <c r="E6110" s="534"/>
      <c r="F6110" s="534"/>
    </row>
    <row r="6111" spans="4:6">
      <c r="D6111" s="374"/>
      <c r="E6111" s="534"/>
      <c r="F6111" s="534"/>
    </row>
    <row r="6112" spans="4:6">
      <c r="D6112" s="374"/>
      <c r="E6112" s="534"/>
      <c r="F6112" s="534"/>
    </row>
    <row r="6113" spans="4:6">
      <c r="D6113" s="374"/>
      <c r="E6113" s="534"/>
      <c r="F6113" s="534"/>
    </row>
    <row r="6114" spans="4:6">
      <c r="D6114" s="374"/>
      <c r="E6114" s="534"/>
      <c r="F6114" s="534"/>
    </row>
    <row r="6115" spans="4:6">
      <c r="D6115" s="374"/>
      <c r="E6115" s="534"/>
      <c r="F6115" s="534"/>
    </row>
    <row r="6116" spans="4:6">
      <c r="D6116" s="374"/>
      <c r="E6116" s="534"/>
      <c r="F6116" s="534"/>
    </row>
    <row r="6117" spans="4:6">
      <c r="D6117" s="374"/>
      <c r="E6117" s="534"/>
      <c r="F6117" s="534"/>
    </row>
    <row r="6118" spans="4:6">
      <c r="D6118" s="374"/>
      <c r="E6118" s="534"/>
      <c r="F6118" s="534"/>
    </row>
    <row r="6119" spans="4:6">
      <c r="D6119" s="374"/>
      <c r="E6119" s="534"/>
      <c r="F6119" s="534"/>
    </row>
    <row r="6120" spans="4:6">
      <c r="D6120" s="374"/>
      <c r="E6120" s="534"/>
      <c r="F6120" s="534"/>
    </row>
    <row r="6121" spans="4:6">
      <c r="D6121" s="374"/>
      <c r="E6121" s="534"/>
      <c r="F6121" s="534"/>
    </row>
    <row r="6122" spans="4:6">
      <c r="D6122" s="374"/>
      <c r="E6122" s="534"/>
      <c r="F6122" s="534"/>
    </row>
    <row r="6123" spans="4:6">
      <c r="D6123" s="374"/>
      <c r="E6123" s="534"/>
      <c r="F6123" s="534"/>
    </row>
    <row r="6124" spans="4:6">
      <c r="D6124" s="374"/>
      <c r="E6124" s="534"/>
      <c r="F6124" s="534"/>
    </row>
    <row r="6125" spans="4:6">
      <c r="D6125" s="374"/>
      <c r="E6125" s="534"/>
      <c r="F6125" s="534"/>
    </row>
    <row r="6126" spans="4:6">
      <c r="D6126" s="374"/>
      <c r="E6126" s="534"/>
      <c r="F6126" s="534"/>
    </row>
    <row r="6127" spans="4:6">
      <c r="D6127" s="374"/>
      <c r="E6127" s="534"/>
      <c r="F6127" s="534"/>
    </row>
    <row r="6128" spans="4:6">
      <c r="D6128" s="374"/>
      <c r="E6128" s="534"/>
      <c r="F6128" s="534"/>
    </row>
    <row r="6129" spans="4:6">
      <c r="D6129" s="374"/>
      <c r="E6129" s="534"/>
      <c r="F6129" s="534"/>
    </row>
    <row r="6130" spans="4:6">
      <c r="D6130" s="374"/>
      <c r="E6130" s="534"/>
      <c r="F6130" s="534"/>
    </row>
    <row r="6131" spans="4:6">
      <c r="D6131" s="374"/>
      <c r="E6131" s="534"/>
      <c r="F6131" s="534"/>
    </row>
    <row r="6132" spans="4:6">
      <c r="D6132" s="374"/>
      <c r="E6132" s="534"/>
      <c r="F6132" s="534"/>
    </row>
    <row r="6133" spans="4:6">
      <c r="D6133" s="374"/>
      <c r="E6133" s="534"/>
      <c r="F6133" s="534"/>
    </row>
    <row r="6134" spans="4:6">
      <c r="D6134" s="374"/>
      <c r="E6134" s="534"/>
      <c r="F6134" s="534"/>
    </row>
    <row r="6135" spans="4:6">
      <c r="D6135" s="374"/>
      <c r="E6135" s="534"/>
      <c r="F6135" s="534"/>
    </row>
    <row r="6136" spans="4:6">
      <c r="D6136" s="374"/>
      <c r="E6136" s="534"/>
      <c r="F6136" s="534"/>
    </row>
    <row r="6137" spans="4:6">
      <c r="D6137" s="374"/>
      <c r="E6137" s="534"/>
      <c r="F6137" s="534"/>
    </row>
    <row r="6138" spans="4:6">
      <c r="D6138" s="374"/>
      <c r="E6138" s="534"/>
      <c r="F6138" s="534"/>
    </row>
    <row r="6139" spans="4:6">
      <c r="D6139" s="374"/>
      <c r="E6139" s="534"/>
      <c r="F6139" s="534"/>
    </row>
    <row r="6140" spans="4:6">
      <c r="D6140" s="374"/>
      <c r="E6140" s="534"/>
      <c r="F6140" s="534"/>
    </row>
    <row r="6141" spans="4:6">
      <c r="D6141" s="374"/>
      <c r="E6141" s="534"/>
      <c r="F6141" s="534"/>
    </row>
    <row r="6142" spans="4:6">
      <c r="D6142" s="374"/>
      <c r="E6142" s="534"/>
      <c r="F6142" s="534"/>
    </row>
    <row r="6143" spans="4:6">
      <c r="D6143" s="374"/>
      <c r="E6143" s="534"/>
      <c r="F6143" s="534"/>
    </row>
    <row r="6144" spans="4:6">
      <c r="D6144" s="374"/>
      <c r="E6144" s="534"/>
      <c r="F6144" s="534"/>
    </row>
    <row r="6145" spans="4:6">
      <c r="D6145" s="374"/>
      <c r="E6145" s="534"/>
      <c r="F6145" s="534"/>
    </row>
    <row r="6146" spans="4:6">
      <c r="D6146" s="374"/>
      <c r="E6146" s="534"/>
      <c r="F6146" s="534"/>
    </row>
    <row r="6147" spans="4:6">
      <c r="D6147" s="374"/>
      <c r="E6147" s="534"/>
      <c r="F6147" s="534"/>
    </row>
    <row r="6148" spans="4:6">
      <c r="D6148" s="374"/>
      <c r="E6148" s="534"/>
      <c r="F6148" s="534"/>
    </row>
    <row r="6149" spans="4:6">
      <c r="D6149" s="374"/>
      <c r="E6149" s="534"/>
      <c r="F6149" s="534"/>
    </row>
    <row r="6150" spans="4:6">
      <c r="D6150" s="374"/>
      <c r="E6150" s="534"/>
      <c r="F6150" s="534"/>
    </row>
    <row r="6151" spans="4:6">
      <c r="D6151" s="374"/>
      <c r="E6151" s="534"/>
      <c r="F6151" s="534"/>
    </row>
    <row r="6152" spans="4:6">
      <c r="D6152" s="374"/>
      <c r="E6152" s="534"/>
      <c r="F6152" s="534"/>
    </row>
    <row r="6153" spans="4:6">
      <c r="D6153" s="374"/>
      <c r="E6153" s="534"/>
      <c r="F6153" s="534"/>
    </row>
    <row r="6154" spans="4:6">
      <c r="D6154" s="374"/>
      <c r="E6154" s="534"/>
      <c r="F6154" s="534"/>
    </row>
    <row r="6155" spans="4:6">
      <c r="D6155" s="374"/>
      <c r="E6155" s="534"/>
      <c r="F6155" s="534"/>
    </row>
    <row r="6156" spans="4:6">
      <c r="D6156" s="374"/>
      <c r="E6156" s="534"/>
      <c r="F6156" s="534"/>
    </row>
    <row r="6157" spans="4:6">
      <c r="D6157" s="374"/>
      <c r="E6157" s="534"/>
      <c r="F6157" s="534"/>
    </row>
    <row r="6158" spans="4:6">
      <c r="D6158" s="374"/>
      <c r="E6158" s="534"/>
      <c r="F6158" s="534"/>
    </row>
    <row r="6159" spans="4:6">
      <c r="D6159" s="374"/>
      <c r="E6159" s="534"/>
      <c r="F6159" s="534"/>
    </row>
    <row r="6160" spans="4:6">
      <c r="D6160" s="374"/>
      <c r="E6160" s="534"/>
      <c r="F6160" s="534"/>
    </row>
    <row r="6161" spans="4:6">
      <c r="D6161" s="374"/>
      <c r="E6161" s="534"/>
      <c r="F6161" s="534"/>
    </row>
    <row r="6162" spans="4:6">
      <c r="D6162" s="374"/>
      <c r="E6162" s="534"/>
      <c r="F6162" s="534"/>
    </row>
    <row r="6163" spans="4:6">
      <c r="D6163" s="374"/>
      <c r="E6163" s="534"/>
      <c r="F6163" s="534"/>
    </row>
    <row r="6164" spans="4:6">
      <c r="D6164" s="374"/>
      <c r="E6164" s="534"/>
      <c r="F6164" s="534"/>
    </row>
    <row r="6165" spans="4:6">
      <c r="D6165" s="374"/>
      <c r="E6165" s="534"/>
      <c r="F6165" s="534"/>
    </row>
    <row r="6166" spans="4:6">
      <c r="D6166" s="374"/>
      <c r="E6166" s="534"/>
      <c r="F6166" s="534"/>
    </row>
    <row r="6167" spans="4:6">
      <c r="D6167" s="374"/>
      <c r="E6167" s="534"/>
      <c r="F6167" s="534"/>
    </row>
    <row r="6168" spans="4:6">
      <c r="D6168" s="374"/>
      <c r="E6168" s="534"/>
      <c r="F6168" s="534"/>
    </row>
    <row r="6169" spans="4:6">
      <c r="D6169" s="374"/>
      <c r="E6169" s="534"/>
      <c r="F6169" s="534"/>
    </row>
    <row r="6170" spans="4:6">
      <c r="D6170" s="374"/>
      <c r="E6170" s="534"/>
      <c r="F6170" s="534"/>
    </row>
    <row r="6171" spans="4:6">
      <c r="D6171" s="374"/>
      <c r="E6171" s="534"/>
      <c r="F6171" s="534"/>
    </row>
    <row r="6172" spans="4:6">
      <c r="D6172" s="374"/>
      <c r="E6172" s="534"/>
      <c r="F6172" s="534"/>
    </row>
    <row r="6173" spans="4:6">
      <c r="D6173" s="374"/>
      <c r="E6173" s="534"/>
      <c r="F6173" s="534"/>
    </row>
    <row r="6174" spans="4:6">
      <c r="D6174" s="374"/>
      <c r="E6174" s="534"/>
      <c r="F6174" s="534"/>
    </row>
    <row r="6175" spans="4:6">
      <c r="D6175" s="374"/>
      <c r="E6175" s="534"/>
      <c r="F6175" s="534"/>
    </row>
    <row r="6176" spans="4:6">
      <c r="D6176" s="374"/>
      <c r="E6176" s="534"/>
      <c r="F6176" s="534"/>
    </row>
    <row r="6177" spans="4:6">
      <c r="D6177" s="374"/>
      <c r="E6177" s="534"/>
      <c r="F6177" s="534"/>
    </row>
    <row r="6178" spans="4:6">
      <c r="D6178" s="374"/>
      <c r="E6178" s="534"/>
      <c r="F6178" s="534"/>
    </row>
    <row r="6179" spans="4:6">
      <c r="D6179" s="374"/>
      <c r="E6179" s="534"/>
      <c r="F6179" s="534"/>
    </row>
    <row r="6180" spans="4:6">
      <c r="D6180" s="374"/>
      <c r="E6180" s="534"/>
      <c r="F6180" s="534"/>
    </row>
    <row r="6181" spans="4:6">
      <c r="D6181" s="374"/>
      <c r="E6181" s="534"/>
      <c r="F6181" s="534"/>
    </row>
    <row r="6182" spans="4:6">
      <c r="D6182" s="374"/>
      <c r="E6182" s="534"/>
      <c r="F6182" s="534"/>
    </row>
    <row r="6183" spans="4:6">
      <c r="D6183" s="374"/>
      <c r="E6183" s="534"/>
      <c r="F6183" s="534"/>
    </row>
    <row r="6184" spans="4:6">
      <c r="D6184" s="374"/>
      <c r="E6184" s="534"/>
      <c r="F6184" s="534"/>
    </row>
    <row r="6185" spans="4:6">
      <c r="D6185" s="374"/>
      <c r="E6185" s="534"/>
      <c r="F6185" s="534"/>
    </row>
    <row r="6186" spans="4:6">
      <c r="D6186" s="374"/>
      <c r="E6186" s="534"/>
      <c r="F6186" s="534"/>
    </row>
    <row r="6187" spans="4:6">
      <c r="D6187" s="374"/>
      <c r="E6187" s="534"/>
      <c r="F6187" s="534"/>
    </row>
    <row r="6188" spans="4:6">
      <c r="D6188" s="374"/>
      <c r="E6188" s="534"/>
      <c r="F6188" s="534"/>
    </row>
    <row r="6189" spans="4:6">
      <c r="D6189" s="374"/>
      <c r="E6189" s="534"/>
      <c r="F6189" s="534"/>
    </row>
    <row r="6190" spans="4:6">
      <c r="D6190" s="374"/>
      <c r="E6190" s="534"/>
      <c r="F6190" s="534"/>
    </row>
    <row r="6191" spans="4:6">
      <c r="D6191" s="374"/>
      <c r="E6191" s="534"/>
      <c r="F6191" s="534"/>
    </row>
    <row r="6192" spans="4:6">
      <c r="D6192" s="374"/>
      <c r="E6192" s="534"/>
      <c r="F6192" s="534"/>
    </row>
    <row r="6193" spans="4:6">
      <c r="D6193" s="374"/>
      <c r="E6193" s="534"/>
      <c r="F6193" s="534"/>
    </row>
    <row r="6194" spans="4:6">
      <c r="D6194" s="374"/>
      <c r="E6194" s="534"/>
      <c r="F6194" s="534"/>
    </row>
    <row r="6195" spans="4:6">
      <c r="D6195" s="374"/>
      <c r="E6195" s="534"/>
      <c r="F6195" s="534"/>
    </row>
    <row r="6196" spans="4:6">
      <c r="D6196" s="374"/>
      <c r="E6196" s="534"/>
      <c r="F6196" s="534"/>
    </row>
    <row r="6197" spans="4:6">
      <c r="D6197" s="374"/>
      <c r="E6197" s="534"/>
      <c r="F6197" s="534"/>
    </row>
    <row r="6198" spans="4:6">
      <c r="D6198" s="374"/>
      <c r="E6198" s="534"/>
      <c r="F6198" s="534"/>
    </row>
    <row r="6199" spans="4:6">
      <c r="D6199" s="374"/>
      <c r="E6199" s="534"/>
      <c r="F6199" s="534"/>
    </row>
    <row r="6200" spans="4:6">
      <c r="D6200" s="374"/>
      <c r="E6200" s="534"/>
      <c r="F6200" s="534"/>
    </row>
    <row r="6201" spans="4:6">
      <c r="D6201" s="374"/>
      <c r="E6201" s="534"/>
      <c r="F6201" s="534"/>
    </row>
    <row r="6202" spans="4:6">
      <c r="D6202" s="374"/>
      <c r="E6202" s="534"/>
      <c r="F6202" s="534"/>
    </row>
    <row r="6203" spans="4:6">
      <c r="D6203" s="374"/>
      <c r="E6203" s="534"/>
      <c r="F6203" s="534"/>
    </row>
    <row r="6204" spans="4:6">
      <c r="D6204" s="374"/>
      <c r="E6204" s="534"/>
      <c r="F6204" s="534"/>
    </row>
    <row r="6205" spans="4:6">
      <c r="D6205" s="374"/>
      <c r="E6205" s="534"/>
      <c r="F6205" s="534"/>
    </row>
    <row r="6206" spans="4:6">
      <c r="D6206" s="374"/>
      <c r="E6206" s="534"/>
      <c r="F6206" s="534"/>
    </row>
    <row r="6207" spans="4:6">
      <c r="D6207" s="374"/>
      <c r="E6207" s="534"/>
      <c r="F6207" s="534"/>
    </row>
    <row r="6208" spans="4:6">
      <c r="D6208" s="374"/>
      <c r="E6208" s="534"/>
      <c r="F6208" s="534"/>
    </row>
    <row r="6209" spans="4:6">
      <c r="D6209" s="374"/>
      <c r="E6209" s="534"/>
      <c r="F6209" s="534"/>
    </row>
    <row r="6210" spans="4:6">
      <c r="D6210" s="374"/>
      <c r="E6210" s="534"/>
      <c r="F6210" s="534"/>
    </row>
    <row r="6211" spans="4:6">
      <c r="D6211" s="374"/>
      <c r="E6211" s="534"/>
      <c r="F6211" s="534"/>
    </row>
    <row r="6212" spans="4:6">
      <c r="D6212" s="374"/>
      <c r="E6212" s="534"/>
      <c r="F6212" s="534"/>
    </row>
    <row r="6213" spans="4:6">
      <c r="D6213" s="374"/>
      <c r="E6213" s="534"/>
      <c r="F6213" s="534"/>
    </row>
    <row r="6214" spans="4:6">
      <c r="D6214" s="374"/>
      <c r="E6214" s="534"/>
      <c r="F6214" s="534"/>
    </row>
    <row r="6215" spans="4:6">
      <c r="D6215" s="374"/>
      <c r="E6215" s="534"/>
      <c r="F6215" s="534"/>
    </row>
    <row r="6216" spans="4:6">
      <c r="D6216" s="374"/>
      <c r="E6216" s="534"/>
      <c r="F6216" s="534"/>
    </row>
    <row r="6217" spans="4:6">
      <c r="D6217" s="374"/>
      <c r="E6217" s="534"/>
      <c r="F6217" s="534"/>
    </row>
    <row r="6218" spans="4:6">
      <c r="D6218" s="374"/>
      <c r="E6218" s="534"/>
      <c r="F6218" s="534"/>
    </row>
    <row r="6219" spans="4:6">
      <c r="D6219" s="374"/>
      <c r="E6219" s="534"/>
      <c r="F6219" s="534"/>
    </row>
    <row r="6220" spans="4:6">
      <c r="D6220" s="374"/>
      <c r="E6220" s="534"/>
      <c r="F6220" s="534"/>
    </row>
    <row r="6221" spans="4:6">
      <c r="D6221" s="374"/>
      <c r="E6221" s="534"/>
      <c r="F6221" s="534"/>
    </row>
    <row r="6222" spans="4:6">
      <c r="D6222" s="374"/>
      <c r="E6222" s="534"/>
      <c r="F6222" s="534"/>
    </row>
    <row r="6223" spans="4:6">
      <c r="D6223" s="374"/>
      <c r="E6223" s="534"/>
      <c r="F6223" s="534"/>
    </row>
    <row r="6224" spans="4:6">
      <c r="D6224" s="374"/>
      <c r="E6224" s="534"/>
      <c r="F6224" s="534"/>
    </row>
    <row r="6225" spans="4:6">
      <c r="D6225" s="374"/>
      <c r="E6225" s="534"/>
      <c r="F6225" s="534"/>
    </row>
    <row r="6226" spans="4:6">
      <c r="D6226" s="374"/>
      <c r="E6226" s="534"/>
      <c r="F6226" s="534"/>
    </row>
    <row r="6227" spans="4:6">
      <c r="D6227" s="374"/>
      <c r="E6227" s="534"/>
      <c r="F6227" s="534"/>
    </row>
    <row r="6228" spans="4:6">
      <c r="D6228" s="374"/>
      <c r="E6228" s="534"/>
      <c r="F6228" s="534"/>
    </row>
    <row r="6229" spans="4:6">
      <c r="D6229" s="374"/>
      <c r="E6229" s="534"/>
      <c r="F6229" s="534"/>
    </row>
    <row r="6230" spans="4:6">
      <c r="D6230" s="374"/>
      <c r="E6230" s="534"/>
      <c r="F6230" s="534"/>
    </row>
    <row r="6231" spans="4:6">
      <c r="D6231" s="374"/>
      <c r="E6231" s="534"/>
      <c r="F6231" s="534"/>
    </row>
    <row r="6232" spans="4:6">
      <c r="D6232" s="374"/>
      <c r="E6232" s="534"/>
      <c r="F6232" s="534"/>
    </row>
    <row r="6233" spans="4:6">
      <c r="D6233" s="374"/>
      <c r="E6233" s="534"/>
      <c r="F6233" s="534"/>
    </row>
    <row r="6234" spans="4:6">
      <c r="D6234" s="374"/>
      <c r="E6234" s="534"/>
      <c r="F6234" s="534"/>
    </row>
    <row r="6235" spans="4:6">
      <c r="D6235" s="374"/>
      <c r="E6235" s="534"/>
      <c r="F6235" s="534"/>
    </row>
    <row r="6236" spans="4:6">
      <c r="D6236" s="374"/>
      <c r="E6236" s="534"/>
      <c r="F6236" s="534"/>
    </row>
    <row r="6237" spans="4:6">
      <c r="D6237" s="374"/>
      <c r="E6237" s="534"/>
      <c r="F6237" s="534"/>
    </row>
    <row r="6238" spans="4:6">
      <c r="D6238" s="374"/>
      <c r="E6238" s="534"/>
      <c r="F6238" s="534"/>
    </row>
    <row r="6239" spans="4:6">
      <c r="D6239" s="374"/>
      <c r="E6239" s="534"/>
      <c r="F6239" s="534"/>
    </row>
    <row r="6240" spans="4:6">
      <c r="D6240" s="374"/>
      <c r="E6240" s="534"/>
      <c r="F6240" s="534"/>
    </row>
    <row r="6241" spans="4:6">
      <c r="D6241" s="374"/>
      <c r="E6241" s="534"/>
      <c r="F6241" s="534"/>
    </row>
    <row r="6242" spans="4:6">
      <c r="D6242" s="374"/>
      <c r="E6242" s="534"/>
      <c r="F6242" s="534"/>
    </row>
    <row r="6243" spans="4:6">
      <c r="D6243" s="374"/>
      <c r="E6243" s="534"/>
      <c r="F6243" s="534"/>
    </row>
    <row r="6244" spans="4:6">
      <c r="D6244" s="374"/>
      <c r="E6244" s="534"/>
      <c r="F6244" s="534"/>
    </row>
    <row r="6245" spans="4:6">
      <c r="D6245" s="374"/>
      <c r="E6245" s="534"/>
      <c r="F6245" s="534"/>
    </row>
    <row r="6246" spans="4:6">
      <c r="D6246" s="374"/>
      <c r="E6246" s="534"/>
      <c r="F6246" s="534"/>
    </row>
    <row r="6247" spans="4:6">
      <c r="D6247" s="374"/>
      <c r="E6247" s="534"/>
      <c r="F6247" s="534"/>
    </row>
    <row r="6248" spans="4:6">
      <c r="D6248" s="374"/>
      <c r="E6248" s="534"/>
      <c r="F6248" s="534"/>
    </row>
    <row r="6249" spans="4:6">
      <c r="D6249" s="374"/>
      <c r="E6249" s="534"/>
      <c r="F6249" s="534"/>
    </row>
    <row r="6250" spans="4:6">
      <c r="D6250" s="374"/>
      <c r="E6250" s="534"/>
      <c r="F6250" s="534"/>
    </row>
    <row r="6251" spans="4:6">
      <c r="D6251" s="374"/>
      <c r="E6251" s="534"/>
      <c r="F6251" s="534"/>
    </row>
    <row r="6252" spans="4:6">
      <c r="D6252" s="374"/>
      <c r="E6252" s="534"/>
      <c r="F6252" s="534"/>
    </row>
    <row r="6253" spans="4:6">
      <c r="D6253" s="374"/>
      <c r="E6253" s="534"/>
      <c r="F6253" s="534"/>
    </row>
    <row r="6254" spans="4:6">
      <c r="D6254" s="374"/>
      <c r="E6254" s="534"/>
      <c r="F6254" s="534"/>
    </row>
    <row r="6255" spans="4:6">
      <c r="D6255" s="374"/>
      <c r="E6255" s="534"/>
      <c r="F6255" s="534"/>
    </row>
    <row r="6256" spans="4:6">
      <c r="D6256" s="374"/>
      <c r="E6256" s="534"/>
      <c r="F6256" s="534"/>
    </row>
    <row r="6257" spans="4:6">
      <c r="D6257" s="374"/>
      <c r="E6257" s="534"/>
      <c r="F6257" s="534"/>
    </row>
    <row r="6258" spans="4:6">
      <c r="D6258" s="374"/>
      <c r="E6258" s="534"/>
      <c r="F6258" s="534"/>
    </row>
    <row r="6259" spans="4:6">
      <c r="D6259" s="374"/>
      <c r="E6259" s="534"/>
      <c r="F6259" s="534"/>
    </row>
    <row r="6260" spans="4:6">
      <c r="D6260" s="374"/>
      <c r="E6260" s="534"/>
      <c r="F6260" s="534"/>
    </row>
    <row r="6261" spans="4:6">
      <c r="D6261" s="374"/>
      <c r="E6261" s="534"/>
      <c r="F6261" s="534"/>
    </row>
    <row r="6262" spans="4:6">
      <c r="D6262" s="374"/>
      <c r="E6262" s="534"/>
      <c r="F6262" s="534"/>
    </row>
    <row r="6263" spans="4:6">
      <c r="D6263" s="374"/>
      <c r="E6263" s="534"/>
      <c r="F6263" s="534"/>
    </row>
    <row r="6264" spans="4:6">
      <c r="D6264" s="374"/>
      <c r="E6264" s="534"/>
      <c r="F6264" s="534"/>
    </row>
    <row r="6265" spans="4:6">
      <c r="D6265" s="374"/>
      <c r="E6265" s="534"/>
      <c r="F6265" s="534"/>
    </row>
    <row r="6266" spans="4:6">
      <c r="D6266" s="374"/>
      <c r="E6266" s="534"/>
      <c r="F6266" s="534"/>
    </row>
    <row r="6267" spans="4:6">
      <c r="D6267" s="374"/>
      <c r="E6267" s="534"/>
      <c r="F6267" s="534"/>
    </row>
    <row r="6268" spans="4:6">
      <c r="D6268" s="374"/>
      <c r="E6268" s="534"/>
      <c r="F6268" s="534"/>
    </row>
    <row r="6269" spans="4:6">
      <c r="D6269" s="374"/>
      <c r="E6269" s="534"/>
      <c r="F6269" s="534"/>
    </row>
    <row r="6270" spans="4:6">
      <c r="D6270" s="374"/>
      <c r="E6270" s="534"/>
      <c r="F6270" s="534"/>
    </row>
    <row r="6271" spans="4:6">
      <c r="D6271" s="374"/>
      <c r="E6271" s="534"/>
      <c r="F6271" s="534"/>
    </row>
    <row r="6272" spans="4:6">
      <c r="D6272" s="374"/>
      <c r="E6272" s="534"/>
      <c r="F6272" s="534"/>
    </row>
    <row r="6273" spans="4:6">
      <c r="D6273" s="374"/>
      <c r="E6273" s="534"/>
      <c r="F6273" s="534"/>
    </row>
    <row r="6274" spans="4:6">
      <c r="D6274" s="374"/>
      <c r="E6274" s="534"/>
      <c r="F6274" s="534"/>
    </row>
    <row r="6275" spans="4:6">
      <c r="D6275" s="374"/>
      <c r="E6275" s="534"/>
      <c r="F6275" s="534"/>
    </row>
    <row r="6276" spans="4:6">
      <c r="D6276" s="374"/>
      <c r="E6276" s="534"/>
      <c r="F6276" s="534"/>
    </row>
    <row r="6277" spans="4:6">
      <c r="D6277" s="374"/>
      <c r="E6277" s="534"/>
      <c r="F6277" s="534"/>
    </row>
    <row r="6278" spans="4:6">
      <c r="D6278" s="374"/>
      <c r="E6278" s="534"/>
      <c r="F6278" s="534"/>
    </row>
    <row r="6279" spans="4:6">
      <c r="D6279" s="374"/>
      <c r="E6279" s="534"/>
      <c r="F6279" s="534"/>
    </row>
    <row r="6280" spans="4:6">
      <c r="D6280" s="374"/>
      <c r="E6280" s="534"/>
      <c r="F6280" s="534"/>
    </row>
    <row r="6281" spans="4:6">
      <c r="D6281" s="374"/>
      <c r="E6281" s="534"/>
      <c r="F6281" s="534"/>
    </row>
    <row r="6282" spans="4:6">
      <c r="D6282" s="374"/>
      <c r="E6282" s="534"/>
      <c r="F6282" s="534"/>
    </row>
    <row r="6283" spans="4:6">
      <c r="D6283" s="374"/>
      <c r="E6283" s="534"/>
      <c r="F6283" s="534"/>
    </row>
    <row r="6284" spans="4:6">
      <c r="D6284" s="374"/>
      <c r="E6284" s="534"/>
      <c r="F6284" s="534"/>
    </row>
    <row r="6285" spans="4:6">
      <c r="D6285" s="374"/>
      <c r="E6285" s="534"/>
      <c r="F6285" s="534"/>
    </row>
    <row r="6286" spans="4:6">
      <c r="D6286" s="374"/>
      <c r="E6286" s="534"/>
      <c r="F6286" s="534"/>
    </row>
    <row r="6287" spans="4:6">
      <c r="D6287" s="374"/>
      <c r="E6287" s="534"/>
      <c r="F6287" s="534"/>
    </row>
    <row r="6288" spans="4:6">
      <c r="D6288" s="374"/>
      <c r="E6288" s="534"/>
      <c r="F6288" s="534"/>
    </row>
    <row r="6289" spans="4:6">
      <c r="D6289" s="374"/>
      <c r="E6289" s="534"/>
      <c r="F6289" s="534"/>
    </row>
    <row r="6290" spans="4:6">
      <c r="D6290" s="374"/>
      <c r="E6290" s="534"/>
      <c r="F6290" s="534"/>
    </row>
    <row r="6291" spans="4:6">
      <c r="D6291" s="374"/>
      <c r="E6291" s="534"/>
      <c r="F6291" s="534"/>
    </row>
    <row r="6292" spans="4:6">
      <c r="D6292" s="374"/>
      <c r="E6292" s="534"/>
      <c r="F6292" s="534"/>
    </row>
    <row r="6293" spans="4:6">
      <c r="D6293" s="374"/>
      <c r="E6293" s="534"/>
      <c r="F6293" s="534"/>
    </row>
    <row r="6294" spans="4:6">
      <c r="D6294" s="374"/>
      <c r="E6294" s="534"/>
      <c r="F6294" s="534"/>
    </row>
    <row r="6295" spans="4:6">
      <c r="D6295" s="374"/>
      <c r="E6295" s="534"/>
      <c r="F6295" s="534"/>
    </row>
    <row r="6296" spans="4:6">
      <c r="D6296" s="374"/>
      <c r="E6296" s="534"/>
      <c r="F6296" s="534"/>
    </row>
    <row r="6297" spans="4:6">
      <c r="D6297" s="374"/>
      <c r="E6297" s="534"/>
      <c r="F6297" s="534"/>
    </row>
    <row r="6298" spans="4:6">
      <c r="D6298" s="374"/>
      <c r="E6298" s="534"/>
      <c r="F6298" s="534"/>
    </row>
    <row r="6299" spans="4:6">
      <c r="D6299" s="374"/>
      <c r="E6299" s="534"/>
      <c r="F6299" s="534"/>
    </row>
    <row r="6300" spans="4:6">
      <c r="D6300" s="374"/>
      <c r="E6300" s="534"/>
      <c r="F6300" s="534"/>
    </row>
    <row r="6301" spans="4:6">
      <c r="D6301" s="374"/>
      <c r="E6301" s="534"/>
      <c r="F6301" s="534"/>
    </row>
    <row r="6302" spans="4:6">
      <c r="D6302" s="374"/>
      <c r="E6302" s="534"/>
      <c r="F6302" s="534"/>
    </row>
    <row r="6303" spans="4:6">
      <c r="D6303" s="374"/>
      <c r="E6303" s="534"/>
      <c r="F6303" s="534"/>
    </row>
    <row r="6304" spans="4:6">
      <c r="D6304" s="374"/>
      <c r="E6304" s="534"/>
      <c r="F6304" s="534"/>
    </row>
    <row r="6305" spans="4:6">
      <c r="D6305" s="374"/>
      <c r="E6305" s="534"/>
      <c r="F6305" s="534"/>
    </row>
    <row r="6306" spans="4:6">
      <c r="D6306" s="374"/>
      <c r="E6306" s="534"/>
      <c r="F6306" s="534"/>
    </row>
    <row r="6307" spans="4:6">
      <c r="D6307" s="374"/>
      <c r="E6307" s="534"/>
      <c r="F6307" s="534"/>
    </row>
    <row r="6308" spans="4:6">
      <c r="D6308" s="374"/>
      <c r="E6308" s="534"/>
      <c r="F6308" s="534"/>
    </row>
    <row r="6309" spans="4:6">
      <c r="D6309" s="374"/>
      <c r="E6309" s="534"/>
      <c r="F6309" s="534"/>
    </row>
    <row r="6310" spans="4:6">
      <c r="D6310" s="374"/>
      <c r="E6310" s="534"/>
      <c r="F6310" s="534"/>
    </row>
    <row r="6311" spans="4:6">
      <c r="D6311" s="374"/>
      <c r="E6311" s="534"/>
      <c r="F6311" s="534"/>
    </row>
    <row r="6312" spans="4:6">
      <c r="D6312" s="374"/>
      <c r="E6312" s="534"/>
      <c r="F6312" s="534"/>
    </row>
    <row r="6313" spans="4:6">
      <c r="D6313" s="374"/>
      <c r="E6313" s="534"/>
      <c r="F6313" s="534"/>
    </row>
    <row r="6314" spans="4:6">
      <c r="D6314" s="374"/>
      <c r="E6314" s="534"/>
      <c r="F6314" s="534"/>
    </row>
    <row r="6315" spans="4:6">
      <c r="D6315" s="374"/>
      <c r="E6315" s="534"/>
      <c r="F6315" s="534"/>
    </row>
    <row r="6316" spans="4:6">
      <c r="D6316" s="374"/>
      <c r="E6316" s="534"/>
      <c r="F6316" s="534"/>
    </row>
    <row r="6317" spans="4:6">
      <c r="D6317" s="374"/>
      <c r="E6317" s="534"/>
      <c r="F6317" s="534"/>
    </row>
    <row r="6318" spans="4:6">
      <c r="D6318" s="374"/>
      <c r="E6318" s="534"/>
      <c r="F6318" s="534"/>
    </row>
    <row r="6319" spans="4:6">
      <c r="D6319" s="374"/>
      <c r="E6319" s="534"/>
      <c r="F6319" s="534"/>
    </row>
    <row r="6320" spans="4:6">
      <c r="D6320" s="374"/>
      <c r="E6320" s="534"/>
      <c r="F6320" s="534"/>
    </row>
    <row r="6321" spans="4:6">
      <c r="D6321" s="374"/>
      <c r="E6321" s="534"/>
      <c r="F6321" s="534"/>
    </row>
    <row r="6322" spans="4:6">
      <c r="D6322" s="374"/>
      <c r="E6322" s="534"/>
      <c r="F6322" s="534"/>
    </row>
    <row r="6323" spans="4:6">
      <c r="D6323" s="374"/>
      <c r="E6323" s="534"/>
      <c r="F6323" s="534"/>
    </row>
    <row r="6324" spans="4:6">
      <c r="D6324" s="374"/>
      <c r="E6324" s="534"/>
      <c r="F6324" s="534"/>
    </row>
    <row r="6325" spans="4:6">
      <c r="D6325" s="374"/>
      <c r="E6325" s="534"/>
      <c r="F6325" s="534"/>
    </row>
    <row r="6326" spans="4:6">
      <c r="D6326" s="374"/>
      <c r="E6326" s="534"/>
      <c r="F6326" s="534"/>
    </row>
    <row r="6327" spans="4:6">
      <c r="D6327" s="374"/>
      <c r="E6327" s="534"/>
      <c r="F6327" s="534"/>
    </row>
    <row r="6328" spans="4:6">
      <c r="D6328" s="374"/>
      <c r="E6328" s="534"/>
      <c r="F6328" s="534"/>
    </row>
    <row r="6329" spans="4:6">
      <c r="D6329" s="374"/>
      <c r="E6329" s="534"/>
      <c r="F6329" s="534"/>
    </row>
    <row r="6330" spans="4:6">
      <c r="D6330" s="374"/>
      <c r="E6330" s="534"/>
      <c r="F6330" s="534"/>
    </row>
    <row r="6331" spans="4:6">
      <c r="D6331" s="374"/>
      <c r="E6331" s="534"/>
      <c r="F6331" s="534"/>
    </row>
    <row r="6332" spans="4:6">
      <c r="D6332" s="374"/>
      <c r="E6332" s="534"/>
      <c r="F6332" s="534"/>
    </row>
    <row r="6333" spans="4:6">
      <c r="D6333" s="374"/>
      <c r="E6333" s="534"/>
      <c r="F6333" s="534"/>
    </row>
    <row r="6334" spans="4:6">
      <c r="D6334" s="374"/>
      <c r="E6334" s="534"/>
      <c r="F6334" s="534"/>
    </row>
    <row r="6335" spans="4:6">
      <c r="D6335" s="374"/>
      <c r="E6335" s="534"/>
      <c r="F6335" s="534"/>
    </row>
    <row r="6336" spans="4:6">
      <c r="D6336" s="374"/>
      <c r="E6336" s="534"/>
      <c r="F6336" s="534"/>
    </row>
    <row r="6337" spans="4:6">
      <c r="D6337" s="374"/>
      <c r="E6337" s="534"/>
      <c r="F6337" s="534"/>
    </row>
    <row r="6338" spans="4:6">
      <c r="D6338" s="374"/>
      <c r="E6338" s="534"/>
      <c r="F6338" s="534"/>
    </row>
    <row r="6339" spans="4:6">
      <c r="D6339" s="374"/>
      <c r="E6339" s="534"/>
      <c r="F6339" s="534"/>
    </row>
    <row r="6340" spans="4:6">
      <c r="D6340" s="374"/>
      <c r="E6340" s="534"/>
      <c r="F6340" s="534"/>
    </row>
    <row r="6341" spans="4:6">
      <c r="D6341" s="374"/>
      <c r="E6341" s="534"/>
      <c r="F6341" s="534"/>
    </row>
    <row r="6342" spans="4:6">
      <c r="D6342" s="374"/>
      <c r="E6342" s="534"/>
      <c r="F6342" s="534"/>
    </row>
    <row r="6343" spans="4:6">
      <c r="D6343" s="374"/>
      <c r="E6343" s="534"/>
      <c r="F6343" s="534"/>
    </row>
    <row r="6344" spans="4:6">
      <c r="D6344" s="374"/>
      <c r="E6344" s="534"/>
      <c r="F6344" s="534"/>
    </row>
    <row r="6345" spans="4:6">
      <c r="D6345" s="374"/>
      <c r="E6345" s="534"/>
      <c r="F6345" s="534"/>
    </row>
    <row r="6346" spans="4:6">
      <c r="D6346" s="374"/>
      <c r="E6346" s="534"/>
      <c r="F6346" s="534"/>
    </row>
    <row r="6347" spans="4:6">
      <c r="D6347" s="374"/>
      <c r="E6347" s="534"/>
      <c r="F6347" s="534"/>
    </row>
    <row r="6348" spans="4:6">
      <c r="D6348" s="374"/>
      <c r="E6348" s="534"/>
      <c r="F6348" s="534"/>
    </row>
    <row r="6349" spans="4:6">
      <c r="D6349" s="374"/>
      <c r="E6349" s="534"/>
      <c r="F6349" s="534"/>
    </row>
    <row r="6350" spans="4:6">
      <c r="D6350" s="374"/>
      <c r="E6350" s="534"/>
      <c r="F6350" s="534"/>
    </row>
    <row r="6351" spans="4:6">
      <c r="D6351" s="374"/>
      <c r="E6351" s="534"/>
      <c r="F6351" s="534"/>
    </row>
    <row r="6352" spans="4:6">
      <c r="D6352" s="374"/>
      <c r="E6352" s="534"/>
      <c r="F6352" s="534"/>
    </row>
    <row r="6353" spans="4:6">
      <c r="D6353" s="374"/>
      <c r="E6353" s="534"/>
      <c r="F6353" s="534"/>
    </row>
    <row r="6354" spans="4:6">
      <c r="D6354" s="374"/>
      <c r="E6354" s="534"/>
      <c r="F6354" s="534"/>
    </row>
    <row r="6355" spans="4:6">
      <c r="D6355" s="374"/>
      <c r="E6355" s="534"/>
      <c r="F6355" s="534"/>
    </row>
    <row r="6356" spans="4:6">
      <c r="D6356" s="374"/>
      <c r="E6356" s="534"/>
      <c r="F6356" s="534"/>
    </row>
    <row r="6357" spans="4:6">
      <c r="D6357" s="374"/>
      <c r="E6357" s="534"/>
      <c r="F6357" s="534"/>
    </row>
    <row r="6358" spans="4:6">
      <c r="D6358" s="374"/>
      <c r="E6358" s="534"/>
      <c r="F6358" s="534"/>
    </row>
    <row r="6359" spans="4:6">
      <c r="D6359" s="374"/>
      <c r="E6359" s="534"/>
      <c r="F6359" s="534"/>
    </row>
    <row r="6360" spans="4:6">
      <c r="D6360" s="374"/>
      <c r="E6360" s="534"/>
      <c r="F6360" s="534"/>
    </row>
    <row r="6361" spans="4:6">
      <c r="D6361" s="374"/>
      <c r="E6361" s="534"/>
      <c r="F6361" s="534"/>
    </row>
    <row r="6362" spans="4:6">
      <c r="D6362" s="374"/>
      <c r="E6362" s="534"/>
      <c r="F6362" s="534"/>
    </row>
    <row r="6363" spans="4:6">
      <c r="D6363" s="374"/>
      <c r="E6363" s="534"/>
      <c r="F6363" s="534"/>
    </row>
    <row r="6364" spans="4:6">
      <c r="D6364" s="374"/>
      <c r="E6364" s="534"/>
      <c r="F6364" s="534"/>
    </row>
    <row r="6365" spans="4:6">
      <c r="D6365" s="374"/>
      <c r="E6365" s="534"/>
      <c r="F6365" s="534"/>
    </row>
    <row r="6366" spans="4:6">
      <c r="D6366" s="374"/>
      <c r="E6366" s="534"/>
      <c r="F6366" s="534"/>
    </row>
    <row r="6367" spans="4:6">
      <c r="D6367" s="374"/>
      <c r="E6367" s="534"/>
      <c r="F6367" s="534"/>
    </row>
    <row r="6368" spans="4:6">
      <c r="D6368" s="374"/>
      <c r="E6368" s="534"/>
      <c r="F6368" s="534"/>
    </row>
    <row r="6369" spans="4:6">
      <c r="D6369" s="374"/>
      <c r="E6369" s="534"/>
      <c r="F6369" s="534"/>
    </row>
    <row r="6370" spans="4:6">
      <c r="D6370" s="374"/>
      <c r="E6370" s="534"/>
      <c r="F6370" s="534"/>
    </row>
    <row r="6371" spans="4:6">
      <c r="D6371" s="374"/>
      <c r="E6371" s="534"/>
      <c r="F6371" s="534"/>
    </row>
    <row r="6372" spans="4:6">
      <c r="D6372" s="374"/>
      <c r="E6372" s="534"/>
      <c r="F6372" s="534"/>
    </row>
    <row r="6373" spans="4:6">
      <c r="D6373" s="374"/>
      <c r="E6373" s="534"/>
      <c r="F6373" s="534"/>
    </row>
    <row r="6374" spans="4:6">
      <c r="D6374" s="374"/>
      <c r="E6374" s="534"/>
      <c r="F6374" s="534"/>
    </row>
    <row r="6375" spans="4:6">
      <c r="D6375" s="374"/>
      <c r="E6375" s="534"/>
      <c r="F6375" s="534"/>
    </row>
    <row r="6376" spans="4:6">
      <c r="D6376" s="374"/>
      <c r="E6376" s="534"/>
      <c r="F6376" s="534"/>
    </row>
    <row r="6377" spans="4:6">
      <c r="D6377" s="374"/>
      <c r="E6377" s="534"/>
      <c r="F6377" s="534"/>
    </row>
    <row r="6378" spans="4:6">
      <c r="D6378" s="374"/>
      <c r="E6378" s="534"/>
      <c r="F6378" s="534"/>
    </row>
    <row r="6379" spans="4:6">
      <c r="D6379" s="374"/>
      <c r="E6379" s="534"/>
      <c r="F6379" s="534"/>
    </row>
    <row r="6380" spans="4:6">
      <c r="D6380" s="374"/>
      <c r="E6380" s="534"/>
      <c r="F6380" s="534"/>
    </row>
    <row r="6381" spans="4:6">
      <c r="D6381" s="374"/>
      <c r="E6381" s="534"/>
      <c r="F6381" s="534"/>
    </row>
    <row r="6382" spans="4:6">
      <c r="D6382" s="374"/>
      <c r="E6382" s="534"/>
      <c r="F6382" s="534"/>
    </row>
    <row r="6383" spans="4:6">
      <c r="D6383" s="374"/>
      <c r="E6383" s="534"/>
      <c r="F6383" s="534"/>
    </row>
    <row r="6384" spans="4:6">
      <c r="D6384" s="374"/>
      <c r="E6384" s="534"/>
      <c r="F6384" s="534"/>
    </row>
    <row r="6385" spans="4:6">
      <c r="D6385" s="374"/>
      <c r="E6385" s="534"/>
      <c r="F6385" s="534"/>
    </row>
    <row r="6386" spans="4:6">
      <c r="D6386" s="374"/>
      <c r="E6386" s="534"/>
      <c r="F6386" s="534"/>
    </row>
    <row r="6387" spans="4:6">
      <c r="D6387" s="374"/>
      <c r="E6387" s="534"/>
      <c r="F6387" s="534"/>
    </row>
    <row r="6388" spans="4:6">
      <c r="D6388" s="374"/>
      <c r="E6388" s="534"/>
      <c r="F6388" s="534"/>
    </row>
    <row r="6389" spans="4:6">
      <c r="D6389" s="374"/>
      <c r="E6389" s="534"/>
      <c r="F6389" s="534"/>
    </row>
    <row r="6390" spans="4:6">
      <c r="D6390" s="374"/>
      <c r="E6390" s="534"/>
      <c r="F6390" s="534"/>
    </row>
    <row r="6391" spans="4:6">
      <c r="D6391" s="374"/>
      <c r="E6391" s="534"/>
      <c r="F6391" s="534"/>
    </row>
    <row r="6392" spans="4:6">
      <c r="D6392" s="374"/>
      <c r="E6392" s="534"/>
      <c r="F6392" s="534"/>
    </row>
    <row r="6393" spans="4:6">
      <c r="D6393" s="374"/>
      <c r="E6393" s="534"/>
      <c r="F6393" s="534"/>
    </row>
    <row r="6394" spans="4:6">
      <c r="D6394" s="374"/>
      <c r="E6394" s="534"/>
      <c r="F6394" s="534"/>
    </row>
    <row r="6395" spans="4:6">
      <c r="D6395" s="374"/>
      <c r="E6395" s="534"/>
      <c r="F6395" s="534"/>
    </row>
    <row r="6396" spans="4:6">
      <c r="D6396" s="374"/>
      <c r="E6396" s="534"/>
      <c r="F6396" s="534"/>
    </row>
    <row r="6397" spans="4:6">
      <c r="D6397" s="374"/>
      <c r="E6397" s="534"/>
      <c r="F6397" s="534"/>
    </row>
    <row r="6398" spans="4:6">
      <c r="D6398" s="374"/>
      <c r="E6398" s="534"/>
      <c r="F6398" s="534"/>
    </row>
    <row r="6399" spans="4:6">
      <c r="D6399" s="374"/>
      <c r="E6399" s="534"/>
      <c r="F6399" s="534"/>
    </row>
    <row r="6400" spans="4:6">
      <c r="D6400" s="374"/>
      <c r="E6400" s="534"/>
      <c r="F6400" s="534"/>
    </row>
    <row r="6401" spans="4:6">
      <c r="D6401" s="374"/>
      <c r="E6401" s="534"/>
      <c r="F6401" s="534"/>
    </row>
    <row r="6402" spans="4:6">
      <c r="D6402" s="374"/>
      <c r="E6402" s="534"/>
      <c r="F6402" s="534"/>
    </row>
    <row r="6403" spans="4:6">
      <c r="D6403" s="374"/>
      <c r="E6403" s="534"/>
      <c r="F6403" s="534"/>
    </row>
    <row r="6404" spans="4:6">
      <c r="D6404" s="374"/>
      <c r="E6404" s="534"/>
      <c r="F6404" s="534"/>
    </row>
    <row r="6405" spans="4:6">
      <c r="D6405" s="374"/>
      <c r="E6405" s="534"/>
      <c r="F6405" s="534"/>
    </row>
    <row r="6406" spans="4:6">
      <c r="D6406" s="374"/>
      <c r="E6406" s="534"/>
      <c r="F6406" s="534"/>
    </row>
    <row r="6407" spans="4:6">
      <c r="D6407" s="374"/>
      <c r="E6407" s="534"/>
      <c r="F6407" s="534"/>
    </row>
    <row r="6408" spans="4:6">
      <c r="D6408" s="374"/>
      <c r="E6408" s="534"/>
      <c r="F6408" s="534"/>
    </row>
    <row r="6409" spans="4:6">
      <c r="D6409" s="374"/>
      <c r="E6409" s="534"/>
      <c r="F6409" s="534"/>
    </row>
    <row r="6410" spans="4:6">
      <c r="D6410" s="374"/>
      <c r="E6410" s="534"/>
      <c r="F6410" s="534"/>
    </row>
    <row r="6411" spans="4:6">
      <c r="D6411" s="374"/>
      <c r="E6411" s="534"/>
      <c r="F6411" s="534"/>
    </row>
    <row r="6412" spans="4:6">
      <c r="D6412" s="374"/>
      <c r="E6412" s="534"/>
      <c r="F6412" s="534"/>
    </row>
    <row r="6413" spans="4:6">
      <c r="D6413" s="374"/>
      <c r="E6413" s="534"/>
      <c r="F6413" s="534"/>
    </row>
    <row r="6414" spans="4:6">
      <c r="D6414" s="374"/>
      <c r="E6414" s="534"/>
      <c r="F6414" s="534"/>
    </row>
    <row r="6415" spans="4:6">
      <c r="D6415" s="374"/>
      <c r="E6415" s="534"/>
      <c r="F6415" s="534"/>
    </row>
    <row r="6416" spans="4:6">
      <c r="D6416" s="374"/>
      <c r="E6416" s="534"/>
      <c r="F6416" s="534"/>
    </row>
    <row r="6417" spans="4:6">
      <c r="D6417" s="374"/>
      <c r="E6417" s="534"/>
      <c r="F6417" s="534"/>
    </row>
    <row r="6418" spans="4:6">
      <c r="D6418" s="374"/>
      <c r="E6418" s="534"/>
      <c r="F6418" s="534"/>
    </row>
    <row r="6419" spans="4:6">
      <c r="D6419" s="374"/>
      <c r="E6419" s="534"/>
      <c r="F6419" s="534"/>
    </row>
    <row r="6420" spans="4:6">
      <c r="D6420" s="374"/>
      <c r="E6420" s="534"/>
      <c r="F6420" s="534"/>
    </row>
    <row r="6421" spans="4:6">
      <c r="D6421" s="374"/>
      <c r="E6421" s="534"/>
      <c r="F6421" s="534"/>
    </row>
    <row r="6422" spans="4:6">
      <c r="D6422" s="374"/>
      <c r="E6422" s="534"/>
      <c r="F6422" s="534"/>
    </row>
    <row r="6423" spans="4:6">
      <c r="D6423" s="374"/>
      <c r="E6423" s="534"/>
      <c r="F6423" s="534"/>
    </row>
    <row r="6424" spans="4:6">
      <c r="D6424" s="374"/>
      <c r="E6424" s="534"/>
      <c r="F6424" s="534"/>
    </row>
    <row r="6425" spans="4:6">
      <c r="D6425" s="374"/>
      <c r="E6425" s="534"/>
      <c r="F6425" s="534"/>
    </row>
    <row r="6426" spans="4:6">
      <c r="D6426" s="374"/>
      <c r="E6426" s="534"/>
      <c r="F6426" s="534"/>
    </row>
    <row r="6427" spans="4:6">
      <c r="D6427" s="374"/>
      <c r="E6427" s="534"/>
      <c r="F6427" s="534"/>
    </row>
    <row r="6428" spans="4:6">
      <c r="D6428" s="374"/>
      <c r="E6428" s="534"/>
      <c r="F6428" s="534"/>
    </row>
    <row r="6429" spans="4:6">
      <c r="D6429" s="374"/>
      <c r="E6429" s="534"/>
      <c r="F6429" s="534"/>
    </row>
    <row r="6430" spans="4:6">
      <c r="D6430" s="374"/>
      <c r="E6430" s="534"/>
      <c r="F6430" s="534"/>
    </row>
    <row r="6431" spans="4:6">
      <c r="D6431" s="374"/>
      <c r="E6431" s="534"/>
      <c r="F6431" s="534"/>
    </row>
    <row r="6432" spans="4:6">
      <c r="D6432" s="374"/>
      <c r="E6432" s="534"/>
      <c r="F6432" s="534"/>
    </row>
    <row r="6433" spans="4:6">
      <c r="D6433" s="374"/>
      <c r="E6433" s="534"/>
      <c r="F6433" s="534"/>
    </row>
    <row r="6434" spans="4:6">
      <c r="D6434" s="374"/>
      <c r="E6434" s="534"/>
      <c r="F6434" s="534"/>
    </row>
    <row r="6435" spans="4:6">
      <c r="D6435" s="374"/>
      <c r="E6435" s="534"/>
      <c r="F6435" s="534"/>
    </row>
    <row r="6436" spans="4:6">
      <c r="D6436" s="374"/>
      <c r="E6436" s="534"/>
      <c r="F6436" s="534"/>
    </row>
    <row r="6437" spans="4:6">
      <c r="D6437" s="374"/>
      <c r="E6437" s="534"/>
      <c r="F6437" s="534"/>
    </row>
    <row r="6438" spans="4:6">
      <c r="D6438" s="374"/>
      <c r="E6438" s="534"/>
      <c r="F6438" s="534"/>
    </row>
    <row r="6439" spans="4:6">
      <c r="D6439" s="374"/>
      <c r="E6439" s="534"/>
      <c r="F6439" s="534"/>
    </row>
    <row r="6440" spans="4:6">
      <c r="D6440" s="374"/>
      <c r="E6440" s="534"/>
      <c r="F6440" s="534"/>
    </row>
    <row r="6441" spans="4:6">
      <c r="D6441" s="374"/>
      <c r="E6441" s="534"/>
      <c r="F6441" s="534"/>
    </row>
    <row r="6442" spans="4:6">
      <c r="D6442" s="374"/>
      <c r="E6442" s="534"/>
      <c r="F6442" s="534"/>
    </row>
    <row r="6443" spans="4:6">
      <c r="D6443" s="374"/>
      <c r="E6443" s="534"/>
      <c r="F6443" s="534"/>
    </row>
    <row r="6444" spans="4:6">
      <c r="D6444" s="374"/>
      <c r="E6444" s="534"/>
      <c r="F6444" s="534"/>
    </row>
    <row r="6445" spans="4:6">
      <c r="D6445" s="374"/>
      <c r="E6445" s="534"/>
      <c r="F6445" s="534"/>
    </row>
    <row r="6446" spans="4:6">
      <c r="D6446" s="374"/>
      <c r="E6446" s="534"/>
      <c r="F6446" s="534"/>
    </row>
    <row r="6447" spans="4:6">
      <c r="D6447" s="374"/>
      <c r="E6447" s="534"/>
      <c r="F6447" s="534"/>
    </row>
    <row r="6448" spans="4:6">
      <c r="D6448" s="374"/>
      <c r="E6448" s="534"/>
      <c r="F6448" s="534"/>
    </row>
    <row r="6449" spans="4:6">
      <c r="D6449" s="374"/>
      <c r="E6449" s="534"/>
      <c r="F6449" s="534"/>
    </row>
    <row r="6450" spans="4:6">
      <c r="D6450" s="374"/>
      <c r="E6450" s="534"/>
      <c r="F6450" s="534"/>
    </row>
    <row r="6451" spans="4:6">
      <c r="D6451" s="374"/>
      <c r="E6451" s="534"/>
      <c r="F6451" s="534"/>
    </row>
    <row r="6452" spans="4:6">
      <c r="D6452" s="374"/>
      <c r="E6452" s="534"/>
      <c r="F6452" s="534"/>
    </row>
    <row r="6453" spans="4:6">
      <c r="D6453" s="374"/>
      <c r="E6453" s="534"/>
      <c r="F6453" s="534"/>
    </row>
    <row r="6454" spans="4:6">
      <c r="D6454" s="374"/>
      <c r="E6454" s="534"/>
      <c r="F6454" s="534"/>
    </row>
    <row r="6455" spans="4:6">
      <c r="D6455" s="374"/>
      <c r="E6455" s="534"/>
      <c r="F6455" s="534"/>
    </row>
    <row r="6456" spans="4:6">
      <c r="D6456" s="374"/>
      <c r="E6456" s="534"/>
      <c r="F6456" s="534"/>
    </row>
    <row r="6457" spans="4:6">
      <c r="D6457" s="374"/>
      <c r="E6457" s="534"/>
      <c r="F6457" s="534"/>
    </row>
    <row r="6458" spans="4:6">
      <c r="D6458" s="374"/>
      <c r="E6458" s="534"/>
      <c r="F6458" s="534"/>
    </row>
    <row r="6459" spans="4:6">
      <c r="D6459" s="374"/>
      <c r="E6459" s="534"/>
      <c r="F6459" s="534"/>
    </row>
    <row r="6460" spans="4:6">
      <c r="D6460" s="374"/>
      <c r="E6460" s="534"/>
      <c r="F6460" s="534"/>
    </row>
    <row r="6461" spans="4:6">
      <c r="D6461" s="374"/>
      <c r="E6461" s="534"/>
      <c r="F6461" s="534"/>
    </row>
    <row r="6462" spans="4:6">
      <c r="D6462" s="374"/>
      <c r="E6462" s="534"/>
      <c r="F6462" s="534"/>
    </row>
    <row r="6463" spans="4:6">
      <c r="D6463" s="374"/>
      <c r="E6463" s="534"/>
      <c r="F6463" s="534"/>
    </row>
    <row r="6464" spans="4:6">
      <c r="D6464" s="374"/>
      <c r="E6464" s="534"/>
      <c r="F6464" s="534"/>
    </row>
    <row r="6465" spans="4:6">
      <c r="D6465" s="374"/>
      <c r="E6465" s="534"/>
      <c r="F6465" s="534"/>
    </row>
    <row r="6466" spans="4:6">
      <c r="D6466" s="374"/>
      <c r="E6466" s="534"/>
      <c r="F6466" s="534"/>
    </row>
    <row r="6467" spans="4:6">
      <c r="D6467" s="374"/>
      <c r="E6467" s="534"/>
      <c r="F6467" s="534"/>
    </row>
    <row r="6468" spans="4:6">
      <c r="D6468" s="374"/>
      <c r="E6468" s="534"/>
      <c r="F6468" s="534"/>
    </row>
    <row r="6469" spans="4:6">
      <c r="D6469" s="374"/>
      <c r="E6469" s="534"/>
      <c r="F6469" s="534"/>
    </row>
    <row r="6470" spans="4:6">
      <c r="D6470" s="374"/>
      <c r="E6470" s="534"/>
      <c r="F6470" s="534"/>
    </row>
    <row r="6471" spans="4:6">
      <c r="D6471" s="374"/>
      <c r="E6471" s="534"/>
      <c r="F6471" s="534"/>
    </row>
    <row r="6472" spans="4:6">
      <c r="D6472" s="374"/>
      <c r="E6472" s="534"/>
      <c r="F6472" s="534"/>
    </row>
    <row r="6473" spans="4:6">
      <c r="D6473" s="374"/>
      <c r="E6473" s="534"/>
      <c r="F6473" s="534"/>
    </row>
    <row r="6474" spans="4:6">
      <c r="D6474" s="374"/>
      <c r="E6474" s="534"/>
      <c r="F6474" s="534"/>
    </row>
    <row r="6475" spans="4:6">
      <c r="D6475" s="374"/>
      <c r="E6475" s="534"/>
      <c r="F6475" s="534"/>
    </row>
    <row r="6476" spans="4:6">
      <c r="D6476" s="374"/>
      <c r="E6476" s="534"/>
      <c r="F6476" s="534"/>
    </row>
    <row r="6477" spans="4:6">
      <c r="D6477" s="374"/>
      <c r="E6477" s="534"/>
      <c r="F6477" s="534"/>
    </row>
    <row r="6478" spans="4:6">
      <c r="D6478" s="374"/>
      <c r="E6478" s="534"/>
      <c r="F6478" s="534"/>
    </row>
    <row r="6479" spans="4:6">
      <c r="D6479" s="374"/>
      <c r="E6479" s="534"/>
      <c r="F6479" s="534"/>
    </row>
    <row r="6480" spans="4:6">
      <c r="D6480" s="374"/>
      <c r="E6480" s="534"/>
      <c r="F6480" s="534"/>
    </row>
    <row r="6481" spans="4:6">
      <c r="D6481" s="374"/>
      <c r="E6481" s="534"/>
      <c r="F6481" s="534"/>
    </row>
    <row r="6482" spans="4:6">
      <c r="D6482" s="374"/>
      <c r="E6482" s="534"/>
      <c r="F6482" s="534"/>
    </row>
    <row r="6483" spans="4:6">
      <c r="D6483" s="374"/>
      <c r="E6483" s="534"/>
      <c r="F6483" s="534"/>
    </row>
    <row r="6484" spans="4:6">
      <c r="D6484" s="374"/>
      <c r="E6484" s="534"/>
      <c r="F6484" s="534"/>
    </row>
    <row r="6485" spans="4:6">
      <c r="D6485" s="374"/>
      <c r="E6485" s="534"/>
      <c r="F6485" s="534"/>
    </row>
    <row r="6486" spans="4:6">
      <c r="D6486" s="374"/>
      <c r="E6486" s="534"/>
      <c r="F6486" s="534"/>
    </row>
    <row r="6487" spans="4:6">
      <c r="D6487" s="374"/>
      <c r="E6487" s="534"/>
      <c r="F6487" s="534"/>
    </row>
    <row r="6488" spans="4:6">
      <c r="D6488" s="374"/>
      <c r="E6488" s="534"/>
      <c r="F6488" s="534"/>
    </row>
    <row r="6489" spans="4:6">
      <c r="D6489" s="374"/>
      <c r="E6489" s="534"/>
      <c r="F6489" s="534"/>
    </row>
    <row r="6490" spans="4:6">
      <c r="D6490" s="374"/>
      <c r="E6490" s="534"/>
      <c r="F6490" s="534"/>
    </row>
    <row r="6491" spans="4:6">
      <c r="D6491" s="374"/>
      <c r="E6491" s="534"/>
      <c r="F6491" s="534"/>
    </row>
    <row r="6492" spans="4:6">
      <c r="D6492" s="374"/>
      <c r="E6492" s="534"/>
      <c r="F6492" s="534"/>
    </row>
    <row r="6493" spans="4:6">
      <c r="D6493" s="374"/>
      <c r="E6493" s="534"/>
      <c r="F6493" s="534"/>
    </row>
    <row r="6494" spans="4:6">
      <c r="D6494" s="374"/>
      <c r="E6494" s="534"/>
      <c r="F6494" s="534"/>
    </row>
    <row r="6495" spans="4:6">
      <c r="D6495" s="374"/>
      <c r="E6495" s="534"/>
      <c r="F6495" s="534"/>
    </row>
    <row r="6496" spans="4:6">
      <c r="D6496" s="374"/>
      <c r="E6496" s="534"/>
      <c r="F6496" s="534"/>
    </row>
    <row r="6497" spans="4:6">
      <c r="D6497" s="374"/>
      <c r="E6497" s="534"/>
      <c r="F6497" s="534"/>
    </row>
    <row r="6498" spans="4:6">
      <c r="D6498" s="374"/>
      <c r="E6498" s="534"/>
      <c r="F6498" s="534"/>
    </row>
    <row r="6499" spans="4:6">
      <c r="D6499" s="374"/>
      <c r="E6499" s="534"/>
      <c r="F6499" s="534"/>
    </row>
    <row r="6500" spans="4:6">
      <c r="D6500" s="374"/>
      <c r="E6500" s="534"/>
      <c r="F6500" s="534"/>
    </row>
    <row r="6501" spans="4:6">
      <c r="D6501" s="374"/>
      <c r="E6501" s="534"/>
      <c r="F6501" s="534"/>
    </row>
    <row r="6502" spans="4:6">
      <c r="D6502" s="374"/>
      <c r="E6502" s="534"/>
      <c r="F6502" s="534"/>
    </row>
    <row r="6503" spans="4:6">
      <c r="D6503" s="374"/>
      <c r="E6503" s="534"/>
      <c r="F6503" s="534"/>
    </row>
    <row r="6504" spans="4:6">
      <c r="D6504" s="374"/>
      <c r="E6504" s="534"/>
      <c r="F6504" s="534"/>
    </row>
    <row r="6505" spans="4:6">
      <c r="D6505" s="374"/>
      <c r="E6505" s="534"/>
      <c r="F6505" s="534"/>
    </row>
    <row r="6506" spans="4:6">
      <c r="D6506" s="374"/>
      <c r="E6506" s="534"/>
      <c r="F6506" s="534"/>
    </row>
    <row r="6507" spans="4:6">
      <c r="D6507" s="374"/>
      <c r="E6507" s="534"/>
      <c r="F6507" s="534"/>
    </row>
    <row r="6508" spans="4:6">
      <c r="D6508" s="374"/>
      <c r="E6508" s="534"/>
      <c r="F6508" s="534"/>
    </row>
    <row r="6509" spans="4:6">
      <c r="D6509" s="374"/>
      <c r="E6509" s="534"/>
      <c r="F6509" s="534"/>
    </row>
    <row r="6510" spans="4:6">
      <c r="D6510" s="374"/>
      <c r="E6510" s="534"/>
      <c r="F6510" s="534"/>
    </row>
    <row r="6511" spans="4:6">
      <c r="D6511" s="374"/>
      <c r="E6511" s="534"/>
      <c r="F6511" s="534"/>
    </row>
    <row r="6512" spans="4:6">
      <c r="D6512" s="374"/>
      <c r="E6512" s="534"/>
      <c r="F6512" s="534"/>
    </row>
    <row r="6513" spans="4:6">
      <c r="D6513" s="374"/>
      <c r="E6513" s="534"/>
      <c r="F6513" s="534"/>
    </row>
    <row r="6514" spans="4:6">
      <c r="D6514" s="374"/>
      <c r="E6514" s="534"/>
      <c r="F6514" s="534"/>
    </row>
    <row r="6515" spans="4:6">
      <c r="D6515" s="374"/>
      <c r="E6515" s="534"/>
      <c r="F6515" s="534"/>
    </row>
    <row r="6516" spans="4:6">
      <c r="D6516" s="374"/>
      <c r="E6516" s="534"/>
      <c r="F6516" s="534"/>
    </row>
    <row r="6517" spans="4:6">
      <c r="D6517" s="374"/>
      <c r="E6517" s="534"/>
      <c r="F6517" s="534"/>
    </row>
    <row r="6518" spans="4:6">
      <c r="D6518" s="374"/>
      <c r="E6518" s="534"/>
      <c r="F6518" s="534"/>
    </row>
    <row r="6519" spans="4:6">
      <c r="D6519" s="374"/>
      <c r="E6519" s="534"/>
      <c r="F6519" s="534"/>
    </row>
    <row r="6520" spans="4:6">
      <c r="D6520" s="374"/>
      <c r="E6520" s="534"/>
      <c r="F6520" s="534"/>
    </row>
    <row r="6521" spans="4:6">
      <c r="D6521" s="374"/>
      <c r="E6521" s="534"/>
      <c r="F6521" s="534"/>
    </row>
    <row r="6522" spans="4:6">
      <c r="D6522" s="374"/>
      <c r="E6522" s="534"/>
      <c r="F6522" s="534"/>
    </row>
    <row r="6523" spans="4:6">
      <c r="D6523" s="374"/>
      <c r="E6523" s="534"/>
      <c r="F6523" s="534"/>
    </row>
    <row r="6524" spans="4:6">
      <c r="D6524" s="374"/>
      <c r="E6524" s="534"/>
      <c r="F6524" s="534"/>
    </row>
    <row r="6525" spans="4:6">
      <c r="D6525" s="374"/>
      <c r="E6525" s="534"/>
      <c r="F6525" s="534"/>
    </row>
    <row r="6526" spans="4:6">
      <c r="D6526" s="374"/>
      <c r="E6526" s="534"/>
      <c r="F6526" s="534"/>
    </row>
    <row r="6527" spans="4:6">
      <c r="D6527" s="374"/>
      <c r="E6527" s="534"/>
      <c r="F6527" s="534"/>
    </row>
    <row r="6528" spans="4:6">
      <c r="D6528" s="374"/>
      <c r="E6528" s="534"/>
      <c r="F6528" s="534"/>
    </row>
    <row r="6529" spans="4:6">
      <c r="D6529" s="374"/>
      <c r="E6529" s="534"/>
      <c r="F6529" s="534"/>
    </row>
    <row r="6530" spans="4:6">
      <c r="D6530" s="374"/>
      <c r="E6530" s="534"/>
      <c r="F6530" s="534"/>
    </row>
    <row r="6531" spans="4:6">
      <c r="D6531" s="374"/>
      <c r="E6531" s="534"/>
      <c r="F6531" s="534"/>
    </row>
    <row r="6532" spans="4:6">
      <c r="D6532" s="374"/>
      <c r="E6532" s="534"/>
      <c r="F6532" s="534"/>
    </row>
    <row r="6533" spans="4:6">
      <c r="D6533" s="374"/>
      <c r="E6533" s="534"/>
      <c r="F6533" s="534"/>
    </row>
    <row r="6534" spans="4:6">
      <c r="D6534" s="374"/>
      <c r="E6534" s="534"/>
      <c r="F6534" s="534"/>
    </row>
    <row r="6535" spans="4:6">
      <c r="D6535" s="374"/>
      <c r="E6535" s="534"/>
      <c r="F6535" s="534"/>
    </row>
    <row r="6536" spans="4:6">
      <c r="D6536" s="374"/>
      <c r="E6536" s="534"/>
      <c r="F6536" s="534"/>
    </row>
    <row r="6537" spans="4:6">
      <c r="D6537" s="374"/>
      <c r="E6537" s="534"/>
      <c r="F6537" s="534"/>
    </row>
    <row r="6538" spans="4:6">
      <c r="D6538" s="374"/>
      <c r="E6538" s="534"/>
      <c r="F6538" s="534"/>
    </row>
    <row r="6539" spans="4:6">
      <c r="D6539" s="374"/>
      <c r="E6539" s="534"/>
      <c r="F6539" s="534"/>
    </row>
    <row r="6540" spans="4:6">
      <c r="D6540" s="374"/>
      <c r="E6540" s="534"/>
      <c r="F6540" s="534"/>
    </row>
    <row r="6541" spans="4:6">
      <c r="D6541" s="374"/>
      <c r="E6541" s="534"/>
      <c r="F6541" s="534"/>
    </row>
    <row r="6542" spans="4:6">
      <c r="D6542" s="374"/>
      <c r="E6542" s="534"/>
      <c r="F6542" s="534"/>
    </row>
    <row r="6543" spans="4:6">
      <c r="D6543" s="374"/>
      <c r="E6543" s="534"/>
      <c r="F6543" s="534"/>
    </row>
    <row r="6544" spans="4:6">
      <c r="D6544" s="374"/>
      <c r="E6544" s="534"/>
      <c r="F6544" s="534"/>
    </row>
    <row r="6545" spans="4:6">
      <c r="D6545" s="374"/>
      <c r="E6545" s="534"/>
      <c r="F6545" s="534"/>
    </row>
    <row r="6546" spans="4:6">
      <c r="D6546" s="374"/>
      <c r="E6546" s="534"/>
      <c r="F6546" s="534"/>
    </row>
    <row r="6547" spans="4:6">
      <c r="D6547" s="374"/>
      <c r="E6547" s="534"/>
      <c r="F6547" s="534"/>
    </row>
    <row r="6548" spans="4:6">
      <c r="D6548" s="374"/>
      <c r="E6548" s="534"/>
      <c r="F6548" s="534"/>
    </row>
    <row r="6549" spans="4:6">
      <c r="D6549" s="374"/>
      <c r="E6549" s="534"/>
      <c r="F6549" s="534"/>
    </row>
    <row r="6550" spans="4:6">
      <c r="D6550" s="374"/>
      <c r="E6550" s="534"/>
      <c r="F6550" s="534"/>
    </row>
    <row r="6551" spans="4:6">
      <c r="D6551" s="374"/>
      <c r="E6551" s="534"/>
      <c r="F6551" s="534"/>
    </row>
    <row r="6552" spans="4:6">
      <c r="D6552" s="374"/>
      <c r="E6552" s="534"/>
      <c r="F6552" s="534"/>
    </row>
    <row r="6553" spans="4:6">
      <c r="D6553" s="374"/>
      <c r="E6553" s="534"/>
      <c r="F6553" s="534"/>
    </row>
    <row r="6554" spans="4:6">
      <c r="D6554" s="374"/>
      <c r="E6554" s="534"/>
      <c r="F6554" s="534"/>
    </row>
    <row r="6555" spans="4:6">
      <c r="D6555" s="374"/>
      <c r="E6555" s="534"/>
      <c r="F6555" s="534"/>
    </row>
    <row r="6556" spans="4:6">
      <c r="D6556" s="374"/>
      <c r="E6556" s="534"/>
      <c r="F6556" s="534"/>
    </row>
    <row r="6557" spans="4:6">
      <c r="D6557" s="374"/>
      <c r="E6557" s="534"/>
      <c r="F6557" s="534"/>
    </row>
    <row r="6558" spans="4:6">
      <c r="D6558" s="374"/>
      <c r="E6558" s="534"/>
      <c r="F6558" s="534"/>
    </row>
    <row r="6559" spans="4:6">
      <c r="D6559" s="374"/>
      <c r="E6559" s="534"/>
      <c r="F6559" s="534"/>
    </row>
    <row r="6560" spans="4:6">
      <c r="D6560" s="374"/>
      <c r="E6560" s="534"/>
      <c r="F6560" s="534"/>
    </row>
    <row r="6561" spans="4:6">
      <c r="D6561" s="374"/>
      <c r="E6561" s="534"/>
      <c r="F6561" s="534"/>
    </row>
    <row r="6562" spans="4:6">
      <c r="D6562" s="374"/>
      <c r="E6562" s="534"/>
      <c r="F6562" s="534"/>
    </row>
    <row r="6563" spans="4:6">
      <c r="D6563" s="374"/>
      <c r="E6563" s="534"/>
      <c r="F6563" s="534"/>
    </row>
    <row r="6564" spans="4:6">
      <c r="D6564" s="374"/>
      <c r="E6564" s="534"/>
      <c r="F6564" s="534"/>
    </row>
    <row r="6565" spans="4:6">
      <c r="D6565" s="374"/>
      <c r="E6565" s="534"/>
      <c r="F6565" s="534"/>
    </row>
    <row r="6566" spans="4:6">
      <c r="D6566" s="374"/>
      <c r="E6566" s="534"/>
      <c r="F6566" s="534"/>
    </row>
    <row r="6567" spans="4:6">
      <c r="D6567" s="374"/>
      <c r="E6567" s="534"/>
      <c r="F6567" s="534"/>
    </row>
    <row r="6568" spans="4:6">
      <c r="D6568" s="374"/>
      <c r="E6568" s="534"/>
      <c r="F6568" s="534"/>
    </row>
    <row r="6569" spans="4:6">
      <c r="D6569" s="374"/>
      <c r="E6569" s="534"/>
      <c r="F6569" s="534"/>
    </row>
    <row r="6570" spans="4:6">
      <c r="D6570" s="374"/>
      <c r="E6570" s="534"/>
      <c r="F6570" s="534"/>
    </row>
    <row r="6571" spans="4:6">
      <c r="D6571" s="374"/>
      <c r="E6571" s="534"/>
      <c r="F6571" s="534"/>
    </row>
    <row r="6572" spans="4:6">
      <c r="D6572" s="374"/>
      <c r="E6572" s="534"/>
      <c r="F6572" s="534"/>
    </row>
    <row r="6573" spans="4:6">
      <c r="D6573" s="374"/>
      <c r="E6573" s="534"/>
      <c r="F6573" s="534"/>
    </row>
    <row r="6574" spans="4:6">
      <c r="D6574" s="374"/>
      <c r="E6574" s="534"/>
      <c r="F6574" s="534"/>
    </row>
    <row r="6575" spans="4:6">
      <c r="D6575" s="374"/>
      <c r="E6575" s="534"/>
      <c r="F6575" s="534"/>
    </row>
    <row r="6576" spans="4:6">
      <c r="D6576" s="374"/>
      <c r="E6576" s="534"/>
      <c r="F6576" s="534"/>
    </row>
    <row r="6577" spans="4:6">
      <c r="D6577" s="374"/>
      <c r="E6577" s="534"/>
      <c r="F6577" s="534"/>
    </row>
    <row r="6578" spans="4:6">
      <c r="D6578" s="374"/>
      <c r="E6578" s="534"/>
      <c r="F6578" s="534"/>
    </row>
    <row r="6579" spans="4:6">
      <c r="D6579" s="374"/>
      <c r="E6579" s="534"/>
      <c r="F6579" s="534"/>
    </row>
    <row r="6580" spans="4:6">
      <c r="D6580" s="374"/>
      <c r="E6580" s="534"/>
      <c r="F6580" s="534"/>
    </row>
    <row r="6581" spans="4:6">
      <c r="D6581" s="374"/>
      <c r="E6581" s="534"/>
      <c r="F6581" s="534"/>
    </row>
    <row r="6582" spans="4:6">
      <c r="D6582" s="374"/>
      <c r="E6582" s="534"/>
      <c r="F6582" s="534"/>
    </row>
    <row r="6583" spans="4:6">
      <c r="D6583" s="374"/>
      <c r="E6583" s="534"/>
      <c r="F6583" s="534"/>
    </row>
    <row r="6584" spans="4:6">
      <c r="D6584" s="374"/>
      <c r="E6584" s="534"/>
      <c r="F6584" s="534"/>
    </row>
    <row r="6585" spans="4:6">
      <c r="D6585" s="374"/>
      <c r="E6585" s="534"/>
      <c r="F6585" s="534"/>
    </row>
    <row r="6586" spans="4:6">
      <c r="D6586" s="374"/>
      <c r="E6586" s="534"/>
      <c r="F6586" s="534"/>
    </row>
    <row r="6587" spans="4:6">
      <c r="D6587" s="374"/>
      <c r="E6587" s="534"/>
      <c r="F6587" s="534"/>
    </row>
    <row r="6588" spans="4:6">
      <c r="D6588" s="374"/>
      <c r="E6588" s="534"/>
      <c r="F6588" s="534"/>
    </row>
    <row r="6589" spans="4:6">
      <c r="D6589" s="374"/>
      <c r="E6589" s="534"/>
      <c r="F6589" s="534"/>
    </row>
    <row r="6590" spans="4:6">
      <c r="D6590" s="374"/>
      <c r="E6590" s="534"/>
      <c r="F6590" s="534"/>
    </row>
    <row r="6591" spans="4:6">
      <c r="D6591" s="374"/>
      <c r="E6591" s="534"/>
      <c r="F6591" s="534"/>
    </row>
    <row r="6592" spans="4:6">
      <c r="D6592" s="374"/>
      <c r="E6592" s="534"/>
      <c r="F6592" s="534"/>
    </row>
    <row r="6593" spans="4:6">
      <c r="D6593" s="374"/>
      <c r="E6593" s="534"/>
      <c r="F6593" s="534"/>
    </row>
    <row r="6594" spans="4:6">
      <c r="D6594" s="374"/>
      <c r="E6594" s="534"/>
      <c r="F6594" s="534"/>
    </row>
    <row r="6595" spans="4:6">
      <c r="D6595" s="374"/>
      <c r="E6595" s="534"/>
      <c r="F6595" s="534"/>
    </row>
    <row r="6596" spans="4:6">
      <c r="D6596" s="374"/>
      <c r="E6596" s="534"/>
      <c r="F6596" s="534"/>
    </row>
    <row r="6597" spans="4:6">
      <c r="D6597" s="374"/>
      <c r="E6597" s="534"/>
      <c r="F6597" s="534"/>
    </row>
    <row r="6598" spans="4:6">
      <c r="D6598" s="374"/>
      <c r="E6598" s="534"/>
      <c r="F6598" s="534"/>
    </row>
    <row r="6599" spans="4:6">
      <c r="D6599" s="374"/>
      <c r="E6599" s="534"/>
      <c r="F6599" s="534"/>
    </row>
    <row r="6600" spans="4:6">
      <c r="D6600" s="374"/>
      <c r="E6600" s="534"/>
      <c r="F6600" s="534"/>
    </row>
    <row r="6601" spans="4:6">
      <c r="D6601" s="374"/>
      <c r="E6601" s="534"/>
      <c r="F6601" s="534"/>
    </row>
    <row r="6602" spans="4:6">
      <c r="D6602" s="374"/>
      <c r="E6602" s="534"/>
      <c r="F6602" s="534"/>
    </row>
    <row r="6603" spans="4:6">
      <c r="D6603" s="374"/>
      <c r="E6603" s="534"/>
      <c r="F6603" s="534"/>
    </row>
    <row r="6604" spans="4:6">
      <c r="D6604" s="374"/>
      <c r="E6604" s="534"/>
      <c r="F6604" s="534"/>
    </row>
    <row r="6605" spans="4:6">
      <c r="D6605" s="374"/>
      <c r="E6605" s="534"/>
      <c r="F6605" s="534"/>
    </row>
    <row r="6606" spans="4:6">
      <c r="D6606" s="374"/>
      <c r="E6606" s="534"/>
      <c r="F6606" s="534"/>
    </row>
    <row r="6607" spans="4:6">
      <c r="D6607" s="374"/>
      <c r="E6607" s="534"/>
      <c r="F6607" s="534"/>
    </row>
    <row r="6608" spans="4:6">
      <c r="D6608" s="374"/>
      <c r="E6608" s="534"/>
      <c r="F6608" s="534"/>
    </row>
    <row r="6609" spans="4:6">
      <c r="D6609" s="374"/>
      <c r="E6609" s="534"/>
      <c r="F6609" s="534"/>
    </row>
    <row r="6610" spans="4:6">
      <c r="D6610" s="374"/>
      <c r="E6610" s="534"/>
      <c r="F6610" s="534"/>
    </row>
    <row r="6611" spans="4:6">
      <c r="D6611" s="374"/>
      <c r="E6611" s="534"/>
      <c r="F6611" s="534"/>
    </row>
    <row r="6612" spans="4:6">
      <c r="D6612" s="374"/>
      <c r="E6612" s="534"/>
      <c r="F6612" s="534"/>
    </row>
    <row r="6613" spans="4:6">
      <c r="D6613" s="374"/>
      <c r="E6613" s="534"/>
      <c r="F6613" s="534"/>
    </row>
    <row r="6614" spans="4:6">
      <c r="D6614" s="374"/>
      <c r="E6614" s="534"/>
      <c r="F6614" s="534"/>
    </row>
    <row r="6615" spans="4:6">
      <c r="D6615" s="374"/>
      <c r="E6615" s="534"/>
      <c r="F6615" s="534"/>
    </row>
    <row r="6616" spans="4:6">
      <c r="D6616" s="374"/>
      <c r="E6616" s="534"/>
      <c r="F6616" s="534"/>
    </row>
    <row r="6617" spans="4:6">
      <c r="D6617" s="374"/>
      <c r="E6617" s="534"/>
      <c r="F6617" s="534"/>
    </row>
    <row r="6618" spans="4:6">
      <c r="D6618" s="374"/>
      <c r="E6618" s="534"/>
      <c r="F6618" s="534"/>
    </row>
    <row r="6619" spans="4:6">
      <c r="D6619" s="374"/>
      <c r="E6619" s="534"/>
      <c r="F6619" s="534"/>
    </row>
    <row r="6620" spans="4:6">
      <c r="D6620" s="374"/>
      <c r="E6620" s="534"/>
      <c r="F6620" s="534"/>
    </row>
    <row r="6621" spans="4:6">
      <c r="D6621" s="374"/>
      <c r="E6621" s="534"/>
      <c r="F6621" s="534"/>
    </row>
    <row r="6622" spans="4:6">
      <c r="D6622" s="374"/>
      <c r="E6622" s="534"/>
      <c r="F6622" s="534"/>
    </row>
    <row r="6623" spans="4:6">
      <c r="D6623" s="374"/>
      <c r="E6623" s="534"/>
      <c r="F6623" s="534"/>
    </row>
    <row r="6624" spans="4:6">
      <c r="D6624" s="374"/>
      <c r="E6624" s="534"/>
      <c r="F6624" s="534"/>
    </row>
    <row r="6625" spans="4:6">
      <c r="D6625" s="374"/>
      <c r="E6625" s="534"/>
      <c r="F6625" s="534"/>
    </row>
    <row r="6626" spans="4:6">
      <c r="D6626" s="374"/>
      <c r="E6626" s="534"/>
      <c r="F6626" s="534"/>
    </row>
    <row r="6627" spans="4:6">
      <c r="D6627" s="374"/>
      <c r="E6627" s="534"/>
      <c r="F6627" s="534"/>
    </row>
    <row r="6628" spans="4:6">
      <c r="D6628" s="374"/>
      <c r="E6628" s="534"/>
      <c r="F6628" s="534"/>
    </row>
    <row r="6629" spans="4:6">
      <c r="D6629" s="374"/>
      <c r="E6629" s="534"/>
      <c r="F6629" s="534"/>
    </row>
    <row r="6630" spans="4:6">
      <c r="D6630" s="374"/>
      <c r="E6630" s="534"/>
      <c r="F6630" s="534"/>
    </row>
    <row r="6631" spans="4:6">
      <c r="D6631" s="374"/>
      <c r="E6631" s="534"/>
      <c r="F6631" s="534"/>
    </row>
    <row r="6632" spans="4:6">
      <c r="D6632" s="374"/>
      <c r="E6632" s="534"/>
      <c r="F6632" s="534"/>
    </row>
    <row r="6633" spans="4:6">
      <c r="D6633" s="374"/>
      <c r="E6633" s="534"/>
      <c r="F6633" s="534"/>
    </row>
    <row r="6634" spans="4:6">
      <c r="D6634" s="374"/>
      <c r="E6634" s="534"/>
      <c r="F6634" s="534"/>
    </row>
    <row r="6635" spans="4:6">
      <c r="D6635" s="374"/>
      <c r="E6635" s="534"/>
      <c r="F6635" s="534"/>
    </row>
    <row r="6636" spans="4:6">
      <c r="D6636" s="374"/>
      <c r="E6636" s="534"/>
      <c r="F6636" s="534"/>
    </row>
    <row r="6637" spans="4:6">
      <c r="D6637" s="374"/>
      <c r="E6637" s="534"/>
      <c r="F6637" s="534"/>
    </row>
    <row r="6638" spans="4:6">
      <c r="D6638" s="374"/>
      <c r="E6638" s="534"/>
      <c r="F6638" s="534"/>
    </row>
    <row r="6639" spans="4:6">
      <c r="D6639" s="374"/>
      <c r="E6639" s="534"/>
      <c r="F6639" s="534"/>
    </row>
    <row r="6640" spans="4:6">
      <c r="D6640" s="374"/>
      <c r="E6640" s="534"/>
      <c r="F6640" s="534"/>
    </row>
    <row r="6641" spans="4:6">
      <c r="D6641" s="374"/>
      <c r="E6641" s="534"/>
      <c r="F6641" s="534"/>
    </row>
    <row r="6642" spans="4:6">
      <c r="D6642" s="374"/>
      <c r="E6642" s="534"/>
      <c r="F6642" s="534"/>
    </row>
    <row r="6643" spans="4:6">
      <c r="D6643" s="374"/>
      <c r="E6643" s="534"/>
      <c r="F6643" s="534"/>
    </row>
    <row r="6644" spans="4:6">
      <c r="D6644" s="374"/>
      <c r="E6644" s="534"/>
      <c r="F6644" s="534"/>
    </row>
    <row r="6645" spans="4:6">
      <c r="D6645" s="374"/>
      <c r="E6645" s="534"/>
      <c r="F6645" s="534"/>
    </row>
    <row r="6646" spans="4:6">
      <c r="D6646" s="374"/>
      <c r="E6646" s="534"/>
      <c r="F6646" s="534"/>
    </row>
    <row r="6647" spans="4:6">
      <c r="D6647" s="374"/>
      <c r="E6647" s="534"/>
      <c r="F6647" s="534"/>
    </row>
    <row r="6648" spans="4:6">
      <c r="D6648" s="374"/>
      <c r="E6648" s="534"/>
      <c r="F6648" s="534"/>
    </row>
    <row r="6649" spans="4:6">
      <c r="D6649" s="374"/>
      <c r="E6649" s="534"/>
      <c r="F6649" s="534"/>
    </row>
    <row r="6650" spans="4:6">
      <c r="D6650" s="374"/>
      <c r="E6650" s="534"/>
      <c r="F6650" s="534"/>
    </row>
    <row r="6651" spans="4:6">
      <c r="D6651" s="374"/>
      <c r="E6651" s="534"/>
      <c r="F6651" s="534"/>
    </row>
    <row r="6652" spans="4:6">
      <c r="D6652" s="374"/>
      <c r="E6652" s="534"/>
      <c r="F6652" s="534"/>
    </row>
    <row r="6653" spans="4:6">
      <c r="D6653" s="374"/>
      <c r="E6653" s="534"/>
      <c r="F6653" s="534"/>
    </row>
    <row r="6654" spans="4:6">
      <c r="D6654" s="374"/>
      <c r="E6654" s="534"/>
      <c r="F6654" s="534"/>
    </row>
    <row r="6655" spans="4:6">
      <c r="D6655" s="374"/>
      <c r="E6655" s="534"/>
      <c r="F6655" s="534"/>
    </row>
    <row r="6656" spans="4:6">
      <c r="D6656" s="374"/>
      <c r="E6656" s="534"/>
      <c r="F6656" s="534"/>
    </row>
    <row r="6657" spans="4:6">
      <c r="D6657" s="374"/>
      <c r="E6657" s="534"/>
      <c r="F6657" s="534"/>
    </row>
    <row r="6658" spans="4:6">
      <c r="D6658" s="374"/>
      <c r="E6658" s="534"/>
      <c r="F6658" s="534"/>
    </row>
    <row r="6659" spans="4:6">
      <c r="D6659" s="374"/>
      <c r="E6659" s="534"/>
      <c r="F6659" s="534"/>
    </row>
    <row r="6660" spans="4:6">
      <c r="D6660" s="374"/>
      <c r="E6660" s="534"/>
      <c r="F6660" s="534"/>
    </row>
    <row r="6661" spans="4:6">
      <c r="D6661" s="374"/>
      <c r="E6661" s="534"/>
      <c r="F6661" s="534"/>
    </row>
    <row r="6662" spans="4:6">
      <c r="D6662" s="374"/>
      <c r="E6662" s="534"/>
      <c r="F6662" s="534"/>
    </row>
    <row r="6663" spans="4:6">
      <c r="D6663" s="374"/>
      <c r="E6663" s="534"/>
      <c r="F6663" s="534"/>
    </row>
    <row r="6664" spans="4:6">
      <c r="D6664" s="374"/>
      <c r="E6664" s="534"/>
      <c r="F6664" s="534"/>
    </row>
    <row r="6665" spans="4:6">
      <c r="D6665" s="374"/>
      <c r="E6665" s="534"/>
      <c r="F6665" s="534"/>
    </row>
    <row r="6666" spans="4:6">
      <c r="D6666" s="374"/>
      <c r="E6666" s="534"/>
      <c r="F6666" s="534"/>
    </row>
    <row r="6667" spans="4:6">
      <c r="D6667" s="374"/>
      <c r="E6667" s="534"/>
      <c r="F6667" s="534"/>
    </row>
    <row r="6668" spans="4:6">
      <c r="D6668" s="374"/>
      <c r="E6668" s="534"/>
      <c r="F6668" s="534"/>
    </row>
    <row r="6669" spans="4:6">
      <c r="D6669" s="374"/>
      <c r="E6669" s="534"/>
      <c r="F6669" s="534"/>
    </row>
    <row r="6670" spans="4:6">
      <c r="D6670" s="374"/>
      <c r="E6670" s="534"/>
      <c r="F6670" s="534"/>
    </row>
    <row r="6671" spans="4:6">
      <c r="D6671" s="374"/>
      <c r="E6671" s="534"/>
      <c r="F6671" s="534"/>
    </row>
    <row r="6672" spans="4:6">
      <c r="D6672" s="374"/>
      <c r="E6672" s="534"/>
      <c r="F6672" s="534"/>
    </row>
    <row r="6673" spans="4:6">
      <c r="D6673" s="374"/>
      <c r="E6673" s="534"/>
      <c r="F6673" s="534"/>
    </row>
    <row r="6674" spans="4:6">
      <c r="D6674" s="374"/>
      <c r="E6674" s="534"/>
      <c r="F6674" s="534"/>
    </row>
    <row r="6675" spans="4:6">
      <c r="D6675" s="374"/>
      <c r="E6675" s="534"/>
      <c r="F6675" s="534"/>
    </row>
    <row r="6676" spans="4:6">
      <c r="D6676" s="374"/>
      <c r="E6676" s="534"/>
      <c r="F6676" s="534"/>
    </row>
    <row r="6677" spans="4:6">
      <c r="D6677" s="374"/>
      <c r="E6677" s="534"/>
      <c r="F6677" s="534"/>
    </row>
    <row r="6678" spans="4:6">
      <c r="D6678" s="374"/>
      <c r="E6678" s="534"/>
      <c r="F6678" s="534"/>
    </row>
    <row r="6679" spans="4:6">
      <c r="D6679" s="374"/>
      <c r="E6679" s="534"/>
      <c r="F6679" s="534"/>
    </row>
    <row r="6680" spans="4:6">
      <c r="D6680" s="374"/>
      <c r="E6680" s="534"/>
      <c r="F6680" s="534"/>
    </row>
    <row r="6681" spans="4:6">
      <c r="D6681" s="374"/>
      <c r="E6681" s="534"/>
      <c r="F6681" s="534"/>
    </row>
    <row r="6682" spans="4:6">
      <c r="D6682" s="374"/>
      <c r="E6682" s="534"/>
      <c r="F6682" s="534"/>
    </row>
    <row r="6683" spans="4:6">
      <c r="D6683" s="374"/>
      <c r="E6683" s="534"/>
      <c r="F6683" s="534"/>
    </row>
    <row r="6684" spans="4:6">
      <c r="D6684" s="374"/>
      <c r="E6684" s="534"/>
      <c r="F6684" s="534"/>
    </row>
    <row r="6685" spans="4:6">
      <c r="D6685" s="374"/>
      <c r="E6685" s="534"/>
      <c r="F6685" s="534"/>
    </row>
    <row r="6686" spans="4:6">
      <c r="D6686" s="374"/>
      <c r="E6686" s="534"/>
      <c r="F6686" s="534"/>
    </row>
    <row r="6687" spans="4:6">
      <c r="D6687" s="374"/>
      <c r="E6687" s="534"/>
      <c r="F6687" s="534"/>
    </row>
    <row r="6688" spans="4:6">
      <c r="D6688" s="374"/>
      <c r="E6688" s="534"/>
      <c r="F6688" s="534"/>
    </row>
    <row r="6689" spans="4:6">
      <c r="D6689" s="374"/>
      <c r="E6689" s="534"/>
      <c r="F6689" s="534"/>
    </row>
    <row r="6690" spans="4:6">
      <c r="D6690" s="374"/>
      <c r="E6690" s="534"/>
      <c r="F6690" s="534"/>
    </row>
    <row r="6691" spans="4:6">
      <c r="D6691" s="374"/>
      <c r="E6691" s="534"/>
      <c r="F6691" s="534"/>
    </row>
    <row r="6692" spans="4:6">
      <c r="D6692" s="374"/>
      <c r="E6692" s="534"/>
      <c r="F6692" s="534"/>
    </row>
    <row r="6693" spans="4:6">
      <c r="D6693" s="374"/>
      <c r="E6693" s="534"/>
      <c r="F6693" s="534"/>
    </row>
    <row r="6694" spans="4:6">
      <c r="D6694" s="374"/>
      <c r="E6694" s="534"/>
      <c r="F6694" s="534"/>
    </row>
    <row r="6695" spans="4:6">
      <c r="D6695" s="374"/>
      <c r="E6695" s="534"/>
      <c r="F6695" s="534"/>
    </row>
    <row r="6696" spans="4:6">
      <c r="D6696" s="374"/>
      <c r="E6696" s="534"/>
      <c r="F6696" s="534"/>
    </row>
    <row r="6697" spans="4:6">
      <c r="D6697" s="374"/>
      <c r="E6697" s="534"/>
      <c r="F6697" s="534"/>
    </row>
    <row r="6698" spans="4:6">
      <c r="D6698" s="374"/>
      <c r="E6698" s="534"/>
      <c r="F6698" s="534"/>
    </row>
    <row r="6699" spans="4:6">
      <c r="D6699" s="374"/>
      <c r="E6699" s="534"/>
      <c r="F6699" s="534"/>
    </row>
    <row r="6700" spans="4:6">
      <c r="D6700" s="374"/>
      <c r="E6700" s="534"/>
      <c r="F6700" s="534"/>
    </row>
    <row r="6701" spans="4:6">
      <c r="D6701" s="374"/>
      <c r="E6701" s="534"/>
      <c r="F6701" s="534"/>
    </row>
    <row r="6702" spans="4:6">
      <c r="D6702" s="374"/>
      <c r="E6702" s="534"/>
      <c r="F6702" s="534"/>
    </row>
    <row r="6703" spans="4:6">
      <c r="D6703" s="374"/>
      <c r="E6703" s="534"/>
      <c r="F6703" s="534"/>
    </row>
    <row r="6704" spans="4:6">
      <c r="D6704" s="374"/>
      <c r="E6704" s="534"/>
      <c r="F6704" s="534"/>
    </row>
    <row r="6705" spans="4:6">
      <c r="D6705" s="374"/>
      <c r="E6705" s="534"/>
      <c r="F6705" s="534"/>
    </row>
    <row r="6706" spans="4:6">
      <c r="D6706" s="374"/>
      <c r="E6706" s="534"/>
      <c r="F6706" s="534"/>
    </row>
    <row r="6707" spans="4:6">
      <c r="D6707" s="374"/>
      <c r="E6707" s="534"/>
      <c r="F6707" s="534"/>
    </row>
    <row r="6708" spans="4:6">
      <c r="D6708" s="374"/>
      <c r="E6708" s="534"/>
      <c r="F6708" s="534"/>
    </row>
    <row r="6709" spans="4:6">
      <c r="D6709" s="374"/>
      <c r="E6709" s="534"/>
      <c r="F6709" s="534"/>
    </row>
    <row r="6710" spans="4:6">
      <c r="D6710" s="374"/>
      <c r="E6710" s="534"/>
      <c r="F6710" s="534"/>
    </row>
    <row r="6711" spans="4:6">
      <c r="D6711" s="374"/>
      <c r="E6711" s="534"/>
      <c r="F6711" s="534"/>
    </row>
    <row r="6712" spans="4:6">
      <c r="D6712" s="374"/>
      <c r="E6712" s="534"/>
      <c r="F6712" s="534"/>
    </row>
    <row r="6713" spans="4:6">
      <c r="D6713" s="374"/>
      <c r="E6713" s="534"/>
      <c r="F6713" s="534"/>
    </row>
    <row r="6714" spans="4:6">
      <c r="D6714" s="374"/>
      <c r="E6714" s="534"/>
      <c r="F6714" s="534"/>
    </row>
    <row r="6715" spans="4:6">
      <c r="D6715" s="374"/>
      <c r="E6715" s="534"/>
      <c r="F6715" s="534"/>
    </row>
    <row r="6716" spans="4:6">
      <c r="D6716" s="374"/>
      <c r="E6716" s="534"/>
      <c r="F6716" s="534"/>
    </row>
    <row r="6717" spans="4:6">
      <c r="D6717" s="374"/>
      <c r="E6717" s="534"/>
      <c r="F6717" s="534"/>
    </row>
    <row r="6718" spans="4:6">
      <c r="D6718" s="374"/>
      <c r="E6718" s="534"/>
      <c r="F6718" s="534"/>
    </row>
    <row r="6719" spans="4:6">
      <c r="D6719" s="374"/>
      <c r="E6719" s="534"/>
      <c r="F6719" s="534"/>
    </row>
    <row r="6720" spans="4:6">
      <c r="D6720" s="374"/>
      <c r="E6720" s="534"/>
      <c r="F6720" s="534"/>
    </row>
    <row r="6721" spans="4:6">
      <c r="D6721" s="374"/>
      <c r="E6721" s="534"/>
      <c r="F6721" s="534"/>
    </row>
    <row r="6722" spans="4:6">
      <c r="D6722" s="374"/>
      <c r="E6722" s="534"/>
      <c r="F6722" s="534"/>
    </row>
    <row r="6723" spans="4:6">
      <c r="D6723" s="374"/>
      <c r="E6723" s="534"/>
      <c r="F6723" s="534"/>
    </row>
    <row r="6724" spans="4:6">
      <c r="D6724" s="374"/>
      <c r="E6724" s="534"/>
      <c r="F6724" s="534"/>
    </row>
    <row r="6725" spans="4:6">
      <c r="D6725" s="374"/>
      <c r="E6725" s="534"/>
      <c r="F6725" s="534"/>
    </row>
    <row r="6726" spans="4:6">
      <c r="D6726" s="374"/>
      <c r="E6726" s="534"/>
      <c r="F6726" s="534"/>
    </row>
    <row r="6727" spans="4:6">
      <c r="D6727" s="374"/>
      <c r="E6727" s="534"/>
      <c r="F6727" s="534"/>
    </row>
    <row r="6728" spans="4:6">
      <c r="D6728" s="374"/>
      <c r="E6728" s="534"/>
      <c r="F6728" s="534"/>
    </row>
    <row r="6729" spans="4:6">
      <c r="D6729" s="374"/>
      <c r="E6729" s="534"/>
      <c r="F6729" s="534"/>
    </row>
    <row r="6730" spans="4:6">
      <c r="D6730" s="374"/>
      <c r="E6730" s="534"/>
      <c r="F6730" s="534"/>
    </row>
    <row r="6731" spans="4:6">
      <c r="D6731" s="374"/>
      <c r="E6731" s="534"/>
      <c r="F6731" s="534"/>
    </row>
    <row r="6732" spans="4:6">
      <c r="D6732" s="374"/>
      <c r="E6732" s="534"/>
      <c r="F6732" s="534"/>
    </row>
    <row r="6733" spans="4:6">
      <c r="D6733" s="374"/>
      <c r="E6733" s="534"/>
      <c r="F6733" s="534"/>
    </row>
    <row r="6734" spans="4:6">
      <c r="D6734" s="374"/>
      <c r="E6734" s="534"/>
      <c r="F6734" s="534"/>
    </row>
    <row r="6735" spans="4:6">
      <c r="D6735" s="374"/>
      <c r="E6735" s="534"/>
      <c r="F6735" s="534"/>
    </row>
    <row r="6736" spans="4:6">
      <c r="D6736" s="374"/>
      <c r="E6736" s="534"/>
      <c r="F6736" s="534"/>
    </row>
    <row r="6737" spans="4:6">
      <c r="D6737" s="374"/>
      <c r="E6737" s="534"/>
      <c r="F6737" s="534"/>
    </row>
    <row r="6738" spans="4:6">
      <c r="D6738" s="374"/>
      <c r="E6738" s="534"/>
      <c r="F6738" s="534"/>
    </row>
    <row r="6739" spans="4:6">
      <c r="D6739" s="374"/>
      <c r="E6739" s="534"/>
      <c r="F6739" s="534"/>
    </row>
    <row r="6740" spans="4:6">
      <c r="D6740" s="374"/>
      <c r="E6740" s="534"/>
      <c r="F6740" s="534"/>
    </row>
    <row r="6741" spans="4:6">
      <c r="D6741" s="374"/>
      <c r="E6741" s="534"/>
      <c r="F6741" s="534"/>
    </row>
    <row r="6742" spans="4:6">
      <c r="D6742" s="374"/>
      <c r="E6742" s="534"/>
      <c r="F6742" s="534"/>
    </row>
    <row r="6743" spans="4:6">
      <c r="D6743" s="374"/>
      <c r="E6743" s="534"/>
      <c r="F6743" s="534"/>
    </row>
    <row r="6744" spans="4:6">
      <c r="D6744" s="374"/>
      <c r="E6744" s="534"/>
      <c r="F6744" s="534"/>
    </row>
    <row r="6745" spans="4:6">
      <c r="D6745" s="374"/>
      <c r="E6745" s="534"/>
      <c r="F6745" s="534"/>
    </row>
    <row r="6746" spans="4:6">
      <c r="D6746" s="374"/>
      <c r="E6746" s="534"/>
      <c r="F6746" s="534"/>
    </row>
    <row r="6747" spans="4:6">
      <c r="D6747" s="374"/>
      <c r="E6747" s="534"/>
      <c r="F6747" s="534"/>
    </row>
    <row r="6748" spans="4:6">
      <c r="D6748" s="374"/>
      <c r="E6748" s="534"/>
      <c r="F6748" s="534"/>
    </row>
    <row r="6749" spans="4:6">
      <c r="D6749" s="374"/>
      <c r="E6749" s="534"/>
      <c r="F6749" s="534"/>
    </row>
    <row r="6750" spans="4:6">
      <c r="D6750" s="374"/>
      <c r="E6750" s="534"/>
      <c r="F6750" s="534"/>
    </row>
    <row r="6751" spans="4:6">
      <c r="D6751" s="374"/>
      <c r="E6751" s="534"/>
      <c r="F6751" s="534"/>
    </row>
    <row r="6752" spans="4:6">
      <c r="D6752" s="374"/>
      <c r="E6752" s="534"/>
      <c r="F6752" s="534"/>
    </row>
    <row r="6753" spans="4:6">
      <c r="D6753" s="374"/>
      <c r="E6753" s="534"/>
      <c r="F6753" s="534"/>
    </row>
    <row r="6754" spans="4:6">
      <c r="D6754" s="374"/>
      <c r="E6754" s="534"/>
      <c r="F6754" s="534"/>
    </row>
    <row r="6755" spans="4:6">
      <c r="D6755" s="374"/>
      <c r="E6755" s="534"/>
      <c r="F6755" s="534"/>
    </row>
    <row r="6756" spans="4:6">
      <c r="D6756" s="374"/>
      <c r="E6756" s="534"/>
      <c r="F6756" s="534"/>
    </row>
    <row r="6757" spans="4:6">
      <c r="D6757" s="374"/>
      <c r="E6757" s="534"/>
      <c r="F6757" s="534"/>
    </row>
    <row r="6758" spans="4:6">
      <c r="D6758" s="374"/>
      <c r="E6758" s="534"/>
      <c r="F6758" s="534"/>
    </row>
    <row r="6759" spans="4:6">
      <c r="D6759" s="374"/>
      <c r="E6759" s="534"/>
      <c r="F6759" s="534"/>
    </row>
    <row r="6760" spans="4:6">
      <c r="D6760" s="374"/>
      <c r="E6760" s="534"/>
      <c r="F6760" s="534"/>
    </row>
    <row r="6761" spans="4:6">
      <c r="D6761" s="374"/>
      <c r="E6761" s="534"/>
      <c r="F6761" s="534"/>
    </row>
    <row r="6762" spans="4:6">
      <c r="D6762" s="374"/>
      <c r="E6762" s="534"/>
      <c r="F6762" s="534"/>
    </row>
    <row r="6763" spans="4:6">
      <c r="D6763" s="374"/>
      <c r="E6763" s="534"/>
      <c r="F6763" s="534"/>
    </row>
    <row r="6764" spans="4:6">
      <c r="D6764" s="374"/>
      <c r="E6764" s="534"/>
      <c r="F6764" s="534"/>
    </row>
    <row r="6765" spans="4:6">
      <c r="D6765" s="374"/>
      <c r="E6765" s="534"/>
      <c r="F6765" s="534"/>
    </row>
    <row r="6766" spans="4:6">
      <c r="D6766" s="374"/>
      <c r="E6766" s="534"/>
      <c r="F6766" s="534"/>
    </row>
    <row r="6767" spans="4:6">
      <c r="D6767" s="374"/>
      <c r="E6767" s="534"/>
      <c r="F6767" s="534"/>
    </row>
    <row r="6768" spans="4:6">
      <c r="D6768" s="374"/>
      <c r="E6768" s="534"/>
      <c r="F6768" s="534"/>
    </row>
    <row r="6769" spans="4:6">
      <c r="D6769" s="374"/>
      <c r="E6769" s="534"/>
      <c r="F6769" s="534"/>
    </row>
    <row r="6770" spans="4:6">
      <c r="D6770" s="374"/>
      <c r="E6770" s="534"/>
      <c r="F6770" s="534"/>
    </row>
    <row r="6771" spans="4:6">
      <c r="D6771" s="374"/>
      <c r="E6771" s="534"/>
      <c r="F6771" s="534"/>
    </row>
    <row r="6772" spans="4:6">
      <c r="D6772" s="374"/>
      <c r="E6772" s="534"/>
      <c r="F6772" s="534"/>
    </row>
    <row r="6773" spans="4:6">
      <c r="D6773" s="374"/>
      <c r="E6773" s="534"/>
      <c r="F6773" s="534"/>
    </row>
    <row r="6774" spans="4:6">
      <c r="D6774" s="374"/>
      <c r="E6774" s="534"/>
      <c r="F6774" s="534"/>
    </row>
    <row r="6775" spans="4:6">
      <c r="D6775" s="374"/>
      <c r="E6775" s="534"/>
      <c r="F6775" s="534"/>
    </row>
    <row r="6776" spans="4:6">
      <c r="D6776" s="374"/>
      <c r="E6776" s="534"/>
      <c r="F6776" s="534"/>
    </row>
    <row r="6777" spans="4:6">
      <c r="D6777" s="374"/>
      <c r="E6777" s="534"/>
      <c r="F6777" s="534"/>
    </row>
    <row r="6778" spans="4:6">
      <c r="D6778" s="374"/>
      <c r="E6778" s="534"/>
      <c r="F6778" s="534"/>
    </row>
    <row r="6779" spans="4:6">
      <c r="D6779" s="374"/>
      <c r="E6779" s="534"/>
      <c r="F6779" s="534"/>
    </row>
    <row r="6780" spans="4:6">
      <c r="D6780" s="374"/>
      <c r="E6780" s="534"/>
      <c r="F6780" s="534"/>
    </row>
    <row r="6781" spans="4:6">
      <c r="D6781" s="374"/>
      <c r="E6781" s="534"/>
      <c r="F6781" s="534"/>
    </row>
    <row r="6782" spans="4:6">
      <c r="D6782" s="374"/>
      <c r="E6782" s="534"/>
      <c r="F6782" s="534"/>
    </row>
    <row r="6783" spans="4:6">
      <c r="D6783" s="374"/>
      <c r="E6783" s="534"/>
      <c r="F6783" s="534"/>
    </row>
    <row r="6784" spans="4:6">
      <c r="D6784" s="374"/>
      <c r="E6784" s="534"/>
      <c r="F6784" s="534"/>
    </row>
    <row r="6785" spans="4:6">
      <c r="D6785" s="374"/>
      <c r="E6785" s="534"/>
      <c r="F6785" s="534"/>
    </row>
    <row r="6786" spans="4:6">
      <c r="D6786" s="374"/>
      <c r="E6786" s="534"/>
      <c r="F6786" s="534"/>
    </row>
    <row r="6787" spans="4:6">
      <c r="D6787" s="374"/>
      <c r="E6787" s="534"/>
      <c r="F6787" s="534"/>
    </row>
    <row r="6788" spans="4:6">
      <c r="D6788" s="374"/>
      <c r="E6788" s="534"/>
      <c r="F6788" s="534"/>
    </row>
    <row r="6789" spans="4:6">
      <c r="D6789" s="374"/>
      <c r="E6789" s="534"/>
      <c r="F6789" s="534"/>
    </row>
    <row r="6790" spans="4:6">
      <c r="D6790" s="374"/>
      <c r="E6790" s="534"/>
      <c r="F6790" s="534"/>
    </row>
    <row r="6791" spans="4:6">
      <c r="D6791" s="374"/>
      <c r="E6791" s="534"/>
      <c r="F6791" s="534"/>
    </row>
    <row r="6792" spans="4:6">
      <c r="D6792" s="374"/>
      <c r="E6792" s="534"/>
      <c r="F6792" s="534"/>
    </row>
    <row r="6793" spans="4:6">
      <c r="D6793" s="374"/>
      <c r="E6793" s="534"/>
      <c r="F6793" s="534"/>
    </row>
    <row r="6794" spans="4:6">
      <c r="D6794" s="374"/>
      <c r="E6794" s="534"/>
      <c r="F6794" s="534"/>
    </row>
    <row r="6795" spans="4:6">
      <c r="D6795" s="374"/>
      <c r="E6795" s="534"/>
      <c r="F6795" s="534"/>
    </row>
    <row r="6796" spans="4:6">
      <c r="D6796" s="374"/>
      <c r="E6796" s="534"/>
      <c r="F6796" s="534"/>
    </row>
    <row r="6797" spans="4:6">
      <c r="D6797" s="374"/>
      <c r="E6797" s="534"/>
      <c r="F6797" s="534"/>
    </row>
    <row r="6798" spans="4:6">
      <c r="D6798" s="374"/>
      <c r="E6798" s="534"/>
      <c r="F6798" s="534"/>
    </row>
    <row r="6799" spans="4:6">
      <c r="D6799" s="374"/>
      <c r="E6799" s="534"/>
      <c r="F6799" s="534"/>
    </row>
    <row r="6800" spans="4:6">
      <c r="D6800" s="374"/>
      <c r="E6800" s="534"/>
      <c r="F6800" s="534"/>
    </row>
    <row r="6801" spans="4:6">
      <c r="D6801" s="374"/>
      <c r="E6801" s="534"/>
      <c r="F6801" s="534"/>
    </row>
    <row r="6802" spans="4:6">
      <c r="D6802" s="374"/>
      <c r="E6802" s="534"/>
      <c r="F6802" s="534"/>
    </row>
    <row r="6803" spans="4:6">
      <c r="D6803" s="374"/>
      <c r="E6803" s="534"/>
      <c r="F6803" s="534"/>
    </row>
    <row r="6804" spans="4:6">
      <c r="D6804" s="374"/>
      <c r="E6804" s="534"/>
      <c r="F6804" s="534"/>
    </row>
    <row r="6805" spans="4:6">
      <c r="D6805" s="374"/>
      <c r="E6805" s="534"/>
      <c r="F6805" s="534"/>
    </row>
    <row r="6806" spans="4:6">
      <c r="D6806" s="374"/>
      <c r="E6806" s="534"/>
      <c r="F6806" s="534"/>
    </row>
    <row r="6807" spans="4:6">
      <c r="D6807" s="374"/>
      <c r="E6807" s="534"/>
      <c r="F6807" s="534"/>
    </row>
    <row r="6808" spans="4:6">
      <c r="D6808" s="374"/>
      <c r="E6808" s="534"/>
      <c r="F6808" s="534"/>
    </row>
    <row r="6809" spans="4:6">
      <c r="D6809" s="374"/>
      <c r="E6809" s="534"/>
      <c r="F6809" s="534"/>
    </row>
    <row r="6810" spans="4:6">
      <c r="D6810" s="374"/>
      <c r="E6810" s="534"/>
      <c r="F6810" s="534"/>
    </row>
    <row r="6811" spans="4:6">
      <c r="D6811" s="374"/>
      <c r="E6811" s="534"/>
      <c r="F6811" s="534"/>
    </row>
    <row r="6812" spans="4:6">
      <c r="D6812" s="374"/>
      <c r="E6812" s="534"/>
      <c r="F6812" s="534"/>
    </row>
    <row r="6813" spans="4:6">
      <c r="D6813" s="374"/>
      <c r="E6813" s="534"/>
      <c r="F6813" s="534"/>
    </row>
    <row r="6814" spans="4:6">
      <c r="D6814" s="374"/>
      <c r="E6814" s="534"/>
      <c r="F6814" s="534"/>
    </row>
    <row r="6815" spans="4:6">
      <c r="D6815" s="374"/>
      <c r="E6815" s="534"/>
      <c r="F6815" s="534"/>
    </row>
    <row r="6816" spans="4:6">
      <c r="D6816" s="374"/>
      <c r="E6816" s="534"/>
      <c r="F6816" s="534"/>
    </row>
    <row r="6817" spans="4:6">
      <c r="D6817" s="374"/>
      <c r="E6817" s="534"/>
      <c r="F6817" s="534"/>
    </row>
    <row r="6818" spans="4:6">
      <c r="D6818" s="374"/>
      <c r="E6818" s="534"/>
      <c r="F6818" s="534"/>
    </row>
    <row r="6819" spans="4:6">
      <c r="D6819" s="374"/>
      <c r="E6819" s="534"/>
      <c r="F6819" s="534"/>
    </row>
    <row r="6820" spans="4:6">
      <c r="D6820" s="374"/>
      <c r="E6820" s="534"/>
      <c r="F6820" s="534"/>
    </row>
    <row r="6821" spans="4:6">
      <c r="D6821" s="374"/>
      <c r="E6821" s="534"/>
      <c r="F6821" s="534"/>
    </row>
    <row r="6822" spans="4:6">
      <c r="D6822" s="374"/>
      <c r="E6822" s="534"/>
      <c r="F6822" s="534"/>
    </row>
    <row r="6823" spans="4:6">
      <c r="D6823" s="374"/>
      <c r="E6823" s="534"/>
      <c r="F6823" s="534"/>
    </row>
    <row r="6824" spans="4:6">
      <c r="D6824" s="374"/>
      <c r="E6824" s="534"/>
      <c r="F6824" s="534"/>
    </row>
    <row r="6825" spans="4:6">
      <c r="D6825" s="374"/>
      <c r="E6825" s="534"/>
      <c r="F6825" s="534"/>
    </row>
    <row r="6826" spans="4:6">
      <c r="D6826" s="374"/>
      <c r="E6826" s="534"/>
      <c r="F6826" s="534"/>
    </row>
    <row r="6827" spans="4:6">
      <c r="D6827" s="374"/>
      <c r="E6827" s="534"/>
      <c r="F6827" s="534"/>
    </row>
    <row r="6828" spans="4:6">
      <c r="D6828" s="374"/>
      <c r="E6828" s="534"/>
      <c r="F6828" s="534"/>
    </row>
    <row r="6829" spans="4:6">
      <c r="D6829" s="374"/>
      <c r="E6829" s="534"/>
      <c r="F6829" s="534"/>
    </row>
    <row r="6830" spans="4:6">
      <c r="D6830" s="374"/>
      <c r="E6830" s="534"/>
      <c r="F6830" s="534"/>
    </row>
    <row r="6831" spans="4:6">
      <c r="D6831" s="374"/>
      <c r="E6831" s="534"/>
      <c r="F6831" s="534"/>
    </row>
    <row r="6832" spans="4:6">
      <c r="D6832" s="374"/>
      <c r="E6832" s="534"/>
      <c r="F6832" s="534"/>
    </row>
    <row r="6833" spans="4:6">
      <c r="D6833" s="374"/>
      <c r="E6833" s="534"/>
      <c r="F6833" s="534"/>
    </row>
    <row r="6834" spans="4:6">
      <c r="D6834" s="374"/>
      <c r="E6834" s="534"/>
      <c r="F6834" s="534"/>
    </row>
    <row r="6835" spans="4:6">
      <c r="D6835" s="374"/>
      <c r="E6835" s="534"/>
      <c r="F6835" s="534"/>
    </row>
    <row r="6836" spans="4:6">
      <c r="D6836" s="374"/>
      <c r="E6836" s="534"/>
      <c r="F6836" s="534"/>
    </row>
    <row r="6837" spans="4:6">
      <c r="D6837" s="374"/>
      <c r="E6837" s="534"/>
      <c r="F6837" s="534"/>
    </row>
    <row r="6838" spans="4:6">
      <c r="D6838" s="374"/>
      <c r="E6838" s="534"/>
      <c r="F6838" s="534"/>
    </row>
    <row r="6839" spans="4:6">
      <c r="D6839" s="374"/>
      <c r="E6839" s="534"/>
      <c r="F6839" s="534"/>
    </row>
    <row r="6840" spans="4:6">
      <c r="D6840" s="374"/>
      <c r="E6840" s="534"/>
      <c r="F6840" s="534"/>
    </row>
    <row r="6841" spans="4:6">
      <c r="D6841" s="374"/>
      <c r="E6841" s="534"/>
      <c r="F6841" s="534"/>
    </row>
    <row r="6842" spans="4:6">
      <c r="D6842" s="374"/>
      <c r="E6842" s="534"/>
      <c r="F6842" s="534"/>
    </row>
    <row r="6843" spans="4:6">
      <c r="D6843" s="374"/>
      <c r="E6843" s="534"/>
      <c r="F6843" s="534"/>
    </row>
    <row r="6844" spans="4:6">
      <c r="D6844" s="374"/>
      <c r="E6844" s="534"/>
      <c r="F6844" s="534"/>
    </row>
    <row r="6845" spans="4:6">
      <c r="D6845" s="374"/>
      <c r="E6845" s="534"/>
      <c r="F6845" s="534"/>
    </row>
    <row r="6846" spans="4:6">
      <c r="D6846" s="374"/>
      <c r="E6846" s="534"/>
      <c r="F6846" s="534"/>
    </row>
    <row r="6847" spans="4:6">
      <c r="D6847" s="374"/>
      <c r="E6847" s="534"/>
      <c r="F6847" s="534"/>
    </row>
    <row r="6848" spans="4:6">
      <c r="D6848" s="374"/>
      <c r="E6848" s="534"/>
      <c r="F6848" s="534"/>
    </row>
    <row r="6849" spans="4:6">
      <c r="D6849" s="374"/>
      <c r="E6849" s="534"/>
      <c r="F6849" s="534"/>
    </row>
    <row r="6850" spans="4:6">
      <c r="D6850" s="374"/>
      <c r="E6850" s="534"/>
      <c r="F6850" s="534"/>
    </row>
    <row r="6851" spans="4:6">
      <c r="D6851" s="374"/>
      <c r="E6851" s="534"/>
      <c r="F6851" s="534"/>
    </row>
    <row r="6852" spans="4:6">
      <c r="D6852" s="374"/>
      <c r="E6852" s="534"/>
      <c r="F6852" s="534"/>
    </row>
    <row r="6853" spans="4:6">
      <c r="D6853" s="374"/>
      <c r="E6853" s="534"/>
      <c r="F6853" s="534"/>
    </row>
    <row r="6854" spans="4:6">
      <c r="D6854" s="374"/>
      <c r="E6854" s="534"/>
      <c r="F6854" s="534"/>
    </row>
    <row r="6855" spans="4:6">
      <c r="D6855" s="374"/>
      <c r="E6855" s="534"/>
      <c r="F6855" s="534"/>
    </row>
    <row r="6856" spans="4:6">
      <c r="D6856" s="374"/>
      <c r="E6856" s="534"/>
      <c r="F6856" s="534"/>
    </row>
    <row r="6857" spans="4:6">
      <c r="D6857" s="374"/>
      <c r="E6857" s="534"/>
      <c r="F6857" s="534"/>
    </row>
    <row r="6858" spans="4:6">
      <c r="D6858" s="374"/>
      <c r="E6858" s="534"/>
      <c r="F6858" s="534"/>
    </row>
    <row r="6859" spans="4:6">
      <c r="D6859" s="374"/>
      <c r="E6859" s="534"/>
      <c r="F6859" s="534"/>
    </row>
    <row r="6860" spans="4:6">
      <c r="D6860" s="374"/>
      <c r="E6860" s="534"/>
      <c r="F6860" s="534"/>
    </row>
    <row r="6861" spans="4:6">
      <c r="D6861" s="374"/>
      <c r="E6861" s="534"/>
      <c r="F6861" s="534"/>
    </row>
    <row r="6862" spans="4:6">
      <c r="D6862" s="374"/>
      <c r="E6862" s="534"/>
      <c r="F6862" s="534"/>
    </row>
    <row r="6863" spans="4:6">
      <c r="D6863" s="374"/>
      <c r="E6863" s="534"/>
      <c r="F6863" s="534"/>
    </row>
    <row r="6864" spans="4:6">
      <c r="D6864" s="374"/>
      <c r="E6864" s="534"/>
      <c r="F6864" s="534"/>
    </row>
    <row r="6865" spans="4:6">
      <c r="D6865" s="374"/>
      <c r="E6865" s="534"/>
      <c r="F6865" s="534"/>
    </row>
    <row r="6866" spans="4:6">
      <c r="D6866" s="374"/>
      <c r="E6866" s="534"/>
      <c r="F6866" s="534"/>
    </row>
    <row r="6867" spans="4:6">
      <c r="D6867" s="374"/>
      <c r="E6867" s="534"/>
      <c r="F6867" s="534"/>
    </row>
    <row r="6868" spans="4:6">
      <c r="D6868" s="374"/>
      <c r="E6868" s="534"/>
      <c r="F6868" s="534"/>
    </row>
    <row r="6869" spans="4:6">
      <c r="D6869" s="374"/>
      <c r="E6869" s="534"/>
      <c r="F6869" s="534"/>
    </row>
    <row r="6870" spans="4:6">
      <c r="D6870" s="374"/>
      <c r="E6870" s="534"/>
      <c r="F6870" s="534"/>
    </row>
    <row r="6871" spans="4:6">
      <c r="D6871" s="374"/>
      <c r="E6871" s="534"/>
      <c r="F6871" s="534"/>
    </row>
    <row r="6872" spans="4:6">
      <c r="D6872" s="374"/>
      <c r="E6872" s="534"/>
      <c r="F6872" s="534"/>
    </row>
    <row r="6873" spans="4:6">
      <c r="D6873" s="374"/>
      <c r="E6873" s="534"/>
      <c r="F6873" s="534"/>
    </row>
    <row r="6874" spans="4:6">
      <c r="D6874" s="374"/>
      <c r="E6874" s="534"/>
      <c r="F6874" s="534"/>
    </row>
    <row r="6875" spans="4:6">
      <c r="D6875" s="374"/>
      <c r="E6875" s="534"/>
      <c r="F6875" s="534"/>
    </row>
    <row r="6876" spans="4:6">
      <c r="D6876" s="374"/>
      <c r="E6876" s="534"/>
      <c r="F6876" s="534"/>
    </row>
    <row r="6877" spans="4:6">
      <c r="D6877" s="374"/>
      <c r="E6877" s="534"/>
      <c r="F6877" s="534"/>
    </row>
    <row r="6878" spans="4:6">
      <c r="D6878" s="374"/>
      <c r="E6878" s="534"/>
      <c r="F6878" s="534"/>
    </row>
    <row r="6879" spans="4:6">
      <c r="D6879" s="374"/>
      <c r="E6879" s="534"/>
      <c r="F6879" s="534"/>
    </row>
    <row r="6880" spans="4:6">
      <c r="D6880" s="374"/>
      <c r="E6880" s="534"/>
      <c r="F6880" s="534"/>
    </row>
    <row r="6881" spans="4:6">
      <c r="D6881" s="374"/>
      <c r="E6881" s="534"/>
      <c r="F6881" s="534"/>
    </row>
    <row r="6882" spans="4:6">
      <c r="D6882" s="374"/>
      <c r="E6882" s="534"/>
      <c r="F6882" s="534"/>
    </row>
    <row r="6883" spans="4:6">
      <c r="D6883" s="374"/>
      <c r="E6883" s="534"/>
      <c r="F6883" s="534"/>
    </row>
    <row r="6884" spans="4:6">
      <c r="D6884" s="374"/>
      <c r="E6884" s="534"/>
      <c r="F6884" s="534"/>
    </row>
    <row r="6885" spans="4:6">
      <c r="D6885" s="374"/>
      <c r="E6885" s="534"/>
      <c r="F6885" s="534"/>
    </row>
    <row r="6886" spans="4:6">
      <c r="D6886" s="374"/>
      <c r="E6886" s="534"/>
      <c r="F6886" s="534"/>
    </row>
    <row r="6887" spans="4:6">
      <c r="D6887" s="374"/>
      <c r="E6887" s="534"/>
      <c r="F6887" s="534"/>
    </row>
    <row r="6888" spans="4:6">
      <c r="D6888" s="374"/>
      <c r="E6888" s="534"/>
      <c r="F6888" s="534"/>
    </row>
    <row r="6889" spans="4:6">
      <c r="D6889" s="374"/>
      <c r="E6889" s="534"/>
      <c r="F6889" s="534"/>
    </row>
    <row r="6890" spans="4:6">
      <c r="D6890" s="374"/>
      <c r="E6890" s="534"/>
      <c r="F6890" s="534"/>
    </row>
    <row r="6891" spans="4:6">
      <c r="D6891" s="374"/>
      <c r="E6891" s="534"/>
      <c r="F6891" s="534"/>
    </row>
    <row r="6892" spans="4:6">
      <c r="D6892" s="374"/>
      <c r="E6892" s="534"/>
      <c r="F6892" s="534"/>
    </row>
    <row r="6893" spans="4:6">
      <c r="D6893" s="374"/>
      <c r="E6893" s="534"/>
      <c r="F6893" s="534"/>
    </row>
    <row r="6894" spans="4:6">
      <c r="D6894" s="374"/>
      <c r="E6894" s="534"/>
      <c r="F6894" s="534"/>
    </row>
    <row r="6895" spans="4:6">
      <c r="D6895" s="374"/>
      <c r="E6895" s="534"/>
      <c r="F6895" s="534"/>
    </row>
    <row r="6896" spans="4:6">
      <c r="D6896" s="374"/>
      <c r="E6896" s="534"/>
      <c r="F6896" s="534"/>
    </row>
    <row r="6897" spans="4:6">
      <c r="D6897" s="374"/>
      <c r="E6897" s="534"/>
      <c r="F6897" s="534"/>
    </row>
    <row r="6898" spans="4:6">
      <c r="D6898" s="374"/>
      <c r="E6898" s="534"/>
      <c r="F6898" s="534"/>
    </row>
    <row r="6899" spans="4:6">
      <c r="D6899" s="374"/>
      <c r="E6899" s="534"/>
      <c r="F6899" s="534"/>
    </row>
    <row r="6900" spans="4:6">
      <c r="D6900" s="374"/>
      <c r="E6900" s="534"/>
      <c r="F6900" s="534"/>
    </row>
    <row r="6901" spans="4:6">
      <c r="D6901" s="374"/>
      <c r="E6901" s="534"/>
      <c r="F6901" s="534"/>
    </row>
    <row r="6902" spans="4:6">
      <c r="D6902" s="374"/>
      <c r="E6902" s="534"/>
      <c r="F6902" s="534"/>
    </row>
    <row r="6903" spans="4:6">
      <c r="D6903" s="374"/>
      <c r="E6903" s="534"/>
      <c r="F6903" s="534"/>
    </row>
    <row r="6904" spans="4:6">
      <c r="D6904" s="374"/>
      <c r="E6904" s="534"/>
      <c r="F6904" s="534"/>
    </row>
    <row r="6905" spans="4:6">
      <c r="D6905" s="374"/>
      <c r="E6905" s="534"/>
      <c r="F6905" s="534"/>
    </row>
    <row r="6906" spans="4:6">
      <c r="D6906" s="374"/>
      <c r="E6906" s="534"/>
      <c r="F6906" s="534"/>
    </row>
    <row r="6907" spans="4:6">
      <c r="D6907" s="374"/>
      <c r="E6907" s="534"/>
      <c r="F6907" s="534"/>
    </row>
    <row r="6908" spans="4:6">
      <c r="D6908" s="374"/>
      <c r="E6908" s="534"/>
      <c r="F6908" s="534"/>
    </row>
    <row r="6909" spans="4:6">
      <c r="D6909" s="374"/>
      <c r="E6909" s="534"/>
      <c r="F6909" s="534"/>
    </row>
    <row r="6910" spans="4:6">
      <c r="D6910" s="374"/>
      <c r="E6910" s="534"/>
      <c r="F6910" s="534"/>
    </row>
    <row r="6911" spans="4:6">
      <c r="D6911" s="374"/>
      <c r="E6911" s="534"/>
      <c r="F6911" s="534"/>
    </row>
    <row r="6912" spans="4:6">
      <c r="D6912" s="374"/>
      <c r="E6912" s="534"/>
      <c r="F6912" s="534"/>
    </row>
    <row r="6913" spans="4:6">
      <c r="D6913" s="374"/>
      <c r="E6913" s="534"/>
      <c r="F6913" s="534"/>
    </row>
    <row r="6914" spans="4:6">
      <c r="D6914" s="374"/>
      <c r="E6914" s="534"/>
      <c r="F6914" s="534"/>
    </row>
    <row r="6915" spans="4:6">
      <c r="D6915" s="374"/>
      <c r="E6915" s="534"/>
      <c r="F6915" s="534"/>
    </row>
    <row r="6916" spans="4:6">
      <c r="D6916" s="374"/>
      <c r="E6916" s="534"/>
      <c r="F6916" s="534"/>
    </row>
    <row r="6917" spans="4:6">
      <c r="D6917" s="374"/>
      <c r="E6917" s="534"/>
      <c r="F6917" s="534"/>
    </row>
    <row r="6918" spans="4:6">
      <c r="D6918" s="374"/>
      <c r="E6918" s="534"/>
      <c r="F6918" s="534"/>
    </row>
    <row r="6919" spans="4:6">
      <c r="D6919" s="374"/>
      <c r="E6919" s="534"/>
      <c r="F6919" s="534"/>
    </row>
    <row r="6920" spans="4:6">
      <c r="D6920" s="374"/>
      <c r="E6920" s="534"/>
      <c r="F6920" s="534"/>
    </row>
    <row r="6921" spans="4:6">
      <c r="D6921" s="374"/>
      <c r="E6921" s="534"/>
      <c r="F6921" s="534"/>
    </row>
    <row r="6922" spans="4:6">
      <c r="D6922" s="374"/>
      <c r="E6922" s="534"/>
      <c r="F6922" s="534"/>
    </row>
    <row r="6923" spans="4:6">
      <c r="D6923" s="374"/>
      <c r="E6923" s="534"/>
      <c r="F6923" s="534"/>
    </row>
    <row r="6924" spans="4:6">
      <c r="D6924" s="374"/>
      <c r="E6924" s="534"/>
      <c r="F6924" s="534"/>
    </row>
    <row r="6925" spans="4:6">
      <c r="D6925" s="374"/>
      <c r="E6925" s="534"/>
      <c r="F6925" s="534"/>
    </row>
    <row r="6926" spans="4:6">
      <c r="D6926" s="374"/>
      <c r="E6926" s="534"/>
      <c r="F6926" s="534"/>
    </row>
    <row r="6927" spans="4:6">
      <c r="D6927" s="374"/>
      <c r="E6927" s="534"/>
      <c r="F6927" s="534"/>
    </row>
    <row r="6928" spans="4:6">
      <c r="D6928" s="374"/>
      <c r="E6928" s="534"/>
      <c r="F6928" s="534"/>
    </row>
    <row r="6929" spans="4:6">
      <c r="D6929" s="374"/>
      <c r="E6929" s="534"/>
      <c r="F6929" s="534"/>
    </row>
    <row r="6930" spans="4:6">
      <c r="D6930" s="374"/>
      <c r="E6930" s="534"/>
      <c r="F6930" s="534"/>
    </row>
    <row r="6931" spans="4:6">
      <c r="D6931" s="374"/>
      <c r="E6931" s="534"/>
      <c r="F6931" s="534"/>
    </row>
    <row r="6932" spans="4:6">
      <c r="D6932" s="374"/>
      <c r="E6932" s="534"/>
      <c r="F6932" s="534"/>
    </row>
    <row r="6933" spans="4:6">
      <c r="D6933" s="374"/>
      <c r="E6933" s="534"/>
      <c r="F6933" s="534"/>
    </row>
    <row r="6934" spans="4:6">
      <c r="D6934" s="374"/>
      <c r="E6934" s="534"/>
      <c r="F6934" s="534"/>
    </row>
    <row r="6935" spans="4:6">
      <c r="D6935" s="374"/>
      <c r="E6935" s="534"/>
      <c r="F6935" s="534"/>
    </row>
    <row r="6936" spans="4:6">
      <c r="D6936" s="374"/>
      <c r="E6936" s="534"/>
      <c r="F6936" s="534"/>
    </row>
    <row r="6937" spans="4:6">
      <c r="D6937" s="374"/>
      <c r="E6937" s="534"/>
      <c r="F6937" s="534"/>
    </row>
    <row r="6938" spans="4:6">
      <c r="D6938" s="374"/>
      <c r="E6938" s="534"/>
      <c r="F6938" s="534"/>
    </row>
    <row r="6939" spans="4:6">
      <c r="D6939" s="374"/>
      <c r="E6939" s="534"/>
      <c r="F6939" s="534"/>
    </row>
    <row r="6940" spans="4:6">
      <c r="D6940" s="374"/>
      <c r="E6940" s="534"/>
      <c r="F6940" s="534"/>
    </row>
    <row r="6941" spans="4:6">
      <c r="D6941" s="374"/>
      <c r="E6941" s="534"/>
      <c r="F6941" s="534"/>
    </row>
    <row r="6942" spans="4:6">
      <c r="D6942" s="374"/>
      <c r="E6942" s="534"/>
      <c r="F6942" s="534"/>
    </row>
    <row r="6943" spans="4:6">
      <c r="D6943" s="374"/>
      <c r="E6943" s="534"/>
      <c r="F6943" s="534"/>
    </row>
    <row r="6944" spans="4:6">
      <c r="D6944" s="374"/>
      <c r="E6944" s="534"/>
      <c r="F6944" s="534"/>
    </row>
    <row r="6945" spans="4:6">
      <c r="D6945" s="374"/>
      <c r="E6945" s="534"/>
      <c r="F6945" s="534"/>
    </row>
    <row r="6946" spans="4:6">
      <c r="D6946" s="374"/>
      <c r="E6946" s="534"/>
      <c r="F6946" s="534"/>
    </row>
    <row r="6947" spans="4:6">
      <c r="D6947" s="374"/>
      <c r="E6947" s="534"/>
      <c r="F6947" s="534"/>
    </row>
    <row r="6948" spans="4:6">
      <c r="D6948" s="374"/>
      <c r="E6948" s="534"/>
      <c r="F6948" s="534"/>
    </row>
    <row r="6949" spans="4:6">
      <c r="D6949" s="374"/>
      <c r="E6949" s="534"/>
      <c r="F6949" s="534"/>
    </row>
    <row r="6950" spans="4:6">
      <c r="D6950" s="374"/>
      <c r="E6950" s="534"/>
      <c r="F6950" s="534"/>
    </row>
    <row r="6951" spans="4:6">
      <c r="D6951" s="374"/>
      <c r="E6951" s="534"/>
      <c r="F6951" s="534"/>
    </row>
    <row r="6952" spans="4:6">
      <c r="D6952" s="374"/>
      <c r="E6952" s="534"/>
      <c r="F6952" s="534"/>
    </row>
    <row r="6953" spans="4:6">
      <c r="D6953" s="374"/>
      <c r="E6953" s="534"/>
      <c r="F6953" s="534"/>
    </row>
    <row r="6954" spans="4:6">
      <c r="D6954" s="374"/>
      <c r="E6954" s="534"/>
      <c r="F6954" s="534"/>
    </row>
    <row r="6955" spans="4:6">
      <c r="D6955" s="374"/>
      <c r="E6955" s="534"/>
      <c r="F6955" s="534"/>
    </row>
    <row r="6956" spans="4:6">
      <c r="D6956" s="374"/>
      <c r="E6956" s="534"/>
      <c r="F6956" s="534"/>
    </row>
    <row r="6957" spans="4:6">
      <c r="D6957" s="374"/>
      <c r="E6957" s="534"/>
      <c r="F6957" s="534"/>
    </row>
    <row r="6958" spans="4:6">
      <c r="D6958" s="374"/>
      <c r="E6958" s="534"/>
      <c r="F6958" s="534"/>
    </row>
    <row r="6959" spans="4:6">
      <c r="D6959" s="374"/>
      <c r="E6959" s="534"/>
      <c r="F6959" s="534"/>
    </row>
    <row r="6960" spans="4:6">
      <c r="D6960" s="374"/>
      <c r="E6960" s="534"/>
      <c r="F6960" s="534"/>
    </row>
    <row r="6961" spans="4:6">
      <c r="D6961" s="374"/>
      <c r="E6961" s="534"/>
      <c r="F6961" s="534"/>
    </row>
    <row r="6962" spans="4:6">
      <c r="D6962" s="374"/>
      <c r="E6962" s="534"/>
      <c r="F6962" s="534"/>
    </row>
    <row r="6963" spans="4:6">
      <c r="D6963" s="374"/>
      <c r="E6963" s="534"/>
      <c r="F6963" s="534"/>
    </row>
    <row r="6964" spans="4:6">
      <c r="D6964" s="374"/>
      <c r="E6964" s="534"/>
      <c r="F6964" s="534"/>
    </row>
    <row r="6965" spans="4:6">
      <c r="D6965" s="374"/>
      <c r="E6965" s="534"/>
      <c r="F6965" s="534"/>
    </row>
    <row r="6966" spans="4:6">
      <c r="D6966" s="374"/>
      <c r="E6966" s="534"/>
      <c r="F6966" s="534"/>
    </row>
    <row r="6967" spans="4:6">
      <c r="D6967" s="374"/>
      <c r="E6967" s="534"/>
      <c r="F6967" s="534"/>
    </row>
    <row r="6968" spans="4:6">
      <c r="D6968" s="374"/>
      <c r="E6968" s="534"/>
      <c r="F6968" s="534"/>
    </row>
    <row r="6969" spans="4:6">
      <c r="D6969" s="374"/>
      <c r="E6969" s="534"/>
      <c r="F6969" s="534"/>
    </row>
    <row r="6970" spans="4:6">
      <c r="D6970" s="374"/>
      <c r="E6970" s="534"/>
      <c r="F6970" s="534"/>
    </row>
    <row r="6971" spans="4:6">
      <c r="D6971" s="374"/>
      <c r="E6971" s="534"/>
      <c r="F6971" s="534"/>
    </row>
    <row r="6972" spans="4:6">
      <c r="D6972" s="374"/>
      <c r="E6972" s="534"/>
      <c r="F6972" s="534"/>
    </row>
    <row r="6973" spans="4:6">
      <c r="D6973" s="374"/>
      <c r="E6973" s="534"/>
      <c r="F6973" s="534"/>
    </row>
    <row r="6974" spans="4:6">
      <c r="D6974" s="374"/>
      <c r="E6974" s="534"/>
      <c r="F6974" s="534"/>
    </row>
    <row r="6975" spans="4:6">
      <c r="D6975" s="374"/>
      <c r="E6975" s="534"/>
      <c r="F6975" s="534"/>
    </row>
    <row r="6976" spans="4:6">
      <c r="D6976" s="374"/>
      <c r="E6976" s="534"/>
      <c r="F6976" s="534"/>
    </row>
    <row r="6977" spans="4:6">
      <c r="D6977" s="374"/>
      <c r="E6977" s="534"/>
      <c r="F6977" s="534"/>
    </row>
    <row r="6978" spans="4:6">
      <c r="D6978" s="374"/>
      <c r="E6978" s="534"/>
      <c r="F6978" s="534"/>
    </row>
    <row r="6979" spans="4:6">
      <c r="D6979" s="374"/>
      <c r="E6979" s="534"/>
      <c r="F6979" s="534"/>
    </row>
    <row r="6980" spans="4:6">
      <c r="D6980" s="374"/>
      <c r="E6980" s="534"/>
      <c r="F6980" s="534"/>
    </row>
    <row r="6981" spans="4:6">
      <c r="D6981" s="374"/>
      <c r="E6981" s="534"/>
      <c r="F6981" s="534"/>
    </row>
    <row r="6982" spans="4:6">
      <c r="D6982" s="374"/>
      <c r="E6982" s="534"/>
      <c r="F6982" s="534"/>
    </row>
    <row r="6983" spans="4:6">
      <c r="D6983" s="374"/>
      <c r="E6983" s="534"/>
      <c r="F6983" s="534"/>
    </row>
    <row r="6984" spans="4:6">
      <c r="D6984" s="374"/>
      <c r="E6984" s="534"/>
      <c r="F6984" s="534"/>
    </row>
    <row r="6985" spans="4:6">
      <c r="D6985" s="374"/>
      <c r="E6985" s="534"/>
      <c r="F6985" s="534"/>
    </row>
    <row r="6986" spans="4:6">
      <c r="D6986" s="374"/>
      <c r="E6986" s="534"/>
      <c r="F6986" s="534"/>
    </row>
    <row r="6987" spans="4:6">
      <c r="D6987" s="374"/>
      <c r="E6987" s="534"/>
      <c r="F6987" s="534"/>
    </row>
    <row r="6988" spans="4:6">
      <c r="D6988" s="374"/>
      <c r="E6988" s="534"/>
      <c r="F6988" s="534"/>
    </row>
    <row r="6989" spans="4:6">
      <c r="D6989" s="374"/>
      <c r="E6989" s="534"/>
      <c r="F6989" s="534"/>
    </row>
    <row r="6990" spans="4:6">
      <c r="D6990" s="374"/>
      <c r="E6990" s="534"/>
      <c r="F6990" s="534"/>
    </row>
    <row r="6991" spans="4:6">
      <c r="D6991" s="374"/>
      <c r="E6991" s="534"/>
      <c r="F6991" s="534"/>
    </row>
    <row r="6992" spans="4:6">
      <c r="D6992" s="374"/>
      <c r="E6992" s="534"/>
      <c r="F6992" s="534"/>
    </row>
    <row r="6993" spans="4:6">
      <c r="D6993" s="374"/>
      <c r="E6993" s="534"/>
      <c r="F6993" s="534"/>
    </row>
    <row r="6994" spans="4:6">
      <c r="D6994" s="374"/>
      <c r="E6994" s="534"/>
      <c r="F6994" s="534"/>
    </row>
    <row r="6995" spans="4:6">
      <c r="D6995" s="374"/>
      <c r="E6995" s="534"/>
      <c r="F6995" s="534"/>
    </row>
    <row r="6996" spans="4:6">
      <c r="D6996" s="374"/>
      <c r="E6996" s="534"/>
      <c r="F6996" s="534"/>
    </row>
    <row r="6997" spans="4:6">
      <c r="D6997" s="374"/>
      <c r="E6997" s="534"/>
      <c r="F6997" s="534"/>
    </row>
    <row r="6998" spans="4:6">
      <c r="D6998" s="374"/>
      <c r="E6998" s="534"/>
      <c r="F6998" s="534"/>
    </row>
    <row r="6999" spans="4:6">
      <c r="D6999" s="374"/>
      <c r="E6999" s="534"/>
      <c r="F6999" s="534"/>
    </row>
    <row r="7000" spans="4:6">
      <c r="D7000" s="374"/>
      <c r="E7000" s="534"/>
      <c r="F7000" s="534"/>
    </row>
    <row r="7001" spans="4:6">
      <c r="D7001" s="374"/>
      <c r="E7001" s="534"/>
      <c r="F7001" s="534"/>
    </row>
    <row r="7002" spans="4:6">
      <c r="D7002" s="374"/>
      <c r="E7002" s="534"/>
      <c r="F7002" s="534"/>
    </row>
    <row r="7003" spans="4:6">
      <c r="D7003" s="374"/>
      <c r="E7003" s="534"/>
      <c r="F7003" s="534"/>
    </row>
    <row r="7004" spans="4:6">
      <c r="D7004" s="374"/>
      <c r="E7004" s="534"/>
      <c r="F7004" s="534"/>
    </row>
    <row r="7005" spans="4:6">
      <c r="D7005" s="374"/>
      <c r="E7005" s="534"/>
      <c r="F7005" s="534"/>
    </row>
    <row r="7006" spans="4:6">
      <c r="D7006" s="374"/>
      <c r="E7006" s="534"/>
      <c r="F7006" s="534"/>
    </row>
    <row r="7007" spans="4:6">
      <c r="D7007" s="374"/>
      <c r="E7007" s="534"/>
      <c r="F7007" s="534"/>
    </row>
    <row r="7008" spans="4:6">
      <c r="D7008" s="374"/>
      <c r="E7008" s="534"/>
      <c r="F7008" s="534"/>
    </row>
    <row r="7009" spans="4:6">
      <c r="D7009" s="374"/>
      <c r="E7009" s="534"/>
      <c r="F7009" s="534"/>
    </row>
    <row r="7010" spans="4:6">
      <c r="D7010" s="374"/>
      <c r="E7010" s="534"/>
      <c r="F7010" s="534"/>
    </row>
    <row r="7011" spans="4:6">
      <c r="D7011" s="374"/>
      <c r="E7011" s="534"/>
      <c r="F7011" s="534"/>
    </row>
    <row r="7012" spans="4:6">
      <c r="D7012" s="374"/>
      <c r="E7012" s="534"/>
      <c r="F7012" s="534"/>
    </row>
    <row r="7013" spans="4:6">
      <c r="D7013" s="374"/>
      <c r="E7013" s="534"/>
      <c r="F7013" s="534"/>
    </row>
    <row r="7014" spans="4:6">
      <c r="D7014" s="374"/>
      <c r="E7014" s="534"/>
      <c r="F7014" s="534"/>
    </row>
    <row r="7015" spans="4:6">
      <c r="D7015" s="374"/>
      <c r="E7015" s="534"/>
      <c r="F7015" s="534"/>
    </row>
    <row r="7016" spans="4:6">
      <c r="D7016" s="374"/>
      <c r="E7016" s="534"/>
      <c r="F7016" s="534"/>
    </row>
    <row r="7017" spans="4:6">
      <c r="D7017" s="374"/>
      <c r="E7017" s="534"/>
      <c r="F7017" s="534"/>
    </row>
    <row r="7018" spans="4:6">
      <c r="D7018" s="374"/>
      <c r="E7018" s="534"/>
      <c r="F7018" s="534"/>
    </row>
    <row r="7019" spans="4:6">
      <c r="D7019" s="374"/>
      <c r="E7019" s="534"/>
      <c r="F7019" s="534"/>
    </row>
    <row r="7020" spans="4:6">
      <c r="D7020" s="374"/>
      <c r="E7020" s="534"/>
      <c r="F7020" s="534"/>
    </row>
    <row r="7021" spans="4:6">
      <c r="D7021" s="374"/>
      <c r="E7021" s="534"/>
      <c r="F7021" s="534"/>
    </row>
    <row r="7022" spans="4:6">
      <c r="D7022" s="374"/>
      <c r="E7022" s="534"/>
      <c r="F7022" s="534"/>
    </row>
    <row r="7023" spans="4:6">
      <c r="D7023" s="374"/>
      <c r="E7023" s="534"/>
      <c r="F7023" s="534"/>
    </row>
    <row r="7024" spans="4:6">
      <c r="D7024" s="374"/>
      <c r="E7024" s="534"/>
      <c r="F7024" s="534"/>
    </row>
    <row r="7025" spans="4:6">
      <c r="D7025" s="374"/>
      <c r="E7025" s="534"/>
      <c r="F7025" s="534"/>
    </row>
    <row r="7026" spans="4:6">
      <c r="D7026" s="374"/>
      <c r="E7026" s="534"/>
      <c r="F7026" s="534"/>
    </row>
    <row r="7027" spans="4:6">
      <c r="D7027" s="374"/>
      <c r="E7027" s="534"/>
      <c r="F7027" s="534"/>
    </row>
    <row r="7028" spans="4:6">
      <c r="D7028" s="374"/>
      <c r="E7028" s="534"/>
      <c r="F7028" s="534"/>
    </row>
    <row r="7029" spans="4:6">
      <c r="D7029" s="374"/>
      <c r="E7029" s="534"/>
      <c r="F7029" s="534"/>
    </row>
    <row r="7030" spans="4:6">
      <c r="D7030" s="374"/>
      <c r="E7030" s="534"/>
      <c r="F7030" s="534"/>
    </row>
    <row r="7031" spans="4:6">
      <c r="D7031" s="374"/>
      <c r="E7031" s="534"/>
      <c r="F7031" s="534"/>
    </row>
    <row r="7032" spans="4:6">
      <c r="D7032" s="374"/>
      <c r="E7032" s="534"/>
      <c r="F7032" s="534"/>
    </row>
    <row r="7033" spans="4:6">
      <c r="D7033" s="374"/>
      <c r="E7033" s="534"/>
      <c r="F7033" s="534"/>
    </row>
    <row r="7034" spans="4:6">
      <c r="D7034" s="374"/>
      <c r="E7034" s="534"/>
      <c r="F7034" s="534"/>
    </row>
    <row r="7035" spans="4:6">
      <c r="D7035" s="374"/>
      <c r="E7035" s="534"/>
      <c r="F7035" s="534"/>
    </row>
    <row r="7036" spans="4:6">
      <c r="D7036" s="374"/>
      <c r="E7036" s="534"/>
      <c r="F7036" s="534"/>
    </row>
    <row r="7037" spans="4:6">
      <c r="D7037" s="374"/>
      <c r="E7037" s="534"/>
      <c r="F7037" s="534"/>
    </row>
    <row r="7038" spans="4:6">
      <c r="D7038" s="374"/>
      <c r="E7038" s="534"/>
      <c r="F7038" s="534"/>
    </row>
    <row r="7039" spans="4:6">
      <c r="D7039" s="374"/>
      <c r="E7039" s="534"/>
      <c r="F7039" s="534"/>
    </row>
    <row r="7040" spans="4:6">
      <c r="D7040" s="374"/>
      <c r="E7040" s="534"/>
      <c r="F7040" s="534"/>
    </row>
    <row r="7041" spans="4:6">
      <c r="D7041" s="374"/>
      <c r="E7041" s="534"/>
      <c r="F7041" s="534"/>
    </row>
    <row r="7042" spans="4:6">
      <c r="D7042" s="374"/>
      <c r="E7042" s="534"/>
      <c r="F7042" s="534"/>
    </row>
    <row r="7043" spans="4:6">
      <c r="D7043" s="374"/>
      <c r="E7043" s="534"/>
      <c r="F7043" s="534"/>
    </row>
    <row r="7044" spans="4:6">
      <c r="D7044" s="374"/>
      <c r="E7044" s="534"/>
      <c r="F7044" s="534"/>
    </row>
    <row r="7045" spans="4:6">
      <c r="D7045" s="374"/>
      <c r="E7045" s="534"/>
      <c r="F7045" s="534"/>
    </row>
    <row r="7046" spans="4:6">
      <c r="D7046" s="374"/>
      <c r="E7046" s="534"/>
      <c r="F7046" s="534"/>
    </row>
    <row r="7047" spans="4:6">
      <c r="D7047" s="374"/>
      <c r="E7047" s="534"/>
      <c r="F7047" s="534"/>
    </row>
    <row r="7048" spans="4:6">
      <c r="D7048" s="374"/>
      <c r="E7048" s="534"/>
      <c r="F7048" s="534"/>
    </row>
    <row r="7049" spans="4:6">
      <c r="D7049" s="374"/>
      <c r="E7049" s="534"/>
      <c r="F7049" s="534"/>
    </row>
    <row r="7050" spans="4:6">
      <c r="D7050" s="374"/>
      <c r="E7050" s="534"/>
      <c r="F7050" s="534"/>
    </row>
    <row r="7051" spans="4:6">
      <c r="D7051" s="374"/>
      <c r="E7051" s="534"/>
      <c r="F7051" s="534"/>
    </row>
    <row r="7052" spans="4:6">
      <c r="D7052" s="374"/>
      <c r="E7052" s="534"/>
      <c r="F7052" s="534"/>
    </row>
    <row r="7053" spans="4:6">
      <c r="D7053" s="374"/>
      <c r="E7053" s="534"/>
      <c r="F7053" s="534"/>
    </row>
    <row r="7054" spans="4:6">
      <c r="D7054" s="374"/>
      <c r="E7054" s="534"/>
      <c r="F7054" s="534"/>
    </row>
    <row r="7055" spans="4:6">
      <c r="D7055" s="374"/>
      <c r="E7055" s="534"/>
      <c r="F7055" s="534"/>
    </row>
    <row r="7056" spans="4:6">
      <c r="D7056" s="374"/>
      <c r="E7056" s="534"/>
      <c r="F7056" s="534"/>
    </row>
    <row r="7057" spans="4:6">
      <c r="D7057" s="374"/>
      <c r="E7057" s="534"/>
      <c r="F7057" s="534"/>
    </row>
    <row r="7058" spans="4:6">
      <c r="D7058" s="374"/>
      <c r="E7058" s="534"/>
      <c r="F7058" s="534"/>
    </row>
    <row r="7059" spans="4:6">
      <c r="D7059" s="374"/>
      <c r="E7059" s="534"/>
      <c r="F7059" s="534"/>
    </row>
    <row r="7060" spans="4:6">
      <c r="D7060" s="374"/>
      <c r="E7060" s="534"/>
      <c r="F7060" s="534"/>
    </row>
    <row r="7061" spans="4:6">
      <c r="D7061" s="374"/>
      <c r="E7061" s="534"/>
      <c r="F7061" s="534"/>
    </row>
    <row r="7062" spans="4:6">
      <c r="D7062" s="374"/>
      <c r="E7062" s="534"/>
      <c r="F7062" s="534"/>
    </row>
    <row r="7063" spans="4:6">
      <c r="D7063" s="374"/>
      <c r="E7063" s="534"/>
      <c r="F7063" s="534"/>
    </row>
    <row r="7064" spans="4:6">
      <c r="D7064" s="374"/>
      <c r="E7064" s="534"/>
      <c r="F7064" s="534"/>
    </row>
    <row r="7065" spans="4:6">
      <c r="D7065" s="374"/>
      <c r="E7065" s="534"/>
      <c r="F7065" s="534"/>
    </row>
    <row r="7066" spans="4:6">
      <c r="D7066" s="374"/>
      <c r="E7066" s="534"/>
      <c r="F7066" s="534"/>
    </row>
    <row r="7067" spans="4:6">
      <c r="D7067" s="374"/>
      <c r="E7067" s="534"/>
      <c r="F7067" s="534"/>
    </row>
    <row r="7068" spans="4:6">
      <c r="D7068" s="374"/>
      <c r="E7068" s="534"/>
      <c r="F7068" s="534"/>
    </row>
    <row r="7069" spans="4:6">
      <c r="D7069" s="374"/>
      <c r="E7069" s="534"/>
      <c r="F7069" s="534"/>
    </row>
    <row r="7070" spans="4:6">
      <c r="D7070" s="374"/>
      <c r="E7070" s="534"/>
      <c r="F7070" s="534"/>
    </row>
    <row r="7071" spans="4:6">
      <c r="D7071" s="374"/>
      <c r="E7071" s="534"/>
      <c r="F7071" s="534"/>
    </row>
    <row r="7072" spans="4:6">
      <c r="D7072" s="374"/>
      <c r="E7072" s="534"/>
      <c r="F7072" s="534"/>
    </row>
    <row r="7073" spans="4:6">
      <c r="D7073" s="374"/>
      <c r="E7073" s="534"/>
      <c r="F7073" s="534"/>
    </row>
    <row r="7074" spans="4:6">
      <c r="D7074" s="374"/>
      <c r="E7074" s="534"/>
      <c r="F7074" s="534"/>
    </row>
    <row r="7075" spans="4:6">
      <c r="D7075" s="374"/>
      <c r="E7075" s="534"/>
      <c r="F7075" s="534"/>
    </row>
    <row r="7076" spans="4:6">
      <c r="D7076" s="374"/>
      <c r="E7076" s="534"/>
      <c r="F7076" s="534"/>
    </row>
    <row r="7077" spans="4:6">
      <c r="D7077" s="374"/>
      <c r="E7077" s="534"/>
      <c r="F7077" s="534"/>
    </row>
    <row r="7078" spans="4:6">
      <c r="D7078" s="374"/>
      <c r="E7078" s="534"/>
      <c r="F7078" s="534"/>
    </row>
    <row r="7079" spans="4:6">
      <c r="D7079" s="374"/>
      <c r="E7079" s="534"/>
      <c r="F7079" s="534"/>
    </row>
    <row r="7080" spans="4:6">
      <c r="D7080" s="374"/>
      <c r="E7080" s="534"/>
      <c r="F7080" s="534"/>
    </row>
    <row r="7081" spans="4:6">
      <c r="D7081" s="374"/>
      <c r="E7081" s="534"/>
      <c r="F7081" s="534"/>
    </row>
    <row r="7082" spans="4:6">
      <c r="D7082" s="374"/>
      <c r="E7082" s="534"/>
      <c r="F7082" s="534"/>
    </row>
    <row r="7083" spans="4:6">
      <c r="D7083" s="374"/>
      <c r="E7083" s="534"/>
      <c r="F7083" s="534"/>
    </row>
    <row r="7084" spans="4:6">
      <c r="D7084" s="374"/>
      <c r="E7084" s="534"/>
      <c r="F7084" s="534"/>
    </row>
    <row r="7085" spans="4:6">
      <c r="D7085" s="374"/>
      <c r="E7085" s="534"/>
      <c r="F7085" s="534"/>
    </row>
    <row r="7086" spans="4:6">
      <c r="D7086" s="374"/>
      <c r="E7086" s="534"/>
      <c r="F7086" s="534"/>
    </row>
    <row r="7087" spans="4:6">
      <c r="D7087" s="374"/>
      <c r="E7087" s="534"/>
      <c r="F7087" s="534"/>
    </row>
    <row r="7088" spans="4:6">
      <c r="D7088" s="374"/>
      <c r="E7088" s="534"/>
      <c r="F7088" s="534"/>
    </row>
    <row r="7089" spans="4:6">
      <c r="D7089" s="374"/>
      <c r="E7089" s="534"/>
      <c r="F7089" s="534"/>
    </row>
    <row r="7090" spans="4:6">
      <c r="D7090" s="374"/>
      <c r="E7090" s="534"/>
      <c r="F7090" s="534"/>
    </row>
    <row r="7091" spans="4:6">
      <c r="D7091" s="374"/>
      <c r="E7091" s="534"/>
      <c r="F7091" s="534"/>
    </row>
    <row r="7092" spans="4:6">
      <c r="D7092" s="374"/>
      <c r="E7092" s="534"/>
      <c r="F7092" s="534"/>
    </row>
    <row r="7093" spans="4:6">
      <c r="D7093" s="374"/>
      <c r="E7093" s="534"/>
      <c r="F7093" s="534"/>
    </row>
    <row r="7094" spans="4:6">
      <c r="D7094" s="374"/>
      <c r="E7094" s="534"/>
      <c r="F7094" s="534"/>
    </row>
    <row r="7095" spans="4:6">
      <c r="D7095" s="374"/>
      <c r="E7095" s="534"/>
      <c r="F7095" s="534"/>
    </row>
    <row r="7096" spans="4:6">
      <c r="D7096" s="374"/>
      <c r="E7096" s="534"/>
      <c r="F7096" s="534"/>
    </row>
    <row r="7097" spans="4:6">
      <c r="D7097" s="374"/>
      <c r="E7097" s="534"/>
      <c r="F7097" s="534"/>
    </row>
    <row r="7098" spans="4:6">
      <c r="D7098" s="374"/>
      <c r="E7098" s="534"/>
      <c r="F7098" s="534"/>
    </row>
    <row r="7099" spans="4:6">
      <c r="D7099" s="374"/>
      <c r="E7099" s="534"/>
      <c r="F7099" s="534"/>
    </row>
    <row r="7100" spans="4:6">
      <c r="D7100" s="374"/>
      <c r="E7100" s="534"/>
      <c r="F7100" s="534"/>
    </row>
    <row r="7101" spans="4:6">
      <c r="D7101" s="374"/>
      <c r="E7101" s="534"/>
      <c r="F7101" s="534"/>
    </row>
    <row r="7102" spans="4:6">
      <c r="D7102" s="374"/>
      <c r="E7102" s="534"/>
      <c r="F7102" s="534"/>
    </row>
    <row r="7103" spans="4:6">
      <c r="D7103" s="374"/>
      <c r="E7103" s="534"/>
      <c r="F7103" s="534"/>
    </row>
    <row r="7104" spans="4:6">
      <c r="D7104" s="374"/>
      <c r="E7104" s="534"/>
      <c r="F7104" s="534"/>
    </row>
    <row r="7105" spans="4:6">
      <c r="D7105" s="374"/>
      <c r="E7105" s="534"/>
      <c r="F7105" s="534"/>
    </row>
    <row r="7106" spans="4:6">
      <c r="D7106" s="374"/>
      <c r="E7106" s="534"/>
      <c r="F7106" s="534"/>
    </row>
    <row r="7107" spans="4:6">
      <c r="D7107" s="374"/>
      <c r="E7107" s="534"/>
      <c r="F7107" s="534"/>
    </row>
    <row r="7108" spans="4:6">
      <c r="D7108" s="374"/>
      <c r="E7108" s="534"/>
      <c r="F7108" s="534"/>
    </row>
    <row r="7109" spans="4:6">
      <c r="D7109" s="374"/>
      <c r="E7109" s="534"/>
      <c r="F7109" s="534"/>
    </row>
    <row r="7110" spans="4:6">
      <c r="D7110" s="374"/>
      <c r="E7110" s="534"/>
      <c r="F7110" s="534"/>
    </row>
    <row r="7111" spans="4:6">
      <c r="D7111" s="374"/>
      <c r="E7111" s="534"/>
      <c r="F7111" s="534"/>
    </row>
    <row r="7112" spans="4:6">
      <c r="D7112" s="374"/>
      <c r="E7112" s="534"/>
      <c r="F7112" s="534"/>
    </row>
    <row r="7113" spans="4:6">
      <c r="D7113" s="374"/>
      <c r="E7113" s="534"/>
      <c r="F7113" s="534"/>
    </row>
    <row r="7114" spans="4:6">
      <c r="D7114" s="374"/>
      <c r="E7114" s="534"/>
      <c r="F7114" s="534"/>
    </row>
    <row r="7115" spans="4:6">
      <c r="D7115" s="374"/>
      <c r="E7115" s="534"/>
      <c r="F7115" s="534"/>
    </row>
    <row r="7116" spans="4:6">
      <c r="D7116" s="374"/>
      <c r="E7116" s="534"/>
      <c r="F7116" s="534"/>
    </row>
    <row r="7117" spans="4:6">
      <c r="D7117" s="374"/>
      <c r="E7117" s="534"/>
      <c r="F7117" s="534"/>
    </row>
    <row r="7118" spans="4:6">
      <c r="D7118" s="374"/>
      <c r="E7118" s="534"/>
      <c r="F7118" s="534"/>
    </row>
    <row r="7119" spans="4:6">
      <c r="D7119" s="374"/>
      <c r="E7119" s="534"/>
      <c r="F7119" s="534"/>
    </row>
    <row r="7120" spans="4:6">
      <c r="D7120" s="374"/>
      <c r="E7120" s="534"/>
      <c r="F7120" s="534"/>
    </row>
    <row r="7121" spans="4:6">
      <c r="D7121" s="374"/>
      <c r="E7121" s="534"/>
      <c r="F7121" s="534"/>
    </row>
    <row r="7122" spans="4:6">
      <c r="D7122" s="374"/>
      <c r="E7122" s="534"/>
      <c r="F7122" s="534"/>
    </row>
    <row r="7123" spans="4:6">
      <c r="D7123" s="374"/>
      <c r="E7123" s="534"/>
      <c r="F7123" s="534"/>
    </row>
    <row r="7124" spans="4:6">
      <c r="D7124" s="374"/>
      <c r="E7124" s="534"/>
      <c r="F7124" s="534"/>
    </row>
    <row r="7125" spans="4:6">
      <c r="D7125" s="374"/>
      <c r="E7125" s="534"/>
      <c r="F7125" s="534"/>
    </row>
    <row r="7126" spans="4:6">
      <c r="D7126" s="374"/>
      <c r="E7126" s="534"/>
      <c r="F7126" s="534"/>
    </row>
    <row r="7127" spans="4:6">
      <c r="D7127" s="374"/>
      <c r="E7127" s="534"/>
      <c r="F7127" s="534"/>
    </row>
    <row r="7128" spans="4:6">
      <c r="D7128" s="374"/>
      <c r="E7128" s="534"/>
      <c r="F7128" s="534"/>
    </row>
    <row r="7129" spans="4:6">
      <c r="D7129" s="374"/>
      <c r="E7129" s="534"/>
      <c r="F7129" s="534"/>
    </row>
    <row r="7130" spans="4:6">
      <c r="D7130" s="374"/>
      <c r="E7130" s="534"/>
      <c r="F7130" s="534"/>
    </row>
    <row r="7131" spans="4:6">
      <c r="D7131" s="374"/>
      <c r="E7131" s="534"/>
      <c r="F7131" s="534"/>
    </row>
    <row r="7132" spans="4:6">
      <c r="D7132" s="374"/>
      <c r="E7132" s="534"/>
      <c r="F7132" s="534"/>
    </row>
    <row r="7133" spans="4:6">
      <c r="D7133" s="374"/>
      <c r="E7133" s="534"/>
      <c r="F7133" s="534"/>
    </row>
    <row r="7134" spans="4:6">
      <c r="D7134" s="374"/>
      <c r="E7134" s="534"/>
      <c r="F7134" s="534"/>
    </row>
    <row r="7135" spans="4:6">
      <c r="D7135" s="374"/>
      <c r="E7135" s="534"/>
      <c r="F7135" s="534"/>
    </row>
    <row r="7136" spans="4:6">
      <c r="D7136" s="374"/>
      <c r="E7136" s="534"/>
      <c r="F7136" s="534"/>
    </row>
    <row r="7137" spans="4:6">
      <c r="D7137" s="374"/>
      <c r="E7137" s="534"/>
      <c r="F7137" s="534"/>
    </row>
    <row r="7138" spans="4:6">
      <c r="D7138" s="374"/>
      <c r="E7138" s="534"/>
      <c r="F7138" s="534"/>
    </row>
    <row r="7139" spans="4:6">
      <c r="D7139" s="374"/>
      <c r="E7139" s="534"/>
      <c r="F7139" s="534"/>
    </row>
    <row r="7140" spans="4:6">
      <c r="D7140" s="374"/>
      <c r="E7140" s="534"/>
      <c r="F7140" s="534"/>
    </row>
    <row r="7141" spans="4:6">
      <c r="D7141" s="374"/>
      <c r="E7141" s="534"/>
      <c r="F7141" s="534"/>
    </row>
    <row r="7142" spans="4:6">
      <c r="D7142" s="374"/>
      <c r="E7142" s="534"/>
      <c r="F7142" s="534"/>
    </row>
    <row r="7143" spans="4:6">
      <c r="D7143" s="374"/>
      <c r="E7143" s="534"/>
      <c r="F7143" s="534"/>
    </row>
    <row r="7144" spans="4:6">
      <c r="D7144" s="374"/>
      <c r="E7144" s="534"/>
      <c r="F7144" s="534"/>
    </row>
    <row r="7145" spans="4:6">
      <c r="D7145" s="374"/>
      <c r="E7145" s="534"/>
      <c r="F7145" s="534"/>
    </row>
    <row r="7146" spans="4:6">
      <c r="D7146" s="374"/>
      <c r="E7146" s="534"/>
      <c r="F7146" s="534"/>
    </row>
    <row r="7147" spans="4:6">
      <c r="D7147" s="374"/>
      <c r="E7147" s="534"/>
      <c r="F7147" s="534"/>
    </row>
    <row r="7148" spans="4:6">
      <c r="D7148" s="374"/>
      <c r="E7148" s="534"/>
      <c r="F7148" s="534"/>
    </row>
    <row r="7149" spans="4:6">
      <c r="D7149" s="374"/>
      <c r="E7149" s="534"/>
      <c r="F7149" s="534"/>
    </row>
    <row r="7150" spans="4:6">
      <c r="D7150" s="374"/>
      <c r="E7150" s="534"/>
      <c r="F7150" s="534"/>
    </row>
    <row r="7151" spans="4:6">
      <c r="D7151" s="374"/>
      <c r="E7151" s="534"/>
      <c r="F7151" s="534"/>
    </row>
    <row r="7152" spans="4:6">
      <c r="D7152" s="374"/>
      <c r="E7152" s="534"/>
      <c r="F7152" s="534"/>
    </row>
    <row r="7153" spans="4:6">
      <c r="D7153" s="374"/>
      <c r="E7153" s="534"/>
      <c r="F7153" s="534"/>
    </row>
    <row r="7154" spans="4:6">
      <c r="D7154" s="374"/>
      <c r="E7154" s="534"/>
      <c r="F7154" s="534"/>
    </row>
    <row r="7155" spans="4:6">
      <c r="D7155" s="374"/>
      <c r="E7155" s="534"/>
      <c r="F7155" s="534"/>
    </row>
    <row r="7156" spans="4:6">
      <c r="D7156" s="374"/>
      <c r="E7156" s="534"/>
      <c r="F7156" s="534"/>
    </row>
    <row r="7157" spans="4:6">
      <c r="D7157" s="374"/>
      <c r="E7157" s="534"/>
      <c r="F7157" s="534"/>
    </row>
    <row r="7158" spans="4:6">
      <c r="D7158" s="374"/>
      <c r="E7158" s="534"/>
      <c r="F7158" s="534"/>
    </row>
    <row r="7159" spans="4:6">
      <c r="D7159" s="374"/>
      <c r="E7159" s="534"/>
      <c r="F7159" s="534"/>
    </row>
    <row r="7160" spans="4:6">
      <c r="D7160" s="374"/>
      <c r="E7160" s="534"/>
      <c r="F7160" s="534"/>
    </row>
    <row r="7161" spans="4:6">
      <c r="D7161" s="374"/>
      <c r="E7161" s="534"/>
      <c r="F7161" s="534"/>
    </row>
    <row r="7162" spans="4:6">
      <c r="D7162" s="374"/>
      <c r="E7162" s="534"/>
      <c r="F7162" s="534"/>
    </row>
    <row r="7163" spans="4:6">
      <c r="D7163" s="374"/>
      <c r="E7163" s="534"/>
      <c r="F7163" s="534"/>
    </row>
    <row r="7164" spans="4:6">
      <c r="D7164" s="374"/>
      <c r="E7164" s="534"/>
      <c r="F7164" s="534"/>
    </row>
    <row r="7165" spans="4:6">
      <c r="D7165" s="374"/>
      <c r="E7165" s="534"/>
      <c r="F7165" s="534"/>
    </row>
    <row r="7166" spans="4:6">
      <c r="D7166" s="374"/>
      <c r="E7166" s="534"/>
      <c r="F7166" s="534"/>
    </row>
    <row r="7167" spans="4:6">
      <c r="D7167" s="374"/>
      <c r="E7167" s="534"/>
      <c r="F7167" s="534"/>
    </row>
    <row r="7168" spans="4:6">
      <c r="D7168" s="374"/>
      <c r="E7168" s="534"/>
      <c r="F7168" s="534"/>
    </row>
    <row r="7169" spans="4:6">
      <c r="D7169" s="374"/>
      <c r="E7169" s="534"/>
      <c r="F7169" s="534"/>
    </row>
    <row r="7170" spans="4:6">
      <c r="D7170" s="374"/>
      <c r="E7170" s="534"/>
      <c r="F7170" s="534"/>
    </row>
    <row r="7171" spans="4:6">
      <c r="D7171" s="374"/>
      <c r="E7171" s="534"/>
      <c r="F7171" s="534"/>
    </row>
    <row r="7172" spans="4:6">
      <c r="D7172" s="374"/>
      <c r="E7172" s="534"/>
      <c r="F7172" s="534"/>
    </row>
    <row r="7173" spans="4:6">
      <c r="D7173" s="374"/>
      <c r="E7173" s="534"/>
      <c r="F7173" s="534"/>
    </row>
    <row r="7174" spans="4:6">
      <c r="D7174" s="374"/>
      <c r="E7174" s="534"/>
      <c r="F7174" s="534"/>
    </row>
    <row r="7175" spans="4:6">
      <c r="D7175" s="374"/>
      <c r="E7175" s="534"/>
      <c r="F7175" s="534"/>
    </row>
    <row r="7176" spans="4:6">
      <c r="D7176" s="374"/>
      <c r="E7176" s="534"/>
      <c r="F7176" s="534"/>
    </row>
    <row r="7177" spans="4:6">
      <c r="D7177" s="374"/>
      <c r="E7177" s="534"/>
      <c r="F7177" s="534"/>
    </row>
    <row r="7178" spans="4:6">
      <c r="D7178" s="374"/>
      <c r="E7178" s="534"/>
      <c r="F7178" s="534"/>
    </row>
    <row r="7179" spans="4:6">
      <c r="D7179" s="374"/>
      <c r="E7179" s="534"/>
      <c r="F7179" s="534"/>
    </row>
    <row r="7180" spans="4:6">
      <c r="D7180" s="374"/>
      <c r="E7180" s="534"/>
      <c r="F7180" s="534"/>
    </row>
    <row r="7181" spans="4:6">
      <c r="D7181" s="374"/>
      <c r="E7181" s="534"/>
      <c r="F7181" s="534"/>
    </row>
    <row r="7182" spans="4:6">
      <c r="D7182" s="374"/>
      <c r="E7182" s="534"/>
      <c r="F7182" s="534"/>
    </row>
    <row r="7183" spans="4:6">
      <c r="D7183" s="374"/>
      <c r="E7183" s="534"/>
      <c r="F7183" s="534"/>
    </row>
    <row r="7184" spans="4:6">
      <c r="D7184" s="374"/>
      <c r="E7184" s="534"/>
      <c r="F7184" s="534"/>
    </row>
    <row r="7185" spans="4:6">
      <c r="D7185" s="374"/>
      <c r="E7185" s="534"/>
      <c r="F7185" s="534"/>
    </row>
    <row r="7186" spans="4:6">
      <c r="D7186" s="374"/>
      <c r="E7186" s="534"/>
      <c r="F7186" s="534"/>
    </row>
    <row r="7187" spans="4:6">
      <c r="D7187" s="374"/>
      <c r="E7187" s="534"/>
      <c r="F7187" s="534"/>
    </row>
    <row r="7188" spans="4:6">
      <c r="D7188" s="374"/>
      <c r="E7188" s="534"/>
      <c r="F7188" s="534"/>
    </row>
    <row r="7189" spans="4:6">
      <c r="D7189" s="374"/>
      <c r="E7189" s="534"/>
      <c r="F7189" s="534"/>
    </row>
    <row r="7190" spans="4:6">
      <c r="D7190" s="374"/>
      <c r="E7190" s="534"/>
      <c r="F7190" s="534"/>
    </row>
    <row r="7191" spans="4:6">
      <c r="D7191" s="374"/>
      <c r="E7191" s="534"/>
      <c r="F7191" s="534"/>
    </row>
    <row r="7192" spans="4:6">
      <c r="D7192" s="374"/>
      <c r="E7192" s="534"/>
      <c r="F7192" s="534"/>
    </row>
    <row r="7193" spans="4:6">
      <c r="D7193" s="374"/>
      <c r="E7193" s="534"/>
      <c r="F7193" s="534"/>
    </row>
    <row r="7194" spans="4:6">
      <c r="D7194" s="374"/>
      <c r="E7194" s="534"/>
      <c r="F7194" s="534"/>
    </row>
    <row r="7195" spans="4:6">
      <c r="D7195" s="374"/>
      <c r="E7195" s="534"/>
      <c r="F7195" s="534"/>
    </row>
    <row r="7196" spans="4:6">
      <c r="D7196" s="374"/>
      <c r="E7196" s="534"/>
      <c r="F7196" s="534"/>
    </row>
    <row r="7197" spans="4:6">
      <c r="D7197" s="374"/>
      <c r="E7197" s="534"/>
      <c r="F7197" s="534"/>
    </row>
    <row r="7198" spans="4:6">
      <c r="D7198" s="374"/>
      <c r="E7198" s="534"/>
      <c r="F7198" s="534"/>
    </row>
    <row r="7199" spans="4:6">
      <c r="D7199" s="374"/>
      <c r="E7199" s="534"/>
      <c r="F7199" s="534"/>
    </row>
    <row r="7200" spans="4:6">
      <c r="D7200" s="374"/>
      <c r="E7200" s="534"/>
      <c r="F7200" s="534"/>
    </row>
    <row r="7201" spans="4:6">
      <c r="D7201" s="374"/>
      <c r="E7201" s="534"/>
      <c r="F7201" s="534"/>
    </row>
    <row r="7202" spans="4:6">
      <c r="D7202" s="374"/>
      <c r="E7202" s="534"/>
      <c r="F7202" s="534"/>
    </row>
    <row r="7203" spans="4:6">
      <c r="D7203" s="374"/>
      <c r="E7203" s="534"/>
      <c r="F7203" s="534"/>
    </row>
    <row r="7204" spans="4:6">
      <c r="D7204" s="374"/>
      <c r="E7204" s="534"/>
      <c r="F7204" s="534"/>
    </row>
    <row r="7205" spans="4:6">
      <c r="D7205" s="374"/>
      <c r="E7205" s="534"/>
      <c r="F7205" s="534"/>
    </row>
    <row r="7206" spans="4:6">
      <c r="D7206" s="374"/>
      <c r="E7206" s="534"/>
      <c r="F7206" s="534"/>
    </row>
    <row r="7207" spans="4:6">
      <c r="D7207" s="374"/>
      <c r="E7207" s="534"/>
      <c r="F7207" s="534"/>
    </row>
    <row r="7208" spans="4:6">
      <c r="D7208" s="374"/>
      <c r="E7208" s="534"/>
      <c r="F7208" s="534"/>
    </row>
    <row r="7209" spans="4:6">
      <c r="D7209" s="374"/>
      <c r="E7209" s="534"/>
      <c r="F7209" s="534"/>
    </row>
    <row r="7210" spans="4:6">
      <c r="D7210" s="374"/>
      <c r="E7210" s="534"/>
      <c r="F7210" s="534"/>
    </row>
    <row r="7211" spans="4:6">
      <c r="D7211" s="374"/>
      <c r="E7211" s="534"/>
      <c r="F7211" s="534"/>
    </row>
    <row r="7212" spans="4:6">
      <c r="D7212" s="374"/>
      <c r="E7212" s="534"/>
      <c r="F7212" s="534"/>
    </row>
    <row r="7213" spans="4:6">
      <c r="D7213" s="374"/>
      <c r="E7213" s="534"/>
      <c r="F7213" s="534"/>
    </row>
    <row r="7214" spans="4:6">
      <c r="D7214" s="374"/>
      <c r="E7214" s="534"/>
      <c r="F7214" s="534"/>
    </row>
    <row r="7215" spans="4:6">
      <c r="D7215" s="374"/>
      <c r="E7215" s="534"/>
      <c r="F7215" s="534"/>
    </row>
    <row r="7216" spans="4:6">
      <c r="D7216" s="374"/>
      <c r="E7216" s="534"/>
      <c r="F7216" s="534"/>
    </row>
    <row r="7217" spans="4:6">
      <c r="D7217" s="374"/>
      <c r="E7217" s="534"/>
      <c r="F7217" s="534"/>
    </row>
    <row r="7218" spans="4:6">
      <c r="D7218" s="374"/>
      <c r="E7218" s="534"/>
      <c r="F7218" s="534"/>
    </row>
    <row r="7219" spans="4:6">
      <c r="D7219" s="374"/>
      <c r="E7219" s="534"/>
      <c r="F7219" s="534"/>
    </row>
    <row r="7220" spans="4:6">
      <c r="D7220" s="374"/>
      <c r="E7220" s="534"/>
      <c r="F7220" s="534"/>
    </row>
    <row r="7221" spans="4:6">
      <c r="D7221" s="374"/>
      <c r="E7221" s="534"/>
      <c r="F7221" s="534"/>
    </row>
    <row r="7222" spans="4:6">
      <c r="D7222" s="374"/>
      <c r="E7222" s="534"/>
      <c r="F7222" s="534"/>
    </row>
    <row r="7223" spans="4:6">
      <c r="D7223" s="374"/>
      <c r="E7223" s="534"/>
      <c r="F7223" s="534"/>
    </row>
    <row r="7224" spans="4:6">
      <c r="D7224" s="374"/>
      <c r="E7224" s="534"/>
      <c r="F7224" s="534"/>
    </row>
    <row r="7225" spans="4:6">
      <c r="D7225" s="374"/>
      <c r="E7225" s="534"/>
      <c r="F7225" s="534"/>
    </row>
    <row r="7226" spans="4:6">
      <c r="D7226" s="374"/>
      <c r="E7226" s="534"/>
      <c r="F7226" s="534"/>
    </row>
    <row r="7227" spans="4:6">
      <c r="D7227" s="374"/>
      <c r="E7227" s="534"/>
      <c r="F7227" s="534"/>
    </row>
    <row r="7228" spans="4:6">
      <c r="D7228" s="374"/>
      <c r="E7228" s="534"/>
      <c r="F7228" s="534"/>
    </row>
    <row r="7229" spans="4:6">
      <c r="D7229" s="374"/>
      <c r="E7229" s="534"/>
      <c r="F7229" s="534"/>
    </row>
    <row r="7230" spans="4:6">
      <c r="D7230" s="374"/>
      <c r="E7230" s="534"/>
      <c r="F7230" s="534"/>
    </row>
    <row r="7231" spans="4:6">
      <c r="D7231" s="374"/>
      <c r="E7231" s="534"/>
      <c r="F7231" s="534"/>
    </row>
    <row r="7232" spans="4:6">
      <c r="D7232" s="374"/>
      <c r="E7232" s="534"/>
      <c r="F7232" s="534"/>
    </row>
    <row r="7233" spans="4:6">
      <c r="D7233" s="374"/>
      <c r="E7233" s="534"/>
      <c r="F7233" s="534"/>
    </row>
    <row r="7234" spans="4:6">
      <c r="D7234" s="374"/>
      <c r="E7234" s="534"/>
      <c r="F7234" s="534"/>
    </row>
    <row r="7235" spans="4:6">
      <c r="D7235" s="374"/>
      <c r="E7235" s="534"/>
      <c r="F7235" s="534"/>
    </row>
    <row r="7236" spans="4:6">
      <c r="D7236" s="374"/>
      <c r="E7236" s="534"/>
      <c r="F7236" s="534"/>
    </row>
    <row r="7237" spans="4:6">
      <c r="D7237" s="374"/>
      <c r="E7237" s="534"/>
      <c r="F7237" s="534"/>
    </row>
    <row r="7238" spans="4:6">
      <c r="D7238" s="374"/>
      <c r="E7238" s="534"/>
      <c r="F7238" s="534"/>
    </row>
    <row r="7239" spans="4:6">
      <c r="D7239" s="374"/>
      <c r="E7239" s="534"/>
      <c r="F7239" s="534"/>
    </row>
    <row r="7240" spans="4:6">
      <c r="D7240" s="374"/>
      <c r="E7240" s="534"/>
      <c r="F7240" s="534"/>
    </row>
    <row r="7241" spans="4:6">
      <c r="D7241" s="374"/>
      <c r="E7241" s="534"/>
      <c r="F7241" s="534"/>
    </row>
    <row r="7242" spans="4:6">
      <c r="D7242" s="374"/>
      <c r="E7242" s="534"/>
      <c r="F7242" s="534"/>
    </row>
    <row r="7243" spans="4:6">
      <c r="D7243" s="374"/>
      <c r="E7243" s="534"/>
      <c r="F7243" s="534"/>
    </row>
    <row r="7244" spans="4:6">
      <c r="D7244" s="374"/>
      <c r="E7244" s="534"/>
      <c r="F7244" s="534"/>
    </row>
    <row r="7245" spans="4:6">
      <c r="D7245" s="374"/>
      <c r="E7245" s="534"/>
      <c r="F7245" s="534"/>
    </row>
    <row r="7246" spans="4:6">
      <c r="D7246" s="374"/>
      <c r="E7246" s="534"/>
      <c r="F7246" s="534"/>
    </row>
    <row r="7247" spans="4:6">
      <c r="D7247" s="374"/>
      <c r="E7247" s="534"/>
      <c r="F7247" s="534"/>
    </row>
    <row r="7248" spans="4:6">
      <c r="D7248" s="374"/>
      <c r="E7248" s="534"/>
      <c r="F7248" s="534"/>
    </row>
    <row r="7249" spans="4:6">
      <c r="D7249" s="374"/>
      <c r="E7249" s="534"/>
      <c r="F7249" s="534"/>
    </row>
    <row r="7250" spans="4:6">
      <c r="D7250" s="374"/>
      <c r="E7250" s="534"/>
      <c r="F7250" s="534"/>
    </row>
    <row r="7251" spans="4:6">
      <c r="D7251" s="374"/>
      <c r="E7251" s="534"/>
      <c r="F7251" s="534"/>
    </row>
    <row r="7252" spans="4:6">
      <c r="D7252" s="374"/>
      <c r="E7252" s="534"/>
      <c r="F7252" s="534"/>
    </row>
    <row r="7253" spans="4:6">
      <c r="D7253" s="374"/>
      <c r="E7253" s="534"/>
      <c r="F7253" s="534"/>
    </row>
    <row r="7254" spans="4:6">
      <c r="D7254" s="374"/>
      <c r="E7254" s="534"/>
      <c r="F7254" s="534"/>
    </row>
    <row r="7255" spans="4:6">
      <c r="D7255" s="374"/>
      <c r="E7255" s="534"/>
      <c r="F7255" s="534"/>
    </row>
    <row r="7256" spans="4:6">
      <c r="D7256" s="374"/>
      <c r="E7256" s="534"/>
      <c r="F7256" s="534"/>
    </row>
    <row r="7257" spans="4:6">
      <c r="D7257" s="374"/>
      <c r="E7257" s="534"/>
      <c r="F7257" s="534"/>
    </row>
    <row r="7258" spans="4:6">
      <c r="D7258" s="374"/>
      <c r="E7258" s="534"/>
      <c r="F7258" s="534"/>
    </row>
    <row r="7259" spans="4:6">
      <c r="D7259" s="374"/>
      <c r="E7259" s="534"/>
      <c r="F7259" s="534"/>
    </row>
    <row r="7260" spans="4:6">
      <c r="D7260" s="374"/>
      <c r="E7260" s="534"/>
      <c r="F7260" s="534"/>
    </row>
    <row r="7261" spans="4:6">
      <c r="D7261" s="374"/>
      <c r="E7261" s="534"/>
      <c r="F7261" s="534"/>
    </row>
    <row r="7262" spans="4:6">
      <c r="D7262" s="374"/>
      <c r="E7262" s="534"/>
      <c r="F7262" s="534"/>
    </row>
    <row r="7263" spans="4:6">
      <c r="D7263" s="374"/>
      <c r="E7263" s="534"/>
      <c r="F7263" s="534"/>
    </row>
    <row r="7264" spans="4:6">
      <c r="D7264" s="374"/>
      <c r="E7264" s="534"/>
      <c r="F7264" s="534"/>
    </row>
    <row r="7265" spans="4:6">
      <c r="D7265" s="374"/>
      <c r="E7265" s="534"/>
      <c r="F7265" s="534"/>
    </row>
    <row r="7266" spans="4:6">
      <c r="D7266" s="374"/>
      <c r="E7266" s="534"/>
      <c r="F7266" s="534"/>
    </row>
    <row r="7267" spans="4:6">
      <c r="D7267" s="374"/>
      <c r="E7267" s="534"/>
      <c r="F7267" s="534"/>
    </row>
    <row r="7268" spans="4:6">
      <c r="D7268" s="374"/>
      <c r="E7268" s="534"/>
      <c r="F7268" s="534"/>
    </row>
    <row r="7269" spans="4:6">
      <c r="D7269" s="374"/>
      <c r="E7269" s="534"/>
      <c r="F7269" s="534"/>
    </row>
    <row r="7270" spans="4:6">
      <c r="D7270" s="374"/>
      <c r="E7270" s="534"/>
      <c r="F7270" s="534"/>
    </row>
    <row r="7271" spans="4:6">
      <c r="D7271" s="374"/>
      <c r="E7271" s="534"/>
      <c r="F7271" s="534"/>
    </row>
    <row r="7272" spans="4:6">
      <c r="D7272" s="374"/>
      <c r="E7272" s="534"/>
      <c r="F7272" s="534"/>
    </row>
    <row r="7273" spans="4:6">
      <c r="D7273" s="374"/>
      <c r="E7273" s="534"/>
      <c r="F7273" s="534"/>
    </row>
    <row r="7274" spans="4:6">
      <c r="D7274" s="374"/>
      <c r="E7274" s="534"/>
      <c r="F7274" s="534"/>
    </row>
    <row r="7275" spans="4:6">
      <c r="D7275" s="374"/>
      <c r="E7275" s="534"/>
      <c r="F7275" s="534"/>
    </row>
    <row r="7276" spans="4:6">
      <c r="D7276" s="374"/>
      <c r="E7276" s="534"/>
      <c r="F7276" s="534"/>
    </row>
    <row r="7277" spans="4:6">
      <c r="D7277" s="374"/>
      <c r="E7277" s="534"/>
      <c r="F7277" s="534"/>
    </row>
    <row r="7278" spans="4:6">
      <c r="D7278" s="374"/>
      <c r="E7278" s="534"/>
      <c r="F7278" s="534"/>
    </row>
    <row r="7279" spans="4:6">
      <c r="D7279" s="374"/>
      <c r="E7279" s="534"/>
      <c r="F7279" s="534"/>
    </row>
    <row r="7280" spans="4:6">
      <c r="D7280" s="374"/>
      <c r="E7280" s="534"/>
      <c r="F7280" s="534"/>
    </row>
    <row r="7281" spans="4:6">
      <c r="D7281" s="374"/>
      <c r="E7281" s="534"/>
      <c r="F7281" s="534"/>
    </row>
    <row r="7282" spans="4:6">
      <c r="D7282" s="374"/>
      <c r="E7282" s="534"/>
      <c r="F7282" s="534"/>
    </row>
    <row r="7283" spans="4:6">
      <c r="D7283" s="374"/>
      <c r="E7283" s="534"/>
      <c r="F7283" s="534"/>
    </row>
    <row r="7284" spans="4:6">
      <c r="D7284" s="374"/>
      <c r="E7284" s="534"/>
      <c r="F7284" s="534"/>
    </row>
    <row r="7285" spans="4:6">
      <c r="D7285" s="374"/>
      <c r="E7285" s="534"/>
      <c r="F7285" s="534"/>
    </row>
    <row r="7286" spans="4:6">
      <c r="D7286" s="374"/>
      <c r="E7286" s="534"/>
      <c r="F7286" s="534"/>
    </row>
    <row r="7287" spans="4:6">
      <c r="D7287" s="374"/>
      <c r="E7287" s="534"/>
      <c r="F7287" s="534"/>
    </row>
    <row r="7288" spans="4:6">
      <c r="D7288" s="374"/>
      <c r="E7288" s="534"/>
      <c r="F7288" s="534"/>
    </row>
    <row r="7289" spans="4:6">
      <c r="D7289" s="374"/>
      <c r="E7289" s="534"/>
      <c r="F7289" s="534"/>
    </row>
    <row r="7290" spans="4:6">
      <c r="D7290" s="374"/>
      <c r="E7290" s="534"/>
      <c r="F7290" s="534"/>
    </row>
    <row r="7291" spans="4:6">
      <c r="D7291" s="374"/>
      <c r="E7291" s="534"/>
      <c r="F7291" s="534"/>
    </row>
    <row r="7292" spans="4:6">
      <c r="D7292" s="374"/>
      <c r="E7292" s="534"/>
      <c r="F7292" s="534"/>
    </row>
    <row r="7293" spans="4:6">
      <c r="D7293" s="374"/>
      <c r="E7293" s="534"/>
      <c r="F7293" s="534"/>
    </row>
    <row r="7294" spans="4:6">
      <c r="D7294" s="374"/>
      <c r="E7294" s="534"/>
      <c r="F7294" s="534"/>
    </row>
    <row r="7295" spans="4:6">
      <c r="D7295" s="374"/>
      <c r="E7295" s="534"/>
      <c r="F7295" s="534"/>
    </row>
    <row r="7296" spans="4:6">
      <c r="D7296" s="374"/>
      <c r="E7296" s="534"/>
      <c r="F7296" s="534"/>
    </row>
    <row r="7297" spans="4:6">
      <c r="D7297" s="374"/>
      <c r="E7297" s="534"/>
      <c r="F7297" s="534"/>
    </row>
    <row r="7298" spans="4:6">
      <c r="D7298" s="374"/>
      <c r="E7298" s="534"/>
      <c r="F7298" s="534"/>
    </row>
    <row r="7299" spans="4:6">
      <c r="D7299" s="374"/>
      <c r="E7299" s="534"/>
      <c r="F7299" s="534"/>
    </row>
    <row r="7300" spans="4:6">
      <c r="D7300" s="374"/>
      <c r="E7300" s="534"/>
      <c r="F7300" s="534"/>
    </row>
    <row r="7301" spans="4:6">
      <c r="D7301" s="374"/>
      <c r="E7301" s="534"/>
      <c r="F7301" s="534"/>
    </row>
    <row r="7302" spans="4:6">
      <c r="D7302" s="374"/>
      <c r="E7302" s="534"/>
      <c r="F7302" s="534"/>
    </row>
    <row r="7303" spans="4:6">
      <c r="D7303" s="374"/>
      <c r="E7303" s="534"/>
      <c r="F7303" s="534"/>
    </row>
    <row r="7304" spans="4:6">
      <c r="D7304" s="374"/>
      <c r="E7304" s="534"/>
      <c r="F7304" s="534"/>
    </row>
    <row r="7305" spans="4:6">
      <c r="D7305" s="374"/>
      <c r="E7305" s="534"/>
      <c r="F7305" s="534"/>
    </row>
    <row r="7306" spans="4:6">
      <c r="D7306" s="374"/>
      <c r="E7306" s="534"/>
      <c r="F7306" s="534"/>
    </row>
    <row r="7307" spans="4:6">
      <c r="D7307" s="374"/>
      <c r="E7307" s="534"/>
      <c r="F7307" s="534"/>
    </row>
    <row r="7308" spans="4:6">
      <c r="D7308" s="374"/>
      <c r="E7308" s="534"/>
      <c r="F7308" s="534"/>
    </row>
    <row r="7309" spans="4:6">
      <c r="D7309" s="374"/>
      <c r="E7309" s="534"/>
      <c r="F7309" s="534"/>
    </row>
    <row r="7310" spans="4:6">
      <c r="D7310" s="374"/>
      <c r="E7310" s="534"/>
      <c r="F7310" s="534"/>
    </row>
    <row r="7311" spans="4:6">
      <c r="D7311" s="374"/>
      <c r="E7311" s="534"/>
      <c r="F7311" s="534"/>
    </row>
    <row r="7312" spans="4:6">
      <c r="D7312" s="374"/>
      <c r="E7312" s="534"/>
      <c r="F7312" s="534"/>
    </row>
    <row r="7313" spans="4:6">
      <c r="D7313" s="374"/>
      <c r="E7313" s="534"/>
      <c r="F7313" s="534"/>
    </row>
    <row r="7314" spans="4:6">
      <c r="D7314" s="374"/>
      <c r="E7314" s="534"/>
      <c r="F7314" s="534"/>
    </row>
    <row r="7315" spans="4:6">
      <c r="D7315" s="374"/>
      <c r="E7315" s="534"/>
      <c r="F7315" s="534"/>
    </row>
    <row r="7316" spans="4:6">
      <c r="D7316" s="374"/>
      <c r="E7316" s="534"/>
      <c r="F7316" s="534"/>
    </row>
    <row r="7317" spans="4:6">
      <c r="D7317" s="374"/>
      <c r="E7317" s="534"/>
      <c r="F7317" s="534"/>
    </row>
    <row r="7318" spans="4:6">
      <c r="D7318" s="374"/>
      <c r="E7318" s="534"/>
      <c r="F7318" s="534"/>
    </row>
    <row r="7319" spans="4:6">
      <c r="D7319" s="374"/>
      <c r="E7319" s="534"/>
      <c r="F7319" s="534"/>
    </row>
    <row r="7320" spans="4:6">
      <c r="D7320" s="374"/>
      <c r="E7320" s="534"/>
      <c r="F7320" s="534"/>
    </row>
    <row r="7321" spans="4:6">
      <c r="D7321" s="374"/>
      <c r="E7321" s="534"/>
      <c r="F7321" s="534"/>
    </row>
    <row r="7322" spans="4:6">
      <c r="D7322" s="374"/>
      <c r="E7322" s="534"/>
      <c r="F7322" s="534"/>
    </row>
    <row r="7323" spans="4:6">
      <c r="D7323" s="374"/>
      <c r="E7323" s="534"/>
      <c r="F7323" s="534"/>
    </row>
    <row r="7324" spans="4:6">
      <c r="D7324" s="374"/>
      <c r="E7324" s="534"/>
      <c r="F7324" s="534"/>
    </row>
    <row r="7325" spans="4:6">
      <c r="D7325" s="374"/>
      <c r="E7325" s="534"/>
      <c r="F7325" s="534"/>
    </row>
    <row r="7326" spans="4:6">
      <c r="D7326" s="374"/>
      <c r="E7326" s="534"/>
      <c r="F7326" s="534"/>
    </row>
    <row r="7327" spans="4:6">
      <c r="D7327" s="374"/>
      <c r="E7327" s="534"/>
      <c r="F7327" s="534"/>
    </row>
    <row r="7328" spans="4:6">
      <c r="D7328" s="374"/>
      <c r="E7328" s="534"/>
      <c r="F7328" s="534"/>
    </row>
    <row r="7329" spans="4:6">
      <c r="D7329" s="374"/>
      <c r="E7329" s="534"/>
      <c r="F7329" s="534"/>
    </row>
    <row r="7330" spans="4:6">
      <c r="D7330" s="374"/>
      <c r="E7330" s="534"/>
      <c r="F7330" s="534"/>
    </row>
    <row r="7331" spans="4:6">
      <c r="D7331" s="374"/>
      <c r="E7331" s="534"/>
      <c r="F7331" s="534"/>
    </row>
    <row r="7332" spans="4:6">
      <c r="D7332" s="374"/>
      <c r="E7332" s="534"/>
      <c r="F7332" s="534"/>
    </row>
    <row r="7333" spans="4:6">
      <c r="D7333" s="374"/>
      <c r="E7333" s="534"/>
      <c r="F7333" s="534"/>
    </row>
    <row r="7334" spans="4:6">
      <c r="D7334" s="374"/>
      <c r="E7334" s="534"/>
      <c r="F7334" s="534"/>
    </row>
    <row r="7335" spans="4:6">
      <c r="D7335" s="374"/>
      <c r="E7335" s="534"/>
      <c r="F7335" s="534"/>
    </row>
    <row r="7336" spans="4:6">
      <c r="D7336" s="374"/>
      <c r="E7336" s="534"/>
      <c r="F7336" s="534"/>
    </row>
    <row r="7337" spans="4:6">
      <c r="D7337" s="374"/>
      <c r="E7337" s="534"/>
      <c r="F7337" s="534"/>
    </row>
    <row r="7338" spans="4:6">
      <c r="D7338" s="374"/>
      <c r="E7338" s="534"/>
      <c r="F7338" s="534"/>
    </row>
    <row r="7339" spans="4:6">
      <c r="D7339" s="374"/>
      <c r="E7339" s="534"/>
      <c r="F7339" s="534"/>
    </row>
    <row r="7340" spans="4:6">
      <c r="D7340" s="374"/>
      <c r="E7340" s="534"/>
      <c r="F7340" s="534"/>
    </row>
    <row r="7341" spans="4:6">
      <c r="D7341" s="374"/>
      <c r="E7341" s="534"/>
      <c r="F7341" s="534"/>
    </row>
    <row r="7342" spans="4:6">
      <c r="D7342" s="374"/>
      <c r="E7342" s="534"/>
      <c r="F7342" s="534"/>
    </row>
    <row r="7343" spans="4:6">
      <c r="D7343" s="374"/>
      <c r="E7343" s="534"/>
      <c r="F7343" s="534"/>
    </row>
    <row r="7344" spans="4:6">
      <c r="D7344" s="374"/>
      <c r="E7344" s="534"/>
      <c r="F7344" s="534"/>
    </row>
    <row r="7345" spans="4:6">
      <c r="D7345" s="374"/>
      <c r="E7345" s="534"/>
      <c r="F7345" s="534"/>
    </row>
    <row r="7346" spans="4:6">
      <c r="D7346" s="374"/>
      <c r="E7346" s="534"/>
      <c r="F7346" s="534"/>
    </row>
    <row r="7347" spans="4:6">
      <c r="D7347" s="374"/>
      <c r="E7347" s="534"/>
      <c r="F7347" s="534"/>
    </row>
    <row r="7348" spans="4:6">
      <c r="D7348" s="374"/>
      <c r="E7348" s="534"/>
      <c r="F7348" s="534"/>
    </row>
    <row r="7349" spans="4:6">
      <c r="D7349" s="374"/>
      <c r="E7349" s="534"/>
      <c r="F7349" s="534"/>
    </row>
    <row r="7350" spans="4:6">
      <c r="D7350" s="374"/>
      <c r="E7350" s="534"/>
      <c r="F7350" s="534"/>
    </row>
    <row r="7351" spans="4:6">
      <c r="D7351" s="374"/>
      <c r="E7351" s="534"/>
      <c r="F7351" s="534"/>
    </row>
    <row r="7352" spans="4:6">
      <c r="D7352" s="374"/>
      <c r="E7352" s="534"/>
      <c r="F7352" s="534"/>
    </row>
    <row r="7353" spans="4:6">
      <c r="D7353" s="374"/>
      <c r="E7353" s="534"/>
      <c r="F7353" s="534"/>
    </row>
    <row r="7354" spans="4:6">
      <c r="D7354" s="374"/>
      <c r="E7354" s="534"/>
      <c r="F7354" s="534"/>
    </row>
    <row r="7355" spans="4:6">
      <c r="D7355" s="374"/>
      <c r="E7355" s="534"/>
      <c r="F7355" s="534"/>
    </row>
    <row r="7356" spans="4:6">
      <c r="D7356" s="374"/>
      <c r="E7356" s="534"/>
      <c r="F7356" s="534"/>
    </row>
    <row r="7357" spans="4:6">
      <c r="D7357" s="374"/>
      <c r="E7357" s="534"/>
      <c r="F7357" s="534"/>
    </row>
    <row r="7358" spans="4:6">
      <c r="D7358" s="374"/>
      <c r="E7358" s="534"/>
      <c r="F7358" s="534"/>
    </row>
    <row r="7359" spans="4:6">
      <c r="D7359" s="374"/>
      <c r="E7359" s="534"/>
      <c r="F7359" s="534"/>
    </row>
    <row r="7360" spans="4:6">
      <c r="D7360" s="374"/>
      <c r="E7360" s="534"/>
      <c r="F7360" s="534"/>
    </row>
    <row r="7361" spans="4:6">
      <c r="D7361" s="374"/>
      <c r="E7361" s="534"/>
      <c r="F7361" s="534"/>
    </row>
    <row r="7362" spans="4:6">
      <c r="D7362" s="374"/>
      <c r="E7362" s="534"/>
      <c r="F7362" s="534"/>
    </row>
    <row r="7363" spans="4:6">
      <c r="D7363" s="374"/>
      <c r="E7363" s="534"/>
      <c r="F7363" s="534"/>
    </row>
    <row r="7364" spans="4:6">
      <c r="D7364" s="374"/>
      <c r="E7364" s="534"/>
      <c r="F7364" s="534"/>
    </row>
    <row r="7365" spans="4:6">
      <c r="D7365" s="374"/>
      <c r="E7365" s="534"/>
      <c r="F7365" s="534"/>
    </row>
    <row r="7366" spans="4:6">
      <c r="D7366" s="374"/>
      <c r="E7366" s="534"/>
      <c r="F7366" s="534"/>
    </row>
    <row r="7367" spans="4:6">
      <c r="D7367" s="374"/>
      <c r="E7367" s="534"/>
      <c r="F7367" s="534"/>
    </row>
    <row r="7368" spans="4:6">
      <c r="D7368" s="374"/>
      <c r="E7368" s="534"/>
      <c r="F7368" s="534"/>
    </row>
    <row r="7369" spans="4:6">
      <c r="D7369" s="374"/>
      <c r="E7369" s="534"/>
      <c r="F7369" s="534"/>
    </row>
    <row r="7370" spans="4:6">
      <c r="D7370" s="374"/>
      <c r="E7370" s="534"/>
      <c r="F7370" s="534"/>
    </row>
    <row r="7371" spans="4:6">
      <c r="D7371" s="374"/>
      <c r="E7371" s="534"/>
      <c r="F7371" s="534"/>
    </row>
    <row r="7372" spans="4:6">
      <c r="D7372" s="374"/>
      <c r="E7372" s="534"/>
      <c r="F7372" s="534"/>
    </row>
    <row r="7373" spans="4:6">
      <c r="D7373" s="374"/>
      <c r="E7373" s="534"/>
      <c r="F7373" s="534"/>
    </row>
    <row r="7374" spans="4:6">
      <c r="D7374" s="374"/>
      <c r="E7374" s="534"/>
      <c r="F7374" s="534"/>
    </row>
    <row r="7375" spans="4:6">
      <c r="D7375" s="374"/>
      <c r="E7375" s="534"/>
      <c r="F7375" s="534"/>
    </row>
    <row r="7376" spans="4:6">
      <c r="D7376" s="374"/>
      <c r="E7376" s="534"/>
      <c r="F7376" s="534"/>
    </row>
    <row r="7377" spans="4:6">
      <c r="D7377" s="374"/>
      <c r="E7377" s="534"/>
      <c r="F7377" s="534"/>
    </row>
    <row r="7378" spans="4:6">
      <c r="D7378" s="374"/>
      <c r="E7378" s="534"/>
      <c r="F7378" s="534"/>
    </row>
    <row r="7379" spans="4:6">
      <c r="D7379" s="374"/>
      <c r="E7379" s="534"/>
      <c r="F7379" s="534"/>
    </row>
    <row r="7380" spans="4:6">
      <c r="D7380" s="374"/>
      <c r="E7380" s="534"/>
      <c r="F7380" s="534"/>
    </row>
    <row r="7381" spans="4:6">
      <c r="D7381" s="374"/>
      <c r="E7381" s="534"/>
      <c r="F7381" s="534"/>
    </row>
    <row r="7382" spans="4:6">
      <c r="D7382" s="374"/>
      <c r="E7382" s="534"/>
      <c r="F7382" s="534"/>
    </row>
    <row r="7383" spans="4:6">
      <c r="D7383" s="374"/>
      <c r="E7383" s="534"/>
      <c r="F7383" s="534"/>
    </row>
    <row r="7384" spans="4:6">
      <c r="D7384" s="374"/>
      <c r="E7384" s="534"/>
      <c r="F7384" s="534"/>
    </row>
    <row r="7385" spans="4:6">
      <c r="D7385" s="374"/>
      <c r="E7385" s="534"/>
      <c r="F7385" s="534"/>
    </row>
    <row r="7386" spans="4:6">
      <c r="D7386" s="374"/>
      <c r="E7386" s="534"/>
      <c r="F7386" s="534"/>
    </row>
    <row r="7387" spans="4:6">
      <c r="D7387" s="374"/>
      <c r="E7387" s="534"/>
      <c r="F7387" s="534"/>
    </row>
    <row r="7388" spans="4:6">
      <c r="D7388" s="374"/>
      <c r="E7388" s="534"/>
      <c r="F7388" s="534"/>
    </row>
    <row r="7389" spans="4:6">
      <c r="D7389" s="374"/>
      <c r="E7389" s="534"/>
      <c r="F7389" s="534"/>
    </row>
    <row r="7390" spans="4:6">
      <c r="D7390" s="374"/>
      <c r="E7390" s="534"/>
      <c r="F7390" s="534"/>
    </row>
    <row r="7391" spans="4:6">
      <c r="D7391" s="374"/>
      <c r="E7391" s="534"/>
      <c r="F7391" s="534"/>
    </row>
    <row r="7392" spans="4:6">
      <c r="D7392" s="374"/>
      <c r="E7392" s="534"/>
      <c r="F7392" s="534"/>
    </row>
    <row r="7393" spans="4:6">
      <c r="D7393" s="374"/>
      <c r="E7393" s="534"/>
      <c r="F7393" s="534"/>
    </row>
    <row r="7394" spans="4:6">
      <c r="D7394" s="374"/>
      <c r="E7394" s="534"/>
      <c r="F7394" s="534"/>
    </row>
    <row r="7395" spans="4:6">
      <c r="D7395" s="374"/>
      <c r="E7395" s="534"/>
      <c r="F7395" s="534"/>
    </row>
    <row r="7396" spans="4:6">
      <c r="D7396" s="374"/>
      <c r="E7396" s="534"/>
      <c r="F7396" s="534"/>
    </row>
    <row r="7397" spans="4:6">
      <c r="D7397" s="374"/>
      <c r="E7397" s="534"/>
      <c r="F7397" s="534"/>
    </row>
    <row r="7398" spans="4:6">
      <c r="D7398" s="374"/>
      <c r="E7398" s="534"/>
      <c r="F7398" s="534"/>
    </row>
    <row r="7399" spans="4:6">
      <c r="D7399" s="374"/>
      <c r="E7399" s="534"/>
      <c r="F7399" s="534"/>
    </row>
    <row r="7400" spans="4:6">
      <c r="D7400" s="374"/>
      <c r="E7400" s="534"/>
      <c r="F7400" s="534"/>
    </row>
    <row r="7401" spans="4:6">
      <c r="D7401" s="374"/>
      <c r="E7401" s="534"/>
      <c r="F7401" s="534"/>
    </row>
    <row r="7402" spans="4:6">
      <c r="D7402" s="374"/>
      <c r="E7402" s="534"/>
      <c r="F7402" s="534"/>
    </row>
    <row r="7403" spans="4:6">
      <c r="D7403" s="374"/>
      <c r="E7403" s="534"/>
      <c r="F7403" s="534"/>
    </row>
    <row r="7404" spans="4:6">
      <c r="D7404" s="374"/>
      <c r="E7404" s="534"/>
      <c r="F7404" s="534"/>
    </row>
    <row r="7405" spans="4:6">
      <c r="D7405" s="374"/>
      <c r="E7405" s="534"/>
      <c r="F7405" s="534"/>
    </row>
    <row r="7406" spans="4:6">
      <c r="D7406" s="374"/>
      <c r="E7406" s="534"/>
      <c r="F7406" s="534"/>
    </row>
    <row r="7407" spans="4:6">
      <c r="D7407" s="374"/>
      <c r="E7407" s="534"/>
      <c r="F7407" s="534"/>
    </row>
    <row r="7408" spans="4:6">
      <c r="D7408" s="374"/>
      <c r="E7408" s="534"/>
      <c r="F7408" s="534"/>
    </row>
    <row r="7409" spans="4:6">
      <c r="D7409" s="374"/>
      <c r="E7409" s="534"/>
      <c r="F7409" s="534"/>
    </row>
    <row r="7410" spans="4:6">
      <c r="D7410" s="374"/>
      <c r="E7410" s="534"/>
      <c r="F7410" s="534"/>
    </row>
    <row r="7411" spans="4:6">
      <c r="D7411" s="374"/>
      <c r="E7411" s="534"/>
      <c r="F7411" s="534"/>
    </row>
    <row r="7412" spans="4:6">
      <c r="D7412" s="374"/>
      <c r="E7412" s="534"/>
      <c r="F7412" s="534"/>
    </row>
    <row r="7413" spans="4:6">
      <c r="D7413" s="374"/>
      <c r="E7413" s="534"/>
      <c r="F7413" s="534"/>
    </row>
    <row r="7414" spans="4:6">
      <c r="D7414" s="374"/>
      <c r="E7414" s="534"/>
      <c r="F7414" s="534"/>
    </row>
    <row r="7415" spans="4:6">
      <c r="D7415" s="374"/>
      <c r="E7415" s="534"/>
      <c r="F7415" s="534"/>
    </row>
    <row r="7416" spans="4:6">
      <c r="D7416" s="374"/>
      <c r="E7416" s="534"/>
      <c r="F7416" s="534"/>
    </row>
    <row r="7417" spans="4:6">
      <c r="D7417" s="374"/>
      <c r="E7417" s="534"/>
      <c r="F7417" s="534"/>
    </row>
    <row r="7418" spans="4:6">
      <c r="D7418" s="374"/>
      <c r="E7418" s="534"/>
      <c r="F7418" s="534"/>
    </row>
    <row r="7419" spans="4:6">
      <c r="D7419" s="374"/>
      <c r="E7419" s="534"/>
      <c r="F7419" s="534"/>
    </row>
    <row r="7420" spans="4:6">
      <c r="D7420" s="374"/>
      <c r="E7420" s="534"/>
      <c r="F7420" s="534"/>
    </row>
    <row r="7421" spans="4:6">
      <c r="D7421" s="374"/>
      <c r="E7421" s="534"/>
      <c r="F7421" s="534"/>
    </row>
    <row r="7422" spans="4:6">
      <c r="D7422" s="374"/>
      <c r="E7422" s="534"/>
      <c r="F7422" s="534"/>
    </row>
    <row r="7423" spans="4:6">
      <c r="D7423" s="374"/>
      <c r="E7423" s="534"/>
      <c r="F7423" s="534"/>
    </row>
    <row r="7424" spans="4:6">
      <c r="D7424" s="374"/>
      <c r="E7424" s="534"/>
      <c r="F7424" s="534"/>
    </row>
    <row r="7425" spans="4:6">
      <c r="D7425" s="374"/>
      <c r="E7425" s="534"/>
      <c r="F7425" s="534"/>
    </row>
    <row r="7426" spans="4:6">
      <c r="D7426" s="374"/>
      <c r="E7426" s="534"/>
      <c r="F7426" s="534"/>
    </row>
    <row r="7427" spans="4:6">
      <c r="D7427" s="374"/>
      <c r="E7427" s="534"/>
      <c r="F7427" s="534"/>
    </row>
    <row r="7428" spans="4:6">
      <c r="D7428" s="374"/>
      <c r="E7428" s="534"/>
      <c r="F7428" s="534"/>
    </row>
    <row r="7429" spans="4:6">
      <c r="D7429" s="374"/>
      <c r="E7429" s="534"/>
      <c r="F7429" s="534"/>
    </row>
    <row r="7430" spans="4:6">
      <c r="D7430" s="374"/>
      <c r="E7430" s="534"/>
      <c r="F7430" s="534"/>
    </row>
    <row r="7431" spans="4:6">
      <c r="D7431" s="374"/>
      <c r="E7431" s="534"/>
      <c r="F7431" s="534"/>
    </row>
    <row r="7432" spans="4:6">
      <c r="D7432" s="374"/>
      <c r="E7432" s="534"/>
      <c r="F7432" s="534"/>
    </row>
    <row r="7433" spans="4:6">
      <c r="D7433" s="374"/>
      <c r="E7433" s="534"/>
      <c r="F7433" s="534"/>
    </row>
    <row r="7434" spans="4:6">
      <c r="D7434" s="374"/>
      <c r="E7434" s="534"/>
      <c r="F7434" s="534"/>
    </row>
    <row r="7435" spans="4:6">
      <c r="D7435" s="374"/>
      <c r="E7435" s="534"/>
      <c r="F7435" s="534"/>
    </row>
    <row r="7436" spans="4:6">
      <c r="D7436" s="374"/>
      <c r="E7436" s="534"/>
      <c r="F7436" s="534"/>
    </row>
    <row r="7437" spans="4:6">
      <c r="D7437" s="374"/>
      <c r="E7437" s="534"/>
      <c r="F7437" s="534"/>
    </row>
    <row r="7438" spans="4:6">
      <c r="D7438" s="374"/>
      <c r="E7438" s="534"/>
      <c r="F7438" s="534"/>
    </row>
    <row r="7439" spans="4:6">
      <c r="D7439" s="374"/>
      <c r="E7439" s="534"/>
      <c r="F7439" s="534"/>
    </row>
    <row r="7440" spans="4:6">
      <c r="D7440" s="374"/>
      <c r="E7440" s="534"/>
      <c r="F7440" s="534"/>
    </row>
    <row r="7441" spans="4:6">
      <c r="D7441" s="374"/>
      <c r="E7441" s="534"/>
      <c r="F7441" s="534"/>
    </row>
    <row r="7442" spans="4:6">
      <c r="D7442" s="374"/>
      <c r="E7442" s="534"/>
      <c r="F7442" s="534"/>
    </row>
    <row r="7443" spans="4:6">
      <c r="D7443" s="374"/>
      <c r="E7443" s="534"/>
      <c r="F7443" s="534"/>
    </row>
    <row r="7444" spans="4:6">
      <c r="D7444" s="374"/>
      <c r="E7444" s="534"/>
      <c r="F7444" s="534"/>
    </row>
    <row r="7445" spans="4:6">
      <c r="D7445" s="374"/>
      <c r="E7445" s="534"/>
      <c r="F7445" s="534"/>
    </row>
    <row r="7446" spans="4:6">
      <c r="D7446" s="374"/>
      <c r="E7446" s="534"/>
      <c r="F7446" s="534"/>
    </row>
    <row r="7447" spans="4:6">
      <c r="D7447" s="374"/>
      <c r="E7447" s="534"/>
      <c r="F7447" s="534"/>
    </row>
    <row r="7448" spans="4:6">
      <c r="D7448" s="374"/>
      <c r="E7448" s="534"/>
      <c r="F7448" s="534"/>
    </row>
    <row r="7449" spans="4:6">
      <c r="D7449" s="374"/>
      <c r="E7449" s="534"/>
      <c r="F7449" s="534"/>
    </row>
    <row r="7450" spans="4:6">
      <c r="D7450" s="374"/>
      <c r="E7450" s="534"/>
      <c r="F7450" s="534"/>
    </row>
    <row r="7451" spans="4:6">
      <c r="D7451" s="374"/>
      <c r="E7451" s="534"/>
      <c r="F7451" s="534"/>
    </row>
    <row r="7452" spans="4:6">
      <c r="D7452" s="374"/>
      <c r="E7452" s="534"/>
      <c r="F7452" s="534"/>
    </row>
    <row r="7453" spans="4:6">
      <c r="D7453" s="374"/>
      <c r="E7453" s="534"/>
      <c r="F7453" s="534"/>
    </row>
    <row r="7454" spans="4:6">
      <c r="D7454" s="374"/>
      <c r="E7454" s="534"/>
      <c r="F7454" s="534"/>
    </row>
    <row r="7455" spans="4:6">
      <c r="D7455" s="374"/>
      <c r="E7455" s="534"/>
      <c r="F7455" s="534"/>
    </row>
    <row r="7456" spans="4:6">
      <c r="D7456" s="374"/>
      <c r="E7456" s="534"/>
      <c r="F7456" s="534"/>
    </row>
    <row r="7457" spans="4:6">
      <c r="D7457" s="374"/>
      <c r="E7457" s="534"/>
      <c r="F7457" s="534"/>
    </row>
    <row r="7458" spans="4:6">
      <c r="D7458" s="374"/>
      <c r="E7458" s="534"/>
      <c r="F7458" s="534"/>
    </row>
    <row r="7459" spans="4:6">
      <c r="D7459" s="374"/>
      <c r="E7459" s="534"/>
      <c r="F7459" s="534"/>
    </row>
    <row r="7460" spans="4:6">
      <c r="D7460" s="374"/>
      <c r="E7460" s="534"/>
      <c r="F7460" s="534"/>
    </row>
    <row r="7461" spans="4:6">
      <c r="D7461" s="374"/>
      <c r="E7461" s="534"/>
      <c r="F7461" s="534"/>
    </row>
    <row r="7462" spans="4:6">
      <c r="D7462" s="374"/>
      <c r="E7462" s="534"/>
      <c r="F7462" s="534"/>
    </row>
    <row r="7463" spans="4:6">
      <c r="D7463" s="374"/>
      <c r="E7463" s="534"/>
      <c r="F7463" s="534"/>
    </row>
    <row r="7464" spans="4:6">
      <c r="D7464" s="374"/>
      <c r="E7464" s="534"/>
      <c r="F7464" s="534"/>
    </row>
    <row r="7465" spans="4:6">
      <c r="D7465" s="374"/>
      <c r="E7465" s="534"/>
      <c r="F7465" s="534"/>
    </row>
    <row r="7466" spans="4:6">
      <c r="D7466" s="374"/>
      <c r="E7466" s="534"/>
      <c r="F7466" s="534"/>
    </row>
    <row r="7467" spans="4:6">
      <c r="D7467" s="374"/>
      <c r="E7467" s="534"/>
      <c r="F7467" s="534"/>
    </row>
    <row r="7468" spans="4:6">
      <c r="D7468" s="374"/>
      <c r="E7468" s="534"/>
      <c r="F7468" s="534"/>
    </row>
    <row r="7469" spans="4:6">
      <c r="D7469" s="374"/>
      <c r="E7469" s="534"/>
      <c r="F7469" s="534"/>
    </row>
    <row r="7470" spans="4:6">
      <c r="D7470" s="374"/>
      <c r="E7470" s="534"/>
      <c r="F7470" s="534"/>
    </row>
    <row r="7471" spans="4:6">
      <c r="D7471" s="374"/>
      <c r="E7471" s="534"/>
      <c r="F7471" s="534"/>
    </row>
    <row r="7472" spans="4:6">
      <c r="D7472" s="374"/>
      <c r="E7472" s="534"/>
      <c r="F7472" s="534"/>
    </row>
    <row r="7473" spans="4:6">
      <c r="D7473" s="374"/>
      <c r="E7473" s="534"/>
      <c r="F7473" s="534"/>
    </row>
    <row r="7474" spans="4:6">
      <c r="D7474" s="374"/>
      <c r="E7474" s="534"/>
      <c r="F7474" s="534"/>
    </row>
    <row r="7475" spans="4:6">
      <c r="D7475" s="374"/>
      <c r="E7475" s="534"/>
      <c r="F7475" s="534"/>
    </row>
    <row r="7476" spans="4:6">
      <c r="D7476" s="374"/>
      <c r="E7476" s="534"/>
      <c r="F7476" s="534"/>
    </row>
    <row r="7477" spans="4:6">
      <c r="D7477" s="374"/>
      <c r="E7477" s="534"/>
      <c r="F7477" s="534"/>
    </row>
    <row r="7478" spans="4:6">
      <c r="D7478" s="374"/>
      <c r="E7478" s="534"/>
      <c r="F7478" s="534"/>
    </row>
    <row r="7479" spans="4:6">
      <c r="D7479" s="374"/>
      <c r="E7479" s="534"/>
      <c r="F7479" s="534"/>
    </row>
    <row r="7480" spans="4:6">
      <c r="D7480" s="374"/>
      <c r="E7480" s="534"/>
      <c r="F7480" s="534"/>
    </row>
    <row r="7481" spans="4:6">
      <c r="D7481" s="374"/>
      <c r="E7481" s="534"/>
      <c r="F7481" s="534"/>
    </row>
    <row r="7482" spans="4:6">
      <c r="D7482" s="374"/>
      <c r="E7482" s="534"/>
      <c r="F7482" s="534"/>
    </row>
    <row r="7483" spans="4:6">
      <c r="D7483" s="374"/>
      <c r="E7483" s="534"/>
      <c r="F7483" s="534"/>
    </row>
    <row r="7484" spans="4:6">
      <c r="D7484" s="374"/>
      <c r="E7484" s="534"/>
      <c r="F7484" s="534"/>
    </row>
    <row r="7485" spans="4:6">
      <c r="D7485" s="374"/>
      <c r="E7485" s="534"/>
      <c r="F7485" s="534"/>
    </row>
    <row r="7486" spans="4:6">
      <c r="D7486" s="374"/>
      <c r="E7486" s="534"/>
      <c r="F7486" s="534"/>
    </row>
    <row r="7487" spans="4:6">
      <c r="D7487" s="374"/>
      <c r="E7487" s="534"/>
      <c r="F7487" s="534"/>
    </row>
    <row r="7488" spans="4:6">
      <c r="D7488" s="374"/>
      <c r="E7488" s="534"/>
      <c r="F7488" s="534"/>
    </row>
    <row r="7489" spans="4:6">
      <c r="D7489" s="374"/>
      <c r="E7489" s="534"/>
      <c r="F7489" s="534"/>
    </row>
    <row r="7490" spans="4:6">
      <c r="D7490" s="374"/>
      <c r="E7490" s="534"/>
      <c r="F7490" s="534"/>
    </row>
    <row r="7491" spans="4:6">
      <c r="D7491" s="374"/>
      <c r="E7491" s="534"/>
      <c r="F7491" s="534"/>
    </row>
    <row r="7492" spans="4:6">
      <c r="D7492" s="374"/>
      <c r="E7492" s="534"/>
      <c r="F7492" s="534"/>
    </row>
    <row r="7493" spans="4:6">
      <c r="D7493" s="374"/>
      <c r="E7493" s="534"/>
      <c r="F7493" s="534"/>
    </row>
    <row r="7494" spans="4:6">
      <c r="D7494" s="374"/>
      <c r="E7494" s="534"/>
      <c r="F7494" s="534"/>
    </row>
    <row r="7495" spans="4:6">
      <c r="D7495" s="374"/>
      <c r="E7495" s="534"/>
      <c r="F7495" s="534"/>
    </row>
    <row r="7496" spans="4:6">
      <c r="D7496" s="374"/>
      <c r="E7496" s="534"/>
      <c r="F7496" s="534"/>
    </row>
    <row r="7497" spans="4:6">
      <c r="D7497" s="374"/>
      <c r="E7497" s="534"/>
      <c r="F7497" s="534"/>
    </row>
    <row r="7498" spans="4:6">
      <c r="D7498" s="374"/>
      <c r="E7498" s="534"/>
      <c r="F7498" s="534"/>
    </row>
    <row r="7499" spans="4:6">
      <c r="D7499" s="374"/>
      <c r="E7499" s="534"/>
      <c r="F7499" s="534"/>
    </row>
    <row r="7500" spans="4:6">
      <c r="D7500" s="374"/>
      <c r="E7500" s="534"/>
      <c r="F7500" s="534"/>
    </row>
    <row r="7501" spans="4:6">
      <c r="D7501" s="374"/>
      <c r="E7501" s="534"/>
      <c r="F7501" s="534"/>
    </row>
    <row r="7502" spans="4:6">
      <c r="D7502" s="374"/>
      <c r="E7502" s="534"/>
      <c r="F7502" s="534"/>
    </row>
    <row r="7503" spans="4:6">
      <c r="D7503" s="374"/>
      <c r="E7503" s="534"/>
      <c r="F7503" s="534"/>
    </row>
    <row r="7504" spans="4:6">
      <c r="D7504" s="374"/>
      <c r="E7504" s="534"/>
      <c r="F7504" s="534"/>
    </row>
    <row r="7505" spans="4:6">
      <c r="D7505" s="374"/>
      <c r="E7505" s="534"/>
      <c r="F7505" s="534"/>
    </row>
    <row r="7506" spans="4:6">
      <c r="D7506" s="374"/>
      <c r="E7506" s="534"/>
      <c r="F7506" s="534"/>
    </row>
    <row r="7507" spans="4:6">
      <c r="D7507" s="374"/>
      <c r="E7507" s="534"/>
      <c r="F7507" s="534"/>
    </row>
    <row r="7508" spans="4:6">
      <c r="D7508" s="374"/>
      <c r="E7508" s="534"/>
      <c r="F7508" s="534"/>
    </row>
    <row r="7509" spans="4:6">
      <c r="D7509" s="374"/>
      <c r="E7509" s="534"/>
      <c r="F7509" s="534"/>
    </row>
    <row r="7510" spans="4:6">
      <c r="D7510" s="374"/>
      <c r="E7510" s="534"/>
      <c r="F7510" s="534"/>
    </row>
    <row r="7511" spans="4:6">
      <c r="D7511" s="374"/>
      <c r="E7511" s="534"/>
      <c r="F7511" s="534"/>
    </row>
    <row r="7512" spans="4:6">
      <c r="D7512" s="374"/>
      <c r="E7512" s="534"/>
      <c r="F7512" s="534"/>
    </row>
    <row r="7513" spans="4:6">
      <c r="D7513" s="374"/>
      <c r="E7513" s="534"/>
      <c r="F7513" s="534"/>
    </row>
    <row r="7514" spans="4:6">
      <c r="D7514" s="374"/>
      <c r="E7514" s="534"/>
      <c r="F7514" s="534"/>
    </row>
    <row r="7515" spans="4:6">
      <c r="D7515" s="374"/>
      <c r="E7515" s="534"/>
      <c r="F7515" s="534"/>
    </row>
    <row r="7516" spans="4:6">
      <c r="D7516" s="374"/>
      <c r="E7516" s="534"/>
      <c r="F7516" s="534"/>
    </row>
    <row r="7517" spans="4:6">
      <c r="D7517" s="374"/>
      <c r="E7517" s="534"/>
      <c r="F7517" s="534"/>
    </row>
    <row r="7518" spans="4:6">
      <c r="D7518" s="374"/>
      <c r="E7518" s="534"/>
      <c r="F7518" s="534"/>
    </row>
    <row r="7519" spans="4:6">
      <c r="D7519" s="374"/>
      <c r="E7519" s="534"/>
      <c r="F7519" s="534"/>
    </row>
    <row r="7520" spans="4:6">
      <c r="D7520" s="374"/>
      <c r="E7520" s="534"/>
      <c r="F7520" s="534"/>
    </row>
    <row r="7521" spans="4:6">
      <c r="D7521" s="374"/>
      <c r="E7521" s="534"/>
      <c r="F7521" s="534"/>
    </row>
    <row r="7522" spans="4:6">
      <c r="D7522" s="374"/>
      <c r="E7522" s="534"/>
      <c r="F7522" s="534"/>
    </row>
    <row r="7523" spans="4:6">
      <c r="D7523" s="374"/>
      <c r="E7523" s="534"/>
      <c r="F7523" s="534"/>
    </row>
    <row r="7524" spans="4:6">
      <c r="D7524" s="374"/>
      <c r="E7524" s="534"/>
      <c r="F7524" s="534"/>
    </row>
    <row r="7525" spans="4:6">
      <c r="D7525" s="374"/>
      <c r="E7525" s="534"/>
      <c r="F7525" s="534"/>
    </row>
    <row r="7526" spans="4:6">
      <c r="D7526" s="374"/>
      <c r="E7526" s="534"/>
      <c r="F7526" s="534"/>
    </row>
    <row r="7527" spans="4:6">
      <c r="D7527" s="374"/>
      <c r="E7527" s="534"/>
      <c r="F7527" s="534"/>
    </row>
    <row r="7528" spans="4:6">
      <c r="D7528" s="374"/>
      <c r="E7528" s="534"/>
      <c r="F7528" s="534"/>
    </row>
    <row r="7529" spans="4:6">
      <c r="D7529" s="374"/>
      <c r="E7529" s="534"/>
      <c r="F7529" s="534"/>
    </row>
    <row r="7530" spans="4:6">
      <c r="D7530" s="374"/>
      <c r="E7530" s="534"/>
      <c r="F7530" s="534"/>
    </row>
    <row r="7531" spans="4:6">
      <c r="D7531" s="374"/>
      <c r="E7531" s="534"/>
      <c r="F7531" s="534"/>
    </row>
    <row r="7532" spans="4:6">
      <c r="D7532" s="374"/>
      <c r="E7532" s="534"/>
      <c r="F7532" s="534"/>
    </row>
    <row r="7533" spans="4:6">
      <c r="D7533" s="374"/>
      <c r="E7533" s="534"/>
      <c r="F7533" s="534"/>
    </row>
    <row r="7534" spans="4:6">
      <c r="D7534" s="374"/>
      <c r="E7534" s="534"/>
      <c r="F7534" s="534"/>
    </row>
    <row r="7535" spans="4:6">
      <c r="D7535" s="374"/>
      <c r="E7535" s="534"/>
      <c r="F7535" s="534"/>
    </row>
    <row r="7536" spans="4:6">
      <c r="D7536" s="374"/>
      <c r="E7536" s="534"/>
      <c r="F7536" s="534"/>
    </row>
    <row r="7537" spans="4:6">
      <c r="D7537" s="374"/>
      <c r="E7537" s="534"/>
      <c r="F7537" s="534"/>
    </row>
    <row r="7538" spans="4:6">
      <c r="D7538" s="374"/>
      <c r="E7538" s="534"/>
      <c r="F7538" s="534"/>
    </row>
    <row r="7539" spans="4:6">
      <c r="D7539" s="374"/>
      <c r="E7539" s="534"/>
      <c r="F7539" s="534"/>
    </row>
    <row r="7540" spans="4:6">
      <c r="D7540" s="374"/>
      <c r="E7540" s="534"/>
      <c r="F7540" s="534"/>
    </row>
    <row r="7541" spans="4:6">
      <c r="D7541" s="374"/>
      <c r="E7541" s="534"/>
      <c r="F7541" s="534"/>
    </row>
    <row r="7542" spans="4:6">
      <c r="D7542" s="374"/>
      <c r="E7542" s="534"/>
      <c r="F7542" s="534"/>
    </row>
    <row r="7543" spans="4:6">
      <c r="D7543" s="374"/>
      <c r="E7543" s="534"/>
      <c r="F7543" s="534"/>
    </row>
    <row r="7544" spans="4:6">
      <c r="D7544" s="374"/>
      <c r="E7544" s="534"/>
      <c r="F7544" s="534"/>
    </row>
    <row r="7545" spans="4:6">
      <c r="D7545" s="374"/>
      <c r="E7545" s="534"/>
      <c r="F7545" s="534"/>
    </row>
    <row r="7546" spans="4:6">
      <c r="D7546" s="374"/>
      <c r="E7546" s="534"/>
      <c r="F7546" s="534"/>
    </row>
    <row r="7547" spans="4:6">
      <c r="D7547" s="374"/>
      <c r="E7547" s="534"/>
      <c r="F7547" s="534"/>
    </row>
    <row r="7548" spans="4:6">
      <c r="D7548" s="374"/>
      <c r="E7548" s="534"/>
      <c r="F7548" s="534"/>
    </row>
    <row r="7549" spans="4:6">
      <c r="D7549" s="374"/>
      <c r="E7549" s="534"/>
      <c r="F7549" s="534"/>
    </row>
    <row r="7550" spans="4:6">
      <c r="D7550" s="374"/>
      <c r="E7550" s="534"/>
      <c r="F7550" s="534"/>
    </row>
    <row r="7551" spans="4:6">
      <c r="D7551" s="374"/>
      <c r="E7551" s="534"/>
      <c r="F7551" s="534"/>
    </row>
    <row r="7552" spans="4:6">
      <c r="D7552" s="374"/>
      <c r="E7552" s="534"/>
      <c r="F7552" s="534"/>
    </row>
    <row r="7553" spans="4:6">
      <c r="D7553" s="374"/>
      <c r="E7553" s="534"/>
      <c r="F7553" s="534"/>
    </row>
    <row r="7554" spans="4:6">
      <c r="D7554" s="374"/>
      <c r="E7554" s="534"/>
      <c r="F7554" s="534"/>
    </row>
    <row r="7555" spans="4:6">
      <c r="D7555" s="374"/>
      <c r="E7555" s="534"/>
      <c r="F7555" s="534"/>
    </row>
    <row r="7556" spans="4:6">
      <c r="D7556" s="374"/>
      <c r="E7556" s="534"/>
      <c r="F7556" s="534"/>
    </row>
    <row r="7557" spans="4:6">
      <c r="D7557" s="374"/>
      <c r="E7557" s="534"/>
      <c r="F7557" s="534"/>
    </row>
    <row r="7558" spans="4:6">
      <c r="D7558" s="374"/>
      <c r="E7558" s="534"/>
      <c r="F7558" s="534"/>
    </row>
    <row r="7559" spans="4:6">
      <c r="D7559" s="374"/>
      <c r="E7559" s="534"/>
      <c r="F7559" s="534"/>
    </row>
    <row r="7560" spans="4:6">
      <c r="D7560" s="374"/>
      <c r="E7560" s="534"/>
      <c r="F7560" s="534"/>
    </row>
    <row r="7561" spans="4:6">
      <c r="D7561" s="374"/>
      <c r="E7561" s="534"/>
      <c r="F7561" s="534"/>
    </row>
    <row r="7562" spans="4:6">
      <c r="D7562" s="374"/>
      <c r="E7562" s="534"/>
      <c r="F7562" s="534"/>
    </row>
    <row r="7563" spans="4:6">
      <c r="D7563" s="374"/>
      <c r="E7563" s="534"/>
      <c r="F7563" s="534"/>
    </row>
    <row r="7564" spans="4:6">
      <c r="D7564" s="374"/>
      <c r="E7564" s="534"/>
      <c r="F7564" s="534"/>
    </row>
    <row r="7565" spans="4:6">
      <c r="D7565" s="374"/>
      <c r="E7565" s="534"/>
      <c r="F7565" s="534"/>
    </row>
    <row r="7566" spans="4:6">
      <c r="D7566" s="374"/>
      <c r="E7566" s="534"/>
      <c r="F7566" s="534"/>
    </row>
    <row r="7567" spans="4:6">
      <c r="D7567" s="374"/>
      <c r="E7567" s="534"/>
      <c r="F7567" s="534"/>
    </row>
    <row r="7568" spans="4:6">
      <c r="D7568" s="374"/>
      <c r="E7568" s="534"/>
      <c r="F7568" s="534"/>
    </row>
    <row r="7569" spans="4:6">
      <c r="D7569" s="374"/>
      <c r="E7569" s="534"/>
      <c r="F7569" s="534"/>
    </row>
    <row r="7570" spans="4:6">
      <c r="D7570" s="374"/>
      <c r="E7570" s="534"/>
      <c r="F7570" s="534"/>
    </row>
    <row r="7571" spans="4:6">
      <c r="D7571" s="374"/>
      <c r="E7571" s="534"/>
      <c r="F7571" s="534"/>
    </row>
    <row r="7572" spans="4:6">
      <c r="D7572" s="374"/>
      <c r="E7572" s="534"/>
      <c r="F7572" s="534"/>
    </row>
    <row r="7573" spans="4:6">
      <c r="D7573" s="374"/>
      <c r="E7573" s="534"/>
      <c r="F7573" s="534"/>
    </row>
    <row r="7574" spans="4:6">
      <c r="D7574" s="374"/>
      <c r="E7574" s="534"/>
      <c r="F7574" s="534"/>
    </row>
    <row r="7575" spans="4:6">
      <c r="D7575" s="374"/>
      <c r="E7575" s="534"/>
      <c r="F7575" s="534"/>
    </row>
    <row r="7576" spans="4:6">
      <c r="D7576" s="374"/>
      <c r="E7576" s="534"/>
      <c r="F7576" s="534"/>
    </row>
    <row r="7577" spans="4:6">
      <c r="D7577" s="374"/>
      <c r="E7577" s="534"/>
      <c r="F7577" s="534"/>
    </row>
    <row r="7578" spans="4:6">
      <c r="D7578" s="374"/>
      <c r="E7578" s="534"/>
      <c r="F7578" s="534"/>
    </row>
    <row r="7579" spans="4:6">
      <c r="D7579" s="374"/>
      <c r="E7579" s="534"/>
      <c r="F7579" s="534"/>
    </row>
    <row r="7580" spans="4:6">
      <c r="D7580" s="374"/>
      <c r="E7580" s="534"/>
      <c r="F7580" s="534"/>
    </row>
    <row r="7581" spans="4:6">
      <c r="D7581" s="374"/>
      <c r="E7581" s="534"/>
      <c r="F7581" s="534"/>
    </row>
    <row r="7582" spans="4:6">
      <c r="D7582" s="374"/>
      <c r="E7582" s="534"/>
      <c r="F7582" s="534"/>
    </row>
    <row r="7583" spans="4:6">
      <c r="D7583" s="374"/>
      <c r="E7583" s="534"/>
      <c r="F7583" s="534"/>
    </row>
    <row r="7584" spans="4:6">
      <c r="D7584" s="374"/>
      <c r="E7584" s="534"/>
      <c r="F7584" s="534"/>
    </row>
    <row r="7585" spans="4:6">
      <c r="D7585" s="374"/>
      <c r="E7585" s="534"/>
      <c r="F7585" s="534"/>
    </row>
    <row r="7586" spans="4:6">
      <c r="D7586" s="374"/>
      <c r="E7586" s="534"/>
      <c r="F7586" s="534"/>
    </row>
    <row r="7587" spans="4:6">
      <c r="D7587" s="374"/>
      <c r="E7587" s="534"/>
      <c r="F7587" s="534"/>
    </row>
    <row r="7588" spans="4:6">
      <c r="D7588" s="374"/>
      <c r="E7588" s="534"/>
      <c r="F7588" s="534"/>
    </row>
    <row r="7589" spans="4:6">
      <c r="D7589" s="374"/>
      <c r="E7589" s="534"/>
      <c r="F7589" s="534"/>
    </row>
    <row r="7590" spans="4:6">
      <c r="D7590" s="374"/>
      <c r="E7590" s="534"/>
      <c r="F7590" s="534"/>
    </row>
    <row r="7591" spans="4:6">
      <c r="D7591" s="374"/>
      <c r="E7591" s="534"/>
      <c r="F7591" s="534"/>
    </row>
    <row r="7592" spans="4:6">
      <c r="D7592" s="374"/>
      <c r="E7592" s="534"/>
      <c r="F7592" s="534"/>
    </row>
    <row r="7593" spans="4:6">
      <c r="D7593" s="374"/>
      <c r="E7593" s="534"/>
      <c r="F7593" s="534"/>
    </row>
    <row r="7594" spans="4:6">
      <c r="D7594" s="374"/>
      <c r="E7594" s="534"/>
      <c r="F7594" s="534"/>
    </row>
    <row r="7595" spans="4:6">
      <c r="D7595" s="374"/>
      <c r="E7595" s="534"/>
      <c r="F7595" s="534"/>
    </row>
    <row r="7596" spans="4:6">
      <c r="D7596" s="374"/>
      <c r="E7596" s="534"/>
      <c r="F7596" s="534"/>
    </row>
    <row r="7597" spans="4:6">
      <c r="D7597" s="374"/>
      <c r="E7597" s="534"/>
      <c r="F7597" s="534"/>
    </row>
    <row r="7598" spans="4:6">
      <c r="D7598" s="374"/>
      <c r="E7598" s="534"/>
      <c r="F7598" s="534"/>
    </row>
    <row r="7599" spans="4:6">
      <c r="D7599" s="374"/>
      <c r="E7599" s="534"/>
      <c r="F7599" s="534"/>
    </row>
    <row r="7600" spans="4:6">
      <c r="D7600" s="374"/>
      <c r="E7600" s="534"/>
      <c r="F7600" s="534"/>
    </row>
    <row r="7601" spans="4:6">
      <c r="D7601" s="374"/>
      <c r="E7601" s="534"/>
      <c r="F7601" s="534"/>
    </row>
    <row r="7602" spans="4:6">
      <c r="D7602" s="374"/>
      <c r="E7602" s="534"/>
      <c r="F7602" s="534"/>
    </row>
    <row r="7603" spans="4:6">
      <c r="D7603" s="374"/>
      <c r="E7603" s="534"/>
      <c r="F7603" s="534"/>
    </row>
    <row r="7604" spans="4:6">
      <c r="D7604" s="374"/>
      <c r="E7604" s="534"/>
      <c r="F7604" s="534"/>
    </row>
    <row r="7605" spans="4:6">
      <c r="D7605" s="374"/>
      <c r="E7605" s="534"/>
      <c r="F7605" s="534"/>
    </row>
    <row r="7606" spans="4:6">
      <c r="D7606" s="374"/>
      <c r="E7606" s="534"/>
      <c r="F7606" s="534"/>
    </row>
    <row r="7607" spans="4:6">
      <c r="D7607" s="374"/>
      <c r="E7607" s="534"/>
      <c r="F7607" s="534"/>
    </row>
    <row r="7608" spans="4:6">
      <c r="D7608" s="374"/>
      <c r="E7608" s="534"/>
      <c r="F7608" s="534"/>
    </row>
    <row r="7609" spans="4:6">
      <c r="D7609" s="374"/>
      <c r="E7609" s="534"/>
      <c r="F7609" s="534"/>
    </row>
    <row r="7610" spans="4:6">
      <c r="D7610" s="374"/>
      <c r="E7610" s="534"/>
      <c r="F7610" s="534"/>
    </row>
    <row r="7611" spans="4:6">
      <c r="D7611" s="374"/>
      <c r="E7611" s="534"/>
      <c r="F7611" s="534"/>
    </row>
    <row r="7612" spans="4:6">
      <c r="D7612" s="374"/>
      <c r="E7612" s="534"/>
      <c r="F7612" s="534"/>
    </row>
    <row r="7613" spans="4:6">
      <c r="D7613" s="374"/>
      <c r="E7613" s="534"/>
      <c r="F7613" s="534"/>
    </row>
    <row r="7614" spans="4:6">
      <c r="D7614" s="374"/>
      <c r="E7614" s="534"/>
      <c r="F7614" s="534"/>
    </row>
    <row r="7615" spans="4:6">
      <c r="D7615" s="374"/>
      <c r="E7615" s="534"/>
      <c r="F7615" s="534"/>
    </row>
    <row r="7616" spans="4:6">
      <c r="D7616" s="374"/>
      <c r="E7616" s="534"/>
      <c r="F7616" s="534"/>
    </row>
    <row r="7617" spans="4:6">
      <c r="D7617" s="374"/>
      <c r="E7617" s="534"/>
      <c r="F7617" s="534"/>
    </row>
    <row r="7618" spans="4:6">
      <c r="D7618" s="374"/>
      <c r="E7618" s="534"/>
      <c r="F7618" s="534"/>
    </row>
    <row r="7619" spans="4:6">
      <c r="D7619" s="374"/>
      <c r="E7619" s="534"/>
      <c r="F7619" s="534"/>
    </row>
    <row r="7620" spans="4:6">
      <c r="D7620" s="374"/>
      <c r="E7620" s="534"/>
      <c r="F7620" s="534"/>
    </row>
    <row r="7621" spans="4:6">
      <c r="D7621" s="374"/>
      <c r="E7621" s="534"/>
      <c r="F7621" s="534"/>
    </row>
    <row r="7622" spans="4:6">
      <c r="D7622" s="374"/>
      <c r="E7622" s="534"/>
      <c r="F7622" s="534"/>
    </row>
    <row r="7623" spans="4:6">
      <c r="D7623" s="374"/>
      <c r="E7623" s="534"/>
      <c r="F7623" s="534"/>
    </row>
    <row r="7624" spans="4:6">
      <c r="D7624" s="374"/>
      <c r="E7624" s="534"/>
      <c r="F7624" s="534"/>
    </row>
    <row r="7625" spans="4:6">
      <c r="D7625" s="374"/>
      <c r="E7625" s="534"/>
      <c r="F7625" s="534"/>
    </row>
    <row r="7626" spans="4:6">
      <c r="D7626" s="374"/>
      <c r="E7626" s="534"/>
      <c r="F7626" s="534"/>
    </row>
    <row r="7627" spans="4:6">
      <c r="D7627" s="374"/>
      <c r="E7627" s="534"/>
      <c r="F7627" s="534"/>
    </row>
    <row r="7628" spans="4:6">
      <c r="D7628" s="374"/>
      <c r="E7628" s="534"/>
      <c r="F7628" s="534"/>
    </row>
    <row r="7629" spans="4:6">
      <c r="D7629" s="374"/>
      <c r="E7629" s="534"/>
      <c r="F7629" s="534"/>
    </row>
    <row r="7630" spans="4:6">
      <c r="D7630" s="374"/>
      <c r="E7630" s="534"/>
      <c r="F7630" s="534"/>
    </row>
    <row r="7631" spans="4:6">
      <c r="D7631" s="374"/>
      <c r="E7631" s="534"/>
      <c r="F7631" s="534"/>
    </row>
    <row r="7632" spans="4:6">
      <c r="D7632" s="374"/>
      <c r="E7632" s="534"/>
      <c r="F7632" s="534"/>
    </row>
    <row r="7633" spans="4:6">
      <c r="D7633" s="374"/>
      <c r="E7633" s="534"/>
      <c r="F7633" s="534"/>
    </row>
    <row r="7634" spans="4:6">
      <c r="D7634" s="374"/>
      <c r="E7634" s="534"/>
      <c r="F7634" s="534"/>
    </row>
    <row r="7635" spans="4:6">
      <c r="D7635" s="374"/>
      <c r="E7635" s="534"/>
      <c r="F7635" s="534"/>
    </row>
    <row r="7636" spans="4:6">
      <c r="D7636" s="374"/>
      <c r="E7636" s="534"/>
      <c r="F7636" s="534"/>
    </row>
    <row r="7637" spans="4:6">
      <c r="D7637" s="374"/>
      <c r="E7637" s="534"/>
      <c r="F7637" s="534"/>
    </row>
    <row r="7638" spans="4:6">
      <c r="D7638" s="374"/>
      <c r="E7638" s="534"/>
      <c r="F7638" s="534"/>
    </row>
    <row r="7639" spans="4:6">
      <c r="D7639" s="374"/>
      <c r="E7639" s="534"/>
      <c r="F7639" s="534"/>
    </row>
    <row r="7640" spans="4:6">
      <c r="D7640" s="374"/>
      <c r="E7640" s="534"/>
      <c r="F7640" s="534"/>
    </row>
    <row r="7641" spans="4:6">
      <c r="D7641" s="374"/>
      <c r="E7641" s="534"/>
      <c r="F7641" s="534"/>
    </row>
    <row r="7642" spans="4:6">
      <c r="D7642" s="374"/>
      <c r="E7642" s="534"/>
      <c r="F7642" s="534"/>
    </row>
    <row r="7643" spans="4:6">
      <c r="D7643" s="374"/>
      <c r="E7643" s="534"/>
      <c r="F7643" s="534"/>
    </row>
    <row r="7644" spans="4:6">
      <c r="D7644" s="374"/>
      <c r="E7644" s="534"/>
      <c r="F7644" s="534"/>
    </row>
    <row r="7645" spans="4:6">
      <c r="D7645" s="374"/>
      <c r="E7645" s="534"/>
      <c r="F7645" s="534"/>
    </row>
    <row r="7646" spans="4:6">
      <c r="D7646" s="374"/>
      <c r="E7646" s="534"/>
      <c r="F7646" s="534"/>
    </row>
    <row r="7647" spans="4:6">
      <c r="D7647" s="374"/>
      <c r="E7647" s="534"/>
      <c r="F7647" s="534"/>
    </row>
    <row r="7648" spans="4:6">
      <c r="D7648" s="374"/>
      <c r="E7648" s="534"/>
      <c r="F7648" s="534"/>
    </row>
    <row r="7649" spans="4:6">
      <c r="D7649" s="374"/>
      <c r="E7649" s="534"/>
      <c r="F7649" s="534"/>
    </row>
    <row r="7650" spans="4:6">
      <c r="D7650" s="374"/>
      <c r="E7650" s="534"/>
      <c r="F7650" s="534"/>
    </row>
    <row r="7651" spans="4:6">
      <c r="D7651" s="374"/>
      <c r="E7651" s="534"/>
      <c r="F7651" s="534"/>
    </row>
    <row r="7652" spans="4:6">
      <c r="D7652" s="374"/>
      <c r="E7652" s="534"/>
      <c r="F7652" s="534"/>
    </row>
    <row r="7653" spans="4:6">
      <c r="D7653" s="374"/>
      <c r="E7653" s="534"/>
      <c r="F7653" s="534"/>
    </row>
    <row r="7654" spans="4:6">
      <c r="D7654" s="374"/>
      <c r="E7654" s="534"/>
      <c r="F7654" s="534"/>
    </row>
    <row r="7655" spans="4:6">
      <c r="D7655" s="374"/>
      <c r="E7655" s="534"/>
      <c r="F7655" s="534"/>
    </row>
    <row r="7656" spans="4:6">
      <c r="D7656" s="374"/>
      <c r="E7656" s="534"/>
      <c r="F7656" s="534"/>
    </row>
    <row r="7657" spans="4:6">
      <c r="D7657" s="374"/>
      <c r="E7657" s="534"/>
      <c r="F7657" s="534"/>
    </row>
    <row r="7658" spans="4:6">
      <c r="D7658" s="374"/>
      <c r="E7658" s="534"/>
      <c r="F7658" s="534"/>
    </row>
    <row r="7659" spans="4:6">
      <c r="D7659" s="374"/>
      <c r="E7659" s="534"/>
      <c r="F7659" s="534"/>
    </row>
    <row r="7660" spans="4:6">
      <c r="D7660" s="374"/>
      <c r="E7660" s="534"/>
      <c r="F7660" s="534"/>
    </row>
    <row r="7661" spans="4:6">
      <c r="D7661" s="374"/>
      <c r="E7661" s="534"/>
      <c r="F7661" s="534"/>
    </row>
    <row r="7662" spans="4:6">
      <c r="D7662" s="374"/>
      <c r="E7662" s="534"/>
      <c r="F7662" s="534"/>
    </row>
    <row r="7663" spans="4:6">
      <c r="D7663" s="374"/>
      <c r="E7663" s="534"/>
      <c r="F7663" s="534"/>
    </row>
    <row r="7664" spans="4:6">
      <c r="D7664" s="374"/>
      <c r="E7664" s="534"/>
      <c r="F7664" s="534"/>
    </row>
    <row r="7665" spans="4:6">
      <c r="D7665" s="374"/>
      <c r="E7665" s="534"/>
      <c r="F7665" s="534"/>
    </row>
    <row r="7666" spans="4:6">
      <c r="D7666" s="374"/>
      <c r="E7666" s="534"/>
      <c r="F7666" s="534"/>
    </row>
  </sheetData>
  <mergeCells count="9">
    <mergeCell ref="A160:E160"/>
    <mergeCell ref="A206:E206"/>
    <mergeCell ref="A1:C1"/>
    <mergeCell ref="A2:F2"/>
    <mergeCell ref="A3:F3"/>
    <mergeCell ref="B4:D4"/>
    <mergeCell ref="A5:F5"/>
    <mergeCell ref="A60:E60"/>
    <mergeCell ref="A110:E110"/>
  </mergeCells>
  <pageMargins left="0.75" right="0.75" top="1" bottom="1" header="0.5" footer="0.5"/>
  <pageSetup paperSize="9" scale="59" orientation="portrait" r:id="rId1"/>
  <headerFooter alignWithMargins="0">
    <oddFooter>&amp;CPage &amp;P of &amp;N</oddFooter>
  </headerFooter>
  <rowBreaks count="3" manualBreakCount="3">
    <brk id="60" max="5" man="1"/>
    <brk id="110" max="5" man="1"/>
    <brk id="16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4"/>
  <sheetViews>
    <sheetView view="pageBreakPreview" topLeftCell="A16" zoomScaleNormal="100" zoomScaleSheetLayoutView="100" workbookViewId="0">
      <selection activeCell="B28" sqref="B28"/>
    </sheetView>
  </sheetViews>
  <sheetFormatPr defaultColWidth="10.36328125" defaultRowHeight="10"/>
  <cols>
    <col min="1" max="1" width="8.6328125" style="475" customWidth="1"/>
    <col min="2" max="2" width="40.6328125" style="476" customWidth="1"/>
    <col min="3" max="3" width="6.6328125" style="475" customWidth="1"/>
    <col min="4" max="4" width="8.6328125" style="477" customWidth="1"/>
    <col min="5" max="6" width="12.6328125" style="478" customWidth="1"/>
    <col min="7" max="13" width="10.36328125" style="45"/>
    <col min="14" max="14" width="10.36328125" style="374"/>
    <col min="15" max="16384" width="10.36328125" style="45"/>
  </cols>
  <sheetData>
    <row r="1" spans="1:14" ht="12" customHeight="1">
      <c r="A1" s="2039"/>
      <c r="B1" s="2040"/>
      <c r="C1" s="2040"/>
      <c r="D1" s="479"/>
      <c r="E1" s="480"/>
      <c r="F1" s="481"/>
      <c r="G1" s="49"/>
      <c r="H1" s="49"/>
      <c r="N1" s="45"/>
    </row>
    <row r="2" spans="1:14" ht="10.5">
      <c r="A2" s="2033" t="str">
        <f>'5.2 Sedimentation Basin'!A2:F2</f>
        <v>MINISTRY OF WATER AND ENVIRONMENT</v>
      </c>
      <c r="B2" s="2034"/>
      <c r="C2" s="2034"/>
      <c r="D2" s="2034"/>
      <c r="E2" s="2034"/>
      <c r="F2" s="2035"/>
      <c r="G2" s="49"/>
      <c r="H2" s="49"/>
      <c r="I2" s="49"/>
      <c r="J2" s="49"/>
      <c r="K2" s="49"/>
      <c r="N2" s="45"/>
    </row>
    <row r="3" spans="1:14" ht="10.5">
      <c r="A3" s="2033" t="str">
        <f>'5.2 Sedimentation Basin'!A3:F3</f>
        <v>NYAMUGASANI WATER SUPPLY &amp; SANITATION SYSTEM</v>
      </c>
      <c r="B3" s="2034"/>
      <c r="C3" s="2034"/>
      <c r="D3" s="2034"/>
      <c r="E3" s="2034"/>
      <c r="F3" s="2035"/>
      <c r="G3" s="49"/>
      <c r="H3" s="49"/>
      <c r="I3" s="49"/>
      <c r="J3" s="49"/>
      <c r="K3" s="49"/>
      <c r="N3" s="45"/>
    </row>
    <row r="4" spans="1:14" ht="10.5">
      <c r="A4" s="482"/>
      <c r="B4" s="2041"/>
      <c r="C4" s="2041"/>
      <c r="D4" s="2041"/>
      <c r="E4" s="483"/>
      <c r="F4" s="484"/>
      <c r="G4" s="49"/>
      <c r="H4" s="49"/>
      <c r="I4" s="49"/>
      <c r="N4" s="45"/>
    </row>
    <row r="5" spans="1:14" s="55" customFormat="1" ht="10.5">
      <c r="A5" s="2036" t="s">
        <v>853</v>
      </c>
      <c r="B5" s="2037"/>
      <c r="C5" s="2037"/>
      <c r="D5" s="2037"/>
      <c r="E5" s="2037"/>
      <c r="F5" s="2038"/>
      <c r="G5" s="49"/>
      <c r="H5" s="49"/>
      <c r="I5" s="49"/>
      <c r="J5" s="49"/>
      <c r="K5" s="49"/>
    </row>
    <row r="6" spans="1:14" s="55" customFormat="1" ht="10.5">
      <c r="A6" s="536"/>
      <c r="B6" s="537"/>
      <c r="C6" s="537"/>
      <c r="D6" s="537"/>
      <c r="E6" s="538"/>
      <c r="F6" s="539"/>
      <c r="G6" s="49"/>
      <c r="H6" s="49"/>
      <c r="I6" s="49"/>
      <c r="J6" s="49"/>
      <c r="K6" s="49"/>
    </row>
    <row r="7" spans="1:14" s="55" customFormat="1" ht="12.65" customHeight="1">
      <c r="A7" s="489" t="s">
        <v>852</v>
      </c>
      <c r="B7" s="537"/>
      <c r="C7" s="537"/>
      <c r="D7" s="537"/>
      <c r="E7" s="538"/>
      <c r="F7" s="539"/>
      <c r="G7" s="49"/>
      <c r="H7" s="49"/>
      <c r="I7" s="49"/>
      <c r="J7" s="49"/>
      <c r="K7" s="49"/>
    </row>
    <row r="8" spans="1:14" s="55" customFormat="1" ht="10.5" thickBot="1">
      <c r="A8" s="540"/>
      <c r="B8" s="541"/>
      <c r="C8" s="541"/>
      <c r="D8" s="542"/>
      <c r="E8" s="543"/>
      <c r="F8" s="544"/>
      <c r="G8" s="49"/>
      <c r="H8" s="49"/>
      <c r="I8" s="49"/>
      <c r="J8" s="49"/>
      <c r="K8" s="49"/>
    </row>
    <row r="9" spans="1:14" s="335" customFormat="1" ht="16.5" customHeight="1" thickBot="1">
      <c r="A9" s="379" t="s">
        <v>320</v>
      </c>
      <c r="B9" s="380" t="s">
        <v>161</v>
      </c>
      <c r="C9" s="380" t="s">
        <v>319</v>
      </c>
      <c r="D9" s="380" t="s">
        <v>318</v>
      </c>
      <c r="E9" s="224" t="s">
        <v>552</v>
      </c>
      <c r="F9" s="319" t="s">
        <v>551</v>
      </c>
    </row>
    <row r="10" spans="1:14" s="49" customFormat="1" ht="10.5" thickBot="1">
      <c r="A10" s="545"/>
      <c r="B10" s="414"/>
      <c r="C10" s="546"/>
      <c r="D10" s="547"/>
      <c r="E10" s="548"/>
      <c r="F10" s="549"/>
    </row>
    <row r="11" spans="1:14" s="85" customFormat="1" ht="16.25" customHeight="1">
      <c r="A11" s="321"/>
      <c r="B11" s="54" t="s">
        <v>596</v>
      </c>
      <c r="C11" s="43"/>
      <c r="D11" s="42"/>
      <c r="E11" s="41"/>
      <c r="F11" s="40"/>
    </row>
    <row r="12" spans="1:14" s="85" customFormat="1" ht="40.25" customHeight="1">
      <c r="A12" s="321"/>
      <c r="B12" s="53" t="s">
        <v>2617</v>
      </c>
      <c r="C12" s="22"/>
      <c r="D12" s="21"/>
      <c r="E12" s="20"/>
      <c r="F12" s="19"/>
    </row>
    <row r="13" spans="1:14" s="85" customFormat="1" ht="9.65" customHeight="1">
      <c r="A13" s="321"/>
      <c r="B13" s="53"/>
      <c r="C13" s="22"/>
      <c r="D13" s="21"/>
      <c r="E13" s="20"/>
      <c r="F13" s="19"/>
    </row>
    <row r="14" spans="1:14" s="49" customFormat="1" ht="10.5">
      <c r="A14" s="550"/>
      <c r="B14" s="387" t="s">
        <v>731</v>
      </c>
      <c r="C14" s="424"/>
      <c r="D14" s="551"/>
      <c r="E14" s="552"/>
      <c r="F14" s="553"/>
    </row>
    <row r="15" spans="1:14" s="49" customFormat="1">
      <c r="A15" s="550"/>
      <c r="B15" s="390"/>
      <c r="C15" s="424"/>
      <c r="D15" s="551"/>
      <c r="E15" s="552"/>
      <c r="F15" s="553"/>
    </row>
    <row r="16" spans="1:14" s="559" customFormat="1" ht="10.5">
      <c r="A16" s="554"/>
      <c r="B16" s="387" t="s">
        <v>851</v>
      </c>
      <c r="C16" s="555"/>
      <c r="D16" s="556"/>
      <c r="E16" s="557"/>
      <c r="F16" s="558"/>
    </row>
    <row r="17" spans="1:12" s="49" customFormat="1">
      <c r="A17" s="550"/>
      <c r="B17" s="390"/>
      <c r="C17" s="424"/>
      <c r="D17" s="560"/>
      <c r="E17" s="552"/>
      <c r="F17" s="553"/>
    </row>
    <row r="18" spans="1:12" s="49" customFormat="1" ht="30">
      <c r="A18" s="550"/>
      <c r="B18" s="392" t="s">
        <v>782</v>
      </c>
      <c r="C18" s="424"/>
      <c r="D18" s="551"/>
      <c r="E18" s="552"/>
      <c r="F18" s="553"/>
      <c r="L18" s="49" t="s">
        <v>711</v>
      </c>
    </row>
    <row r="19" spans="1:12" s="49" customFormat="1">
      <c r="A19" s="550"/>
      <c r="B19" s="390"/>
      <c r="C19" s="424"/>
      <c r="D19" s="551"/>
      <c r="E19" s="552"/>
      <c r="F19" s="553"/>
    </row>
    <row r="20" spans="1:12" s="335" customFormat="1" ht="12">
      <c r="A20" s="321" t="s">
        <v>798</v>
      </c>
      <c r="B20" s="394" t="s">
        <v>727</v>
      </c>
      <c r="C20" s="561" t="s">
        <v>679</v>
      </c>
      <c r="D20" s="562">
        <v>128</v>
      </c>
      <c r="E20" s="10"/>
      <c r="F20" s="563">
        <f>D20*E20</f>
        <v>0</v>
      </c>
    </row>
    <row r="21" spans="1:12" s="335" customFormat="1">
      <c r="A21" s="321"/>
      <c r="B21" s="394"/>
      <c r="C21" s="561"/>
      <c r="D21" s="562"/>
      <c r="E21" s="10"/>
      <c r="F21" s="563">
        <f t="shared" ref="F21:F56" si="0">D21*E21</f>
        <v>0</v>
      </c>
    </row>
    <row r="22" spans="1:12" s="49" customFormat="1" ht="12">
      <c r="A22" s="564" t="s">
        <v>794</v>
      </c>
      <c r="B22" s="390" t="s">
        <v>850</v>
      </c>
      <c r="C22" s="424" t="s">
        <v>691</v>
      </c>
      <c r="D22" s="565">
        <v>128</v>
      </c>
      <c r="E22" s="10"/>
      <c r="F22" s="563">
        <f t="shared" si="0"/>
        <v>0</v>
      </c>
    </row>
    <row r="23" spans="1:12" s="49" customFormat="1">
      <c r="A23" s="550"/>
      <c r="B23" s="390"/>
      <c r="C23" s="424"/>
      <c r="D23" s="560"/>
      <c r="E23" s="552"/>
      <c r="F23" s="563">
        <f t="shared" si="0"/>
        <v>0</v>
      </c>
    </row>
    <row r="24" spans="1:12" s="49" customFormat="1" ht="12">
      <c r="A24" s="564" t="s">
        <v>788</v>
      </c>
      <c r="B24" s="566" t="s">
        <v>780</v>
      </c>
      <c r="C24" s="424" t="s">
        <v>691</v>
      </c>
      <c r="D24" s="565">
        <v>256</v>
      </c>
      <c r="E24" s="10"/>
      <c r="F24" s="563">
        <f t="shared" si="0"/>
        <v>0</v>
      </c>
    </row>
    <row r="25" spans="1:12" s="49" customFormat="1">
      <c r="A25" s="550"/>
      <c r="B25" s="390"/>
      <c r="C25" s="424"/>
      <c r="D25" s="551"/>
      <c r="E25" s="552"/>
      <c r="F25" s="563">
        <f t="shared" si="0"/>
        <v>0</v>
      </c>
    </row>
    <row r="26" spans="1:12" s="49" customFormat="1" ht="12">
      <c r="A26" s="564" t="s">
        <v>786</v>
      </c>
      <c r="B26" s="566" t="s">
        <v>849</v>
      </c>
      <c r="C26" s="424" t="s">
        <v>691</v>
      </c>
      <c r="D26" s="565">
        <v>256</v>
      </c>
      <c r="E26" s="10"/>
      <c r="F26" s="563">
        <f t="shared" si="0"/>
        <v>0</v>
      </c>
    </row>
    <row r="27" spans="1:12" s="49" customFormat="1">
      <c r="A27" s="550"/>
      <c r="B27" s="390"/>
      <c r="C27" s="424"/>
      <c r="D27" s="551"/>
      <c r="E27" s="552"/>
      <c r="F27" s="563">
        <f t="shared" si="0"/>
        <v>0</v>
      </c>
    </row>
    <row r="28" spans="1:12" s="49" customFormat="1" ht="20">
      <c r="A28" s="567" t="s">
        <v>829</v>
      </c>
      <c r="B28" s="390" t="s">
        <v>848</v>
      </c>
      <c r="C28" s="424" t="s">
        <v>691</v>
      </c>
      <c r="D28" s="565">
        <v>256</v>
      </c>
      <c r="E28" s="10"/>
      <c r="F28" s="563">
        <f t="shared" si="0"/>
        <v>0</v>
      </c>
      <c r="H28" s="1978"/>
    </row>
    <row r="29" spans="1:12" s="49" customFormat="1">
      <c r="A29" s="550"/>
      <c r="B29" s="390"/>
      <c r="C29" s="424"/>
      <c r="D29" s="424"/>
      <c r="E29" s="48"/>
      <c r="F29" s="563">
        <f t="shared" si="0"/>
        <v>0</v>
      </c>
      <c r="H29" s="1978"/>
    </row>
    <row r="30" spans="1:12" s="49" customFormat="1" ht="20">
      <c r="A30" s="567" t="s">
        <v>826</v>
      </c>
      <c r="B30" s="390" t="s">
        <v>847</v>
      </c>
      <c r="C30" s="424" t="s">
        <v>691</v>
      </c>
      <c r="D30" s="565">
        <v>154</v>
      </c>
      <c r="E30" s="10"/>
      <c r="F30" s="563">
        <f t="shared" si="0"/>
        <v>0</v>
      </c>
      <c r="H30" s="1978"/>
    </row>
    <row r="31" spans="1:12" s="49" customFormat="1">
      <c r="A31" s="550"/>
      <c r="B31" s="390"/>
      <c r="C31" s="424"/>
      <c r="D31" s="551"/>
      <c r="E31" s="552"/>
      <c r="F31" s="563">
        <f t="shared" si="0"/>
        <v>0</v>
      </c>
      <c r="H31" s="1978"/>
    </row>
    <row r="32" spans="1:12" s="49" customFormat="1" ht="20">
      <c r="A32" s="567" t="s">
        <v>824</v>
      </c>
      <c r="B32" s="390" t="s">
        <v>846</v>
      </c>
      <c r="C32" s="424" t="s">
        <v>691</v>
      </c>
      <c r="D32" s="565">
        <v>103</v>
      </c>
      <c r="E32" s="10"/>
      <c r="F32" s="563">
        <f t="shared" si="0"/>
        <v>0</v>
      </c>
      <c r="H32" s="1978"/>
    </row>
    <row r="33" spans="1:6" s="49" customFormat="1">
      <c r="A33" s="567"/>
      <c r="B33" s="390"/>
      <c r="C33" s="424"/>
      <c r="D33" s="565"/>
      <c r="E33" s="48"/>
      <c r="F33" s="563">
        <f t="shared" si="0"/>
        <v>0</v>
      </c>
    </row>
    <row r="34" spans="1:6" s="49" customFormat="1" ht="10.5">
      <c r="A34" s="550"/>
      <c r="B34" s="399" t="s">
        <v>715</v>
      </c>
      <c r="C34" s="424"/>
      <c r="D34" s="565"/>
      <c r="E34" s="48"/>
      <c r="F34" s="563">
        <f t="shared" si="0"/>
        <v>0</v>
      </c>
    </row>
    <row r="35" spans="1:6" s="49" customFormat="1">
      <c r="A35" s="550"/>
      <c r="B35" s="392"/>
      <c r="C35" s="424"/>
      <c r="D35" s="551"/>
      <c r="E35" s="552"/>
      <c r="F35" s="563">
        <f t="shared" si="0"/>
        <v>0</v>
      </c>
    </row>
    <row r="36" spans="1:6" s="49" customFormat="1" ht="12">
      <c r="A36" s="564" t="s">
        <v>821</v>
      </c>
      <c r="B36" s="390" t="s">
        <v>713</v>
      </c>
      <c r="C36" s="424" t="s">
        <v>679</v>
      </c>
      <c r="D36" s="565">
        <v>128</v>
      </c>
      <c r="E36" s="10"/>
      <c r="F36" s="563">
        <f t="shared" si="0"/>
        <v>0</v>
      </c>
    </row>
    <row r="37" spans="1:6" s="49" customFormat="1">
      <c r="A37" s="550"/>
      <c r="B37" s="390"/>
      <c r="C37" s="424"/>
      <c r="D37" s="565"/>
      <c r="E37" s="48"/>
      <c r="F37" s="563">
        <f t="shared" si="0"/>
        <v>0</v>
      </c>
    </row>
    <row r="38" spans="1:6" s="49" customFormat="1" ht="10.5">
      <c r="A38" s="550"/>
      <c r="B38" s="399" t="s">
        <v>712</v>
      </c>
      <c r="C38" s="424"/>
      <c r="D38" s="568"/>
      <c r="E38" s="569"/>
      <c r="F38" s="563">
        <f t="shared" si="0"/>
        <v>0</v>
      </c>
    </row>
    <row r="39" spans="1:6" s="49" customFormat="1">
      <c r="A39" s="550"/>
      <c r="B39" s="390"/>
      <c r="C39" s="424"/>
      <c r="D39" s="424"/>
      <c r="E39" s="48"/>
      <c r="F39" s="563">
        <f t="shared" si="0"/>
        <v>0</v>
      </c>
    </row>
    <row r="40" spans="1:6" s="49" customFormat="1" ht="40">
      <c r="A40" s="564" t="s">
        <v>819</v>
      </c>
      <c r="B40" s="392" t="s">
        <v>709</v>
      </c>
      <c r="C40" s="424" t="s">
        <v>691</v>
      </c>
      <c r="D40" s="570">
        <v>25.6</v>
      </c>
      <c r="E40" s="10"/>
      <c r="F40" s="563">
        <f t="shared" si="0"/>
        <v>0</v>
      </c>
    </row>
    <row r="41" spans="1:6" s="49" customFormat="1">
      <c r="A41" s="550"/>
      <c r="B41" s="390"/>
      <c r="C41" s="424"/>
      <c r="D41" s="560"/>
      <c r="E41" s="552"/>
      <c r="F41" s="563">
        <f t="shared" si="0"/>
        <v>0</v>
      </c>
    </row>
    <row r="42" spans="1:6" s="49" customFormat="1" ht="20">
      <c r="A42" s="564" t="s">
        <v>817</v>
      </c>
      <c r="B42" s="390" t="s">
        <v>707</v>
      </c>
      <c r="C42" s="424" t="s">
        <v>691</v>
      </c>
      <c r="D42" s="565">
        <v>25.6</v>
      </c>
      <c r="E42" s="10"/>
      <c r="F42" s="563">
        <f t="shared" si="0"/>
        <v>0</v>
      </c>
    </row>
    <row r="43" spans="1:6" s="49" customFormat="1">
      <c r="A43" s="550"/>
      <c r="B43" s="390"/>
      <c r="C43" s="424"/>
      <c r="D43" s="565"/>
      <c r="E43" s="48"/>
      <c r="F43" s="563">
        <f t="shared" si="0"/>
        <v>0</v>
      </c>
    </row>
    <row r="44" spans="1:6" s="49" customFormat="1" ht="10.5">
      <c r="A44" s="550"/>
      <c r="B44" s="399" t="s">
        <v>845</v>
      </c>
      <c r="C44" s="424"/>
      <c r="D44" s="424"/>
      <c r="E44" s="48"/>
      <c r="F44" s="563">
        <f t="shared" si="0"/>
        <v>0</v>
      </c>
    </row>
    <row r="45" spans="1:6" s="49" customFormat="1">
      <c r="A45" s="550"/>
      <c r="B45" s="390"/>
      <c r="C45" s="424"/>
      <c r="D45" s="424"/>
      <c r="E45" s="48"/>
      <c r="F45" s="563">
        <f t="shared" si="0"/>
        <v>0</v>
      </c>
    </row>
    <row r="46" spans="1:6" s="49" customFormat="1" ht="30">
      <c r="A46" s="564" t="s">
        <v>844</v>
      </c>
      <c r="B46" s="392" t="s">
        <v>843</v>
      </c>
      <c r="C46" s="424" t="s">
        <v>691</v>
      </c>
      <c r="D46" s="565">
        <v>27.225000000000001</v>
      </c>
      <c r="E46" s="10"/>
      <c r="F46" s="563">
        <f t="shared" si="0"/>
        <v>0</v>
      </c>
    </row>
    <row r="47" spans="1:6" s="49" customFormat="1" ht="15.5">
      <c r="A47" s="550"/>
      <c r="B47" s="390"/>
      <c r="C47" s="424"/>
      <c r="D47" s="571"/>
      <c r="E47" s="48"/>
      <c r="F47" s="563">
        <f t="shared" si="0"/>
        <v>0</v>
      </c>
    </row>
    <row r="48" spans="1:6" s="49" customFormat="1" ht="40">
      <c r="A48" s="564" t="s">
        <v>814</v>
      </c>
      <c r="B48" s="392" t="s">
        <v>842</v>
      </c>
      <c r="C48" s="424" t="s">
        <v>691</v>
      </c>
      <c r="D48" s="565">
        <v>22.274999999999999</v>
      </c>
      <c r="E48" s="10"/>
      <c r="F48" s="563">
        <f t="shared" si="0"/>
        <v>0</v>
      </c>
    </row>
    <row r="49" spans="1:6" s="49" customFormat="1">
      <c r="A49" s="550"/>
      <c r="B49" s="390"/>
      <c r="C49" s="424"/>
      <c r="D49" s="551"/>
      <c r="E49" s="552"/>
      <c r="F49" s="563">
        <f t="shared" si="0"/>
        <v>0</v>
      </c>
    </row>
    <row r="50" spans="1:6" s="49" customFormat="1" ht="10.5">
      <c r="A50" s="550"/>
      <c r="B50" s="403" t="s">
        <v>706</v>
      </c>
      <c r="C50" s="424"/>
      <c r="D50" s="565"/>
      <c r="E50" s="48"/>
      <c r="F50" s="563">
        <f t="shared" si="0"/>
        <v>0</v>
      </c>
    </row>
    <row r="51" spans="1:6" s="49" customFormat="1">
      <c r="A51" s="550"/>
      <c r="B51" s="390"/>
      <c r="C51" s="424"/>
      <c r="D51" s="551"/>
      <c r="E51" s="552"/>
      <c r="F51" s="563">
        <f t="shared" si="0"/>
        <v>0</v>
      </c>
    </row>
    <row r="52" spans="1:6" s="49" customFormat="1">
      <c r="A52" s="550"/>
      <c r="B52" s="390" t="s">
        <v>776</v>
      </c>
      <c r="C52" s="424"/>
      <c r="D52" s="424"/>
      <c r="E52" s="48"/>
      <c r="F52" s="563">
        <f t="shared" si="0"/>
        <v>0</v>
      </c>
    </row>
    <row r="53" spans="1:6" s="49" customFormat="1">
      <c r="A53" s="550"/>
      <c r="B53" s="390"/>
      <c r="C53" s="424"/>
      <c r="D53" s="560"/>
      <c r="E53" s="552"/>
      <c r="F53" s="563">
        <f t="shared" si="0"/>
        <v>0</v>
      </c>
    </row>
    <row r="54" spans="1:6" s="49" customFormat="1" ht="10.5">
      <c r="A54" s="550"/>
      <c r="B54" s="399" t="s">
        <v>841</v>
      </c>
      <c r="C54" s="424"/>
      <c r="D54" s="424"/>
      <c r="E54" s="48"/>
      <c r="F54" s="563">
        <f t="shared" si="0"/>
        <v>0</v>
      </c>
    </row>
    <row r="55" spans="1:6" s="49" customFormat="1">
      <c r="A55" s="550"/>
      <c r="B55" s="390"/>
      <c r="C55" s="424"/>
      <c r="D55" s="560"/>
      <c r="E55" s="552"/>
      <c r="F55" s="563">
        <f t="shared" si="0"/>
        <v>0</v>
      </c>
    </row>
    <row r="56" spans="1:6" s="435" customFormat="1" ht="20">
      <c r="A56" s="572" t="s">
        <v>812</v>
      </c>
      <c r="B56" s="431" t="s">
        <v>840</v>
      </c>
      <c r="C56" s="424" t="s">
        <v>691</v>
      </c>
      <c r="D56" s="573">
        <v>9.6</v>
      </c>
      <c r="E56" s="10"/>
      <c r="F56" s="563">
        <f t="shared" si="0"/>
        <v>0</v>
      </c>
    </row>
    <row r="57" spans="1:6" s="49" customFormat="1" ht="10.5" thickBot="1">
      <c r="A57" s="574"/>
      <c r="B57" s="575"/>
      <c r="C57" s="576"/>
      <c r="D57" s="576"/>
      <c r="E57" s="461"/>
      <c r="F57" s="462"/>
    </row>
    <row r="58" spans="1:6" s="49" customFormat="1" ht="13.25" customHeight="1" thickBot="1">
      <c r="A58" s="2019" t="s">
        <v>325</v>
      </c>
      <c r="B58" s="2020"/>
      <c r="C58" s="2020"/>
      <c r="D58" s="2020"/>
      <c r="E58" s="2020"/>
      <c r="F58" s="62">
        <f>SUM(F19:F56)</f>
        <v>0</v>
      </c>
    </row>
    <row r="59" spans="1:6" s="49" customFormat="1">
      <c r="A59" s="545"/>
      <c r="B59" s="414"/>
      <c r="C59" s="546"/>
      <c r="D59" s="577"/>
      <c r="E59" s="548"/>
      <c r="F59" s="549"/>
    </row>
    <row r="60" spans="1:6" s="49" customFormat="1" ht="10.5">
      <c r="A60" s="550"/>
      <c r="B60" s="399" t="s">
        <v>839</v>
      </c>
      <c r="C60" s="424"/>
      <c r="D60" s="424"/>
      <c r="E60" s="48"/>
      <c r="F60" s="52"/>
    </row>
    <row r="61" spans="1:6" s="49" customFormat="1">
      <c r="A61" s="550" t="s">
        <v>726</v>
      </c>
      <c r="B61" s="390"/>
      <c r="C61" s="424"/>
      <c r="D61" s="560"/>
      <c r="E61" s="552"/>
      <c r="F61" s="553"/>
    </row>
    <row r="62" spans="1:6" s="49" customFormat="1" ht="12">
      <c r="A62" s="550" t="s">
        <v>810</v>
      </c>
      <c r="B62" s="390" t="s">
        <v>838</v>
      </c>
      <c r="C62" s="424" t="s">
        <v>691</v>
      </c>
      <c r="D62" s="565">
        <v>38.4</v>
      </c>
      <c r="E62" s="10"/>
      <c r="F62" s="563">
        <f t="shared" ref="F62:F120" si="1">D62*E62</f>
        <v>0</v>
      </c>
    </row>
    <row r="63" spans="1:6" s="49" customFormat="1">
      <c r="A63" s="550"/>
      <c r="B63" s="390"/>
      <c r="C63" s="424"/>
      <c r="D63" s="424"/>
      <c r="E63" s="48"/>
      <c r="F63" s="563">
        <f t="shared" si="1"/>
        <v>0</v>
      </c>
    </row>
    <row r="64" spans="1:6" s="49" customFormat="1" ht="12">
      <c r="A64" s="550" t="s">
        <v>809</v>
      </c>
      <c r="B64" s="390" t="s">
        <v>837</v>
      </c>
      <c r="C64" s="424" t="s">
        <v>691</v>
      </c>
      <c r="D64" s="565">
        <v>126</v>
      </c>
      <c r="E64" s="10"/>
      <c r="F64" s="563">
        <f t="shared" si="1"/>
        <v>0</v>
      </c>
    </row>
    <row r="65" spans="1:6" s="49" customFormat="1">
      <c r="A65" s="550"/>
      <c r="B65" s="390"/>
      <c r="C65" s="424"/>
      <c r="D65" s="565"/>
      <c r="E65" s="48"/>
      <c r="F65" s="563">
        <f t="shared" si="1"/>
        <v>0</v>
      </c>
    </row>
    <row r="66" spans="1:6" s="49" customFormat="1" ht="12">
      <c r="A66" s="550" t="s">
        <v>808</v>
      </c>
      <c r="B66" s="390" t="s">
        <v>836</v>
      </c>
      <c r="C66" s="424" t="s">
        <v>691</v>
      </c>
      <c r="D66" s="565">
        <v>3.5</v>
      </c>
      <c r="E66" s="10"/>
      <c r="F66" s="563">
        <f t="shared" si="1"/>
        <v>0</v>
      </c>
    </row>
    <row r="67" spans="1:6" s="49" customFormat="1">
      <c r="A67" s="550"/>
      <c r="B67" s="390"/>
      <c r="C67" s="424"/>
      <c r="D67" s="560"/>
      <c r="E67" s="552"/>
      <c r="F67" s="563">
        <f t="shared" si="1"/>
        <v>0</v>
      </c>
    </row>
    <row r="68" spans="1:6" s="49" customFormat="1" ht="12">
      <c r="A68" s="550" t="s">
        <v>805</v>
      </c>
      <c r="B68" s="390" t="s">
        <v>835</v>
      </c>
      <c r="C68" s="424" t="s">
        <v>691</v>
      </c>
      <c r="D68" s="565">
        <v>8</v>
      </c>
      <c r="E68" s="10"/>
      <c r="F68" s="563">
        <f t="shared" si="1"/>
        <v>0</v>
      </c>
    </row>
    <row r="69" spans="1:6" s="49" customFormat="1">
      <c r="A69" s="550"/>
      <c r="B69" s="424"/>
      <c r="C69" s="578"/>
      <c r="D69" s="565"/>
      <c r="E69" s="48"/>
      <c r="F69" s="563">
        <f t="shared" si="1"/>
        <v>0</v>
      </c>
    </row>
    <row r="70" spans="1:6" s="49" customFormat="1" ht="12">
      <c r="A70" s="579" t="s">
        <v>803</v>
      </c>
      <c r="B70" s="392" t="s">
        <v>834</v>
      </c>
      <c r="C70" s="424" t="s">
        <v>691</v>
      </c>
      <c r="D70" s="565">
        <v>9.5</v>
      </c>
      <c r="E70" s="10"/>
      <c r="F70" s="563">
        <f t="shared" si="1"/>
        <v>0</v>
      </c>
    </row>
    <row r="71" spans="1:6" s="49" customFormat="1" ht="15.5">
      <c r="A71" s="579"/>
      <c r="B71" s="392"/>
      <c r="C71" s="424"/>
      <c r="D71" s="580"/>
      <c r="E71" s="10"/>
      <c r="F71" s="563">
        <f t="shared" si="1"/>
        <v>0</v>
      </c>
    </row>
    <row r="72" spans="1:6" s="49" customFormat="1" ht="12">
      <c r="A72" s="550" t="s">
        <v>800</v>
      </c>
      <c r="B72" s="390" t="s">
        <v>833</v>
      </c>
      <c r="C72" s="424" t="s">
        <v>691</v>
      </c>
      <c r="D72" s="565">
        <v>20</v>
      </c>
      <c r="E72" s="10"/>
      <c r="F72" s="563">
        <f t="shared" si="1"/>
        <v>0</v>
      </c>
    </row>
    <row r="73" spans="1:6" s="49" customFormat="1">
      <c r="A73" s="550"/>
      <c r="B73" s="390"/>
      <c r="C73" s="424"/>
      <c r="D73" s="560"/>
      <c r="E73" s="552"/>
      <c r="F73" s="563">
        <f t="shared" si="1"/>
        <v>0</v>
      </c>
    </row>
    <row r="74" spans="1:6" s="49" customFormat="1" ht="10.5">
      <c r="A74" s="550"/>
      <c r="B74" s="399" t="s">
        <v>832</v>
      </c>
      <c r="C74" s="424"/>
      <c r="D74" s="565"/>
      <c r="E74" s="48"/>
      <c r="F74" s="563">
        <f t="shared" si="1"/>
        <v>0</v>
      </c>
    </row>
    <row r="75" spans="1:6" s="49" customFormat="1" ht="12">
      <c r="A75" s="550"/>
      <c r="B75" s="390" t="s">
        <v>831</v>
      </c>
      <c r="C75" s="424" t="s">
        <v>679</v>
      </c>
      <c r="D75" s="565">
        <v>80</v>
      </c>
      <c r="E75" s="10"/>
      <c r="F75" s="563">
        <f t="shared" si="1"/>
        <v>0</v>
      </c>
    </row>
    <row r="76" spans="1:6" s="49" customFormat="1">
      <c r="A76" s="550"/>
      <c r="B76" s="390"/>
      <c r="C76" s="424"/>
      <c r="D76" s="560"/>
      <c r="E76" s="552"/>
      <c r="F76" s="563">
        <f t="shared" si="1"/>
        <v>0</v>
      </c>
    </row>
    <row r="77" spans="1:6" s="49" customFormat="1" ht="10.5">
      <c r="A77" s="554"/>
      <c r="B77" s="387" t="s">
        <v>689</v>
      </c>
      <c r="C77" s="555"/>
      <c r="D77" s="565"/>
      <c r="E77" s="48"/>
      <c r="F77" s="563">
        <f t="shared" si="1"/>
        <v>0</v>
      </c>
    </row>
    <row r="78" spans="1:6" s="49" customFormat="1">
      <c r="A78" s="550"/>
      <c r="B78" s="390"/>
      <c r="C78" s="424"/>
      <c r="D78" s="560"/>
      <c r="E78" s="552"/>
      <c r="F78" s="563">
        <f t="shared" si="1"/>
        <v>0</v>
      </c>
    </row>
    <row r="79" spans="1:6" s="49" customFormat="1" ht="20">
      <c r="A79" s="550"/>
      <c r="B79" s="390" t="s">
        <v>688</v>
      </c>
      <c r="C79" s="424"/>
      <c r="D79" s="424"/>
      <c r="E79" s="48"/>
      <c r="F79" s="563">
        <f t="shared" si="1"/>
        <v>0</v>
      </c>
    </row>
    <row r="80" spans="1:6" s="49" customFormat="1">
      <c r="A80" s="550"/>
      <c r="B80" s="390"/>
      <c r="C80" s="424"/>
      <c r="D80" s="560"/>
      <c r="E80" s="552"/>
      <c r="F80" s="563">
        <f t="shared" si="1"/>
        <v>0</v>
      </c>
    </row>
    <row r="81" spans="1:6" s="49" customFormat="1" ht="10.5">
      <c r="A81" s="550"/>
      <c r="B81" s="581" t="s">
        <v>830</v>
      </c>
      <c r="C81" s="424"/>
      <c r="D81" s="424"/>
      <c r="E81" s="48"/>
      <c r="F81" s="563">
        <f t="shared" si="1"/>
        <v>0</v>
      </c>
    </row>
    <row r="82" spans="1:6" s="49" customFormat="1" ht="12">
      <c r="A82" s="550" t="s">
        <v>829</v>
      </c>
      <c r="B82" s="390" t="s">
        <v>828</v>
      </c>
      <c r="C82" s="424" t="s">
        <v>679</v>
      </c>
      <c r="D82" s="424">
        <v>14</v>
      </c>
      <c r="E82" s="10"/>
      <c r="F82" s="563">
        <f t="shared" si="1"/>
        <v>0</v>
      </c>
    </row>
    <row r="83" spans="1:6" s="49" customFormat="1">
      <c r="A83" s="550"/>
      <c r="B83" s="390"/>
      <c r="C83" s="424"/>
      <c r="D83" s="424"/>
      <c r="E83" s="48"/>
      <c r="F83" s="563">
        <f t="shared" si="1"/>
        <v>0</v>
      </c>
    </row>
    <row r="84" spans="1:6" s="49" customFormat="1" ht="10.5">
      <c r="A84" s="550"/>
      <c r="B84" s="581" t="s">
        <v>827</v>
      </c>
      <c r="C84" s="424"/>
      <c r="D84" s="424"/>
      <c r="E84" s="48"/>
      <c r="F84" s="563">
        <f t="shared" si="1"/>
        <v>0</v>
      </c>
    </row>
    <row r="85" spans="1:6" s="49" customFormat="1" ht="12">
      <c r="A85" s="550" t="s">
        <v>826</v>
      </c>
      <c r="B85" s="392" t="s">
        <v>825</v>
      </c>
      <c r="C85" s="424" t="s">
        <v>679</v>
      </c>
      <c r="D85" s="424">
        <v>300</v>
      </c>
      <c r="E85" s="48"/>
      <c r="F85" s="563">
        <f t="shared" si="1"/>
        <v>0</v>
      </c>
    </row>
    <row r="86" spans="1:6" s="49" customFormat="1">
      <c r="A86" s="550"/>
      <c r="B86" s="390"/>
      <c r="C86" s="424"/>
      <c r="D86" s="424"/>
      <c r="E86" s="48"/>
      <c r="F86" s="563">
        <f t="shared" si="1"/>
        <v>0</v>
      </c>
    </row>
    <row r="87" spans="1:6" s="49" customFormat="1" ht="12">
      <c r="A87" s="550" t="s">
        <v>824</v>
      </c>
      <c r="B87" s="392" t="s">
        <v>823</v>
      </c>
      <c r="C87" s="424" t="s">
        <v>679</v>
      </c>
      <c r="D87" s="565">
        <v>1340</v>
      </c>
      <c r="E87" s="10"/>
      <c r="F87" s="563">
        <f t="shared" si="1"/>
        <v>0</v>
      </c>
    </row>
    <row r="88" spans="1:6" s="49" customFormat="1">
      <c r="A88" s="550"/>
      <c r="B88" s="392"/>
      <c r="C88" s="424"/>
      <c r="D88" s="565"/>
      <c r="E88" s="48"/>
      <c r="F88" s="563">
        <f t="shared" si="1"/>
        <v>0</v>
      </c>
    </row>
    <row r="89" spans="1:6" s="49" customFormat="1" ht="10.5">
      <c r="A89" s="550"/>
      <c r="B89" s="581" t="s">
        <v>822</v>
      </c>
      <c r="C89" s="424"/>
      <c r="D89" s="424"/>
      <c r="E89" s="48"/>
      <c r="F89" s="563">
        <f t="shared" si="1"/>
        <v>0</v>
      </c>
    </row>
    <row r="90" spans="1:6" s="49" customFormat="1" ht="12">
      <c r="A90" s="550" t="s">
        <v>821</v>
      </c>
      <c r="B90" s="390" t="s">
        <v>820</v>
      </c>
      <c r="C90" s="424" t="s">
        <v>679</v>
      </c>
      <c r="D90" s="565">
        <v>100</v>
      </c>
      <c r="E90" s="10"/>
      <c r="F90" s="563">
        <f t="shared" si="1"/>
        <v>0</v>
      </c>
    </row>
    <row r="91" spans="1:6" s="49" customFormat="1">
      <c r="A91" s="550"/>
      <c r="B91" s="390"/>
      <c r="C91" s="424"/>
      <c r="D91" s="424"/>
      <c r="E91" s="48"/>
      <c r="F91" s="563">
        <f t="shared" si="1"/>
        <v>0</v>
      </c>
    </row>
    <row r="92" spans="1:6" s="49" customFormat="1" ht="12">
      <c r="A92" s="579" t="s">
        <v>819</v>
      </c>
      <c r="B92" s="390" t="s">
        <v>818</v>
      </c>
      <c r="C92" s="424" t="s">
        <v>679</v>
      </c>
      <c r="D92" s="424">
        <v>20</v>
      </c>
      <c r="E92" s="10"/>
      <c r="F92" s="563">
        <f t="shared" si="1"/>
        <v>0</v>
      </c>
    </row>
    <row r="93" spans="1:6" s="49" customFormat="1">
      <c r="A93" s="550"/>
      <c r="B93" s="390"/>
      <c r="C93" s="424"/>
      <c r="D93" s="560"/>
      <c r="E93" s="552"/>
      <c r="F93" s="563">
        <f t="shared" si="1"/>
        <v>0</v>
      </c>
    </row>
    <row r="94" spans="1:6" s="49" customFormat="1" ht="12">
      <c r="A94" s="579" t="s">
        <v>817</v>
      </c>
      <c r="B94" s="390" t="s">
        <v>816</v>
      </c>
      <c r="C94" s="424" t="s">
        <v>679</v>
      </c>
      <c r="D94" s="424">
        <v>30</v>
      </c>
      <c r="E94" s="10"/>
      <c r="F94" s="563">
        <f t="shared" si="1"/>
        <v>0</v>
      </c>
    </row>
    <row r="95" spans="1:6" s="49" customFormat="1">
      <c r="A95" s="550"/>
      <c r="B95" s="390"/>
      <c r="C95" s="424"/>
      <c r="D95" s="560"/>
      <c r="E95" s="552"/>
      <c r="F95" s="563">
        <f t="shared" si="1"/>
        <v>0</v>
      </c>
    </row>
    <row r="96" spans="1:6" s="49" customFormat="1" ht="10.5">
      <c r="A96" s="554"/>
      <c r="B96" s="387" t="s">
        <v>550</v>
      </c>
      <c r="C96" s="555"/>
      <c r="D96" s="424"/>
      <c r="E96" s="48"/>
      <c r="F96" s="563">
        <f t="shared" si="1"/>
        <v>0</v>
      </c>
    </row>
    <row r="97" spans="1:10" s="49" customFormat="1">
      <c r="A97" s="550"/>
      <c r="B97" s="390"/>
      <c r="C97" s="424"/>
      <c r="D97" s="424"/>
      <c r="E97" s="48"/>
      <c r="F97" s="563">
        <f t="shared" si="1"/>
        <v>0</v>
      </c>
    </row>
    <row r="98" spans="1:10" s="49" customFormat="1" ht="20">
      <c r="A98" s="550"/>
      <c r="B98" s="392" t="s">
        <v>815</v>
      </c>
      <c r="C98" s="424"/>
      <c r="D98" s="424"/>
      <c r="E98" s="48"/>
      <c r="F98" s="563">
        <f t="shared" si="1"/>
        <v>0</v>
      </c>
      <c r="H98" s="415"/>
      <c r="I98" s="415"/>
      <c r="J98" s="519"/>
    </row>
    <row r="99" spans="1:10" s="49" customFormat="1">
      <c r="A99" s="550"/>
      <c r="B99" s="390"/>
      <c r="C99" s="424"/>
      <c r="D99" s="560"/>
      <c r="E99" s="552"/>
      <c r="F99" s="563">
        <f t="shared" si="1"/>
        <v>0</v>
      </c>
    </row>
    <row r="100" spans="1:10" s="454" customFormat="1">
      <c r="A100" s="582" t="s">
        <v>814</v>
      </c>
      <c r="B100" s="417" t="s">
        <v>813</v>
      </c>
      <c r="C100" s="583" t="s">
        <v>448</v>
      </c>
      <c r="D100" s="424">
        <v>250</v>
      </c>
      <c r="E100" s="64"/>
      <c r="F100" s="563">
        <f t="shared" si="1"/>
        <v>0</v>
      </c>
    </row>
    <row r="101" spans="1:10" s="454" customFormat="1" ht="15.5">
      <c r="A101" s="582"/>
      <c r="B101" s="417"/>
      <c r="C101" s="583"/>
      <c r="D101" s="584"/>
      <c r="E101" s="64"/>
      <c r="F101" s="563">
        <f t="shared" si="1"/>
        <v>0</v>
      </c>
    </row>
    <row r="102" spans="1:10" s="454" customFormat="1">
      <c r="A102" s="582" t="s">
        <v>812</v>
      </c>
      <c r="B102" s="417" t="s">
        <v>811</v>
      </c>
      <c r="C102" s="583" t="s">
        <v>448</v>
      </c>
      <c r="D102" s="424">
        <v>4650</v>
      </c>
      <c r="E102" s="64"/>
      <c r="F102" s="563">
        <f t="shared" si="1"/>
        <v>0</v>
      </c>
    </row>
    <row r="103" spans="1:10" s="454" customFormat="1" ht="15.5">
      <c r="A103" s="582"/>
      <c r="B103" s="417"/>
      <c r="C103" s="583"/>
      <c r="D103" s="584"/>
      <c r="E103" s="64"/>
      <c r="F103" s="563">
        <f t="shared" si="1"/>
        <v>0</v>
      </c>
    </row>
    <row r="104" spans="1:10" s="454" customFormat="1">
      <c r="A104" s="582" t="s">
        <v>810</v>
      </c>
      <c r="B104" s="417" t="s">
        <v>672</v>
      </c>
      <c r="C104" s="583" t="s">
        <v>448</v>
      </c>
      <c r="D104" s="424">
        <v>8380</v>
      </c>
      <c r="E104" s="64"/>
      <c r="F104" s="563">
        <f t="shared" si="1"/>
        <v>0</v>
      </c>
    </row>
    <row r="105" spans="1:10" s="454" customFormat="1" ht="15.5">
      <c r="A105" s="582"/>
      <c r="B105" s="417"/>
      <c r="C105" s="583"/>
      <c r="D105" s="584"/>
      <c r="E105" s="64"/>
      <c r="F105" s="563">
        <f t="shared" si="1"/>
        <v>0</v>
      </c>
    </row>
    <row r="106" spans="1:10" s="454" customFormat="1">
      <c r="A106" s="582" t="s">
        <v>809</v>
      </c>
      <c r="B106" s="417" t="s">
        <v>670</v>
      </c>
      <c r="C106" s="583" t="s">
        <v>448</v>
      </c>
      <c r="D106" s="424">
        <v>400</v>
      </c>
      <c r="E106" s="64"/>
      <c r="F106" s="563">
        <f t="shared" si="1"/>
        <v>0</v>
      </c>
    </row>
    <row r="107" spans="1:10" s="454" customFormat="1">
      <c r="A107" s="582"/>
      <c r="B107" s="417"/>
      <c r="C107" s="583"/>
      <c r="D107" s="585"/>
      <c r="E107" s="64"/>
      <c r="F107" s="563">
        <f t="shared" si="1"/>
        <v>0</v>
      </c>
    </row>
    <row r="108" spans="1:10" s="49" customFormat="1" ht="10.5">
      <c r="A108" s="554"/>
      <c r="B108" s="402" t="s">
        <v>753</v>
      </c>
      <c r="C108" s="424"/>
      <c r="D108" s="586"/>
      <c r="E108" s="48"/>
      <c r="F108" s="563">
        <f t="shared" si="1"/>
        <v>0</v>
      </c>
    </row>
    <row r="109" spans="1:10" s="49" customFormat="1" ht="10.5">
      <c r="A109" s="554"/>
      <c r="B109" s="402"/>
      <c r="C109" s="424"/>
      <c r="D109" s="424"/>
      <c r="E109" s="48"/>
      <c r="F109" s="563">
        <f t="shared" si="1"/>
        <v>0</v>
      </c>
    </row>
    <row r="110" spans="1:10" s="49" customFormat="1" ht="20">
      <c r="A110" s="550" t="s">
        <v>808</v>
      </c>
      <c r="B110" s="390" t="s">
        <v>807</v>
      </c>
      <c r="C110" s="424" t="s">
        <v>679</v>
      </c>
      <c r="D110" s="424">
        <v>1340</v>
      </c>
      <c r="E110" s="64"/>
      <c r="F110" s="563">
        <f t="shared" si="1"/>
        <v>0</v>
      </c>
    </row>
    <row r="111" spans="1:10" s="49" customFormat="1">
      <c r="A111" s="550"/>
      <c r="B111" s="390"/>
      <c r="C111" s="424"/>
      <c r="D111" s="424"/>
      <c r="E111" s="48"/>
      <c r="F111" s="563">
        <f t="shared" si="1"/>
        <v>0</v>
      </c>
    </row>
    <row r="112" spans="1:10" s="49" customFormat="1" ht="10.5">
      <c r="A112" s="554"/>
      <c r="B112" s="387" t="s">
        <v>806</v>
      </c>
      <c r="C112" s="555"/>
      <c r="D112" s="424"/>
      <c r="E112" s="48"/>
      <c r="F112" s="563">
        <f t="shared" si="1"/>
        <v>0</v>
      </c>
    </row>
    <row r="113" spans="1:6" s="49" customFormat="1">
      <c r="A113" s="550"/>
      <c r="B113" s="390"/>
      <c r="C113" s="424"/>
      <c r="D113" s="424"/>
      <c r="E113" s="48"/>
      <c r="F113" s="563">
        <f t="shared" si="1"/>
        <v>0</v>
      </c>
    </row>
    <row r="114" spans="1:6" s="49" customFormat="1" ht="30">
      <c r="A114" s="550" t="s">
        <v>805</v>
      </c>
      <c r="B114" s="390" t="s">
        <v>804</v>
      </c>
      <c r="C114" s="424" t="s">
        <v>513</v>
      </c>
      <c r="D114" s="424">
        <v>10</v>
      </c>
      <c r="E114" s="64"/>
      <c r="F114" s="563">
        <f t="shared" si="1"/>
        <v>0</v>
      </c>
    </row>
    <row r="115" spans="1:6" s="49" customFormat="1">
      <c r="A115" s="550"/>
      <c r="B115" s="390"/>
      <c r="C115" s="424"/>
      <c r="D115" s="424"/>
      <c r="E115" s="48"/>
      <c r="F115" s="563">
        <f t="shared" si="1"/>
        <v>0</v>
      </c>
    </row>
    <row r="116" spans="1:6" s="49" customFormat="1" ht="20">
      <c r="A116" s="550" t="s">
        <v>803</v>
      </c>
      <c r="B116" s="431" t="s">
        <v>802</v>
      </c>
      <c r="C116" s="424" t="s">
        <v>679</v>
      </c>
      <c r="D116" s="424">
        <v>35</v>
      </c>
      <c r="E116" s="64"/>
      <c r="F116" s="563">
        <f t="shared" si="1"/>
        <v>0</v>
      </c>
    </row>
    <row r="117" spans="1:6" s="49" customFormat="1">
      <c r="A117" s="550"/>
      <c r="B117" s="431"/>
      <c r="C117" s="424"/>
      <c r="D117" s="424"/>
      <c r="E117" s="48"/>
      <c r="F117" s="563">
        <f t="shared" si="1"/>
        <v>0</v>
      </c>
    </row>
    <row r="118" spans="1:6" s="49" customFormat="1">
      <c r="A118" s="550"/>
      <c r="B118" s="587" t="s">
        <v>801</v>
      </c>
      <c r="C118" s="424"/>
      <c r="D118" s="424"/>
      <c r="E118" s="48"/>
      <c r="F118" s="563">
        <f t="shared" si="1"/>
        <v>0</v>
      </c>
    </row>
    <row r="119" spans="1:6" s="49" customFormat="1">
      <c r="A119" s="550"/>
      <c r="B119" s="431"/>
      <c r="C119" s="424"/>
      <c r="D119" s="424"/>
      <c r="E119" s="48"/>
      <c r="F119" s="563">
        <f t="shared" si="1"/>
        <v>0</v>
      </c>
    </row>
    <row r="120" spans="1:6" s="49" customFormat="1" ht="30">
      <c r="A120" s="321" t="s">
        <v>800</v>
      </c>
      <c r="B120" s="431" t="s">
        <v>799</v>
      </c>
      <c r="C120" s="424" t="s">
        <v>337</v>
      </c>
      <c r="D120" s="424">
        <v>8</v>
      </c>
      <c r="E120" s="64"/>
      <c r="F120" s="563">
        <f t="shared" si="1"/>
        <v>0</v>
      </c>
    </row>
    <row r="121" spans="1:6" s="454" customFormat="1">
      <c r="A121" s="588"/>
      <c r="B121" s="417"/>
      <c r="C121" s="418"/>
      <c r="D121" s="421"/>
      <c r="E121" s="48"/>
      <c r="F121" s="52"/>
    </row>
    <row r="122" spans="1:6" s="49" customFormat="1" ht="10.5" thickBot="1">
      <c r="A122" s="589"/>
      <c r="B122" s="392"/>
      <c r="C122" s="424"/>
      <c r="D122" s="424"/>
      <c r="E122" s="48"/>
      <c r="F122" s="52"/>
    </row>
    <row r="123" spans="1:6" s="49" customFormat="1" ht="11.4" customHeight="1" thickBot="1">
      <c r="A123" s="2019" t="s">
        <v>325</v>
      </c>
      <c r="B123" s="2020"/>
      <c r="C123" s="2020"/>
      <c r="D123" s="2020"/>
      <c r="E123" s="2020"/>
      <c r="F123" s="590">
        <f>SUM(F61:F120)</f>
        <v>0</v>
      </c>
    </row>
    <row r="124" spans="1:6" s="49" customFormat="1">
      <c r="A124" s="589"/>
      <c r="B124" s="390"/>
      <c r="C124" s="424"/>
      <c r="D124" s="424"/>
      <c r="E124" s="48"/>
      <c r="F124" s="52"/>
    </row>
    <row r="125" spans="1:6" s="49" customFormat="1">
      <c r="A125" s="550"/>
      <c r="B125" s="425"/>
      <c r="C125" s="424"/>
      <c r="D125" s="424"/>
      <c r="E125" s="48"/>
      <c r="F125" s="52"/>
    </row>
    <row r="126" spans="1:6" s="49" customFormat="1" ht="10.5">
      <c r="A126" s="554"/>
      <c r="B126" s="402" t="s">
        <v>665</v>
      </c>
      <c r="C126" s="424"/>
      <c r="D126" s="424"/>
      <c r="E126" s="48"/>
      <c r="F126" s="52"/>
    </row>
    <row r="127" spans="1:6" s="49" customFormat="1">
      <c r="A127" s="550"/>
      <c r="B127" s="390"/>
      <c r="C127" s="424"/>
      <c r="D127" s="424"/>
      <c r="E127" s="48"/>
      <c r="F127" s="52"/>
    </row>
    <row r="128" spans="1:6" s="49" customFormat="1" ht="20">
      <c r="A128" s="550" t="s">
        <v>798</v>
      </c>
      <c r="B128" s="425" t="s">
        <v>797</v>
      </c>
      <c r="C128" s="424" t="s">
        <v>362</v>
      </c>
      <c r="D128" s="424">
        <v>1</v>
      </c>
      <c r="E128" s="48"/>
      <c r="F128" s="563">
        <f t="shared" ref="F128:F147" si="2">D128*E128</f>
        <v>0</v>
      </c>
    </row>
    <row r="129" spans="1:6" s="49" customFormat="1">
      <c r="A129" s="550"/>
      <c r="B129" s="425"/>
      <c r="C129" s="424"/>
      <c r="D129" s="424"/>
      <c r="E129" s="48"/>
      <c r="F129" s="563">
        <f t="shared" si="2"/>
        <v>0</v>
      </c>
    </row>
    <row r="130" spans="1:6" s="559" customFormat="1" ht="10.5">
      <c r="A130" s="554"/>
      <c r="B130" s="427" t="s">
        <v>796</v>
      </c>
      <c r="C130" s="555"/>
      <c r="D130" s="424"/>
      <c r="E130" s="48"/>
      <c r="F130" s="563">
        <f t="shared" si="2"/>
        <v>0</v>
      </c>
    </row>
    <row r="131" spans="1:6" s="559" customFormat="1" ht="10.5">
      <c r="A131" s="554"/>
      <c r="B131" s="387"/>
      <c r="C131" s="555"/>
      <c r="D131" s="424"/>
      <c r="E131" s="48"/>
      <c r="F131" s="563">
        <f t="shared" si="2"/>
        <v>0</v>
      </c>
    </row>
    <row r="132" spans="1:6" s="559" customFormat="1" ht="20">
      <c r="A132" s="554"/>
      <c r="B132" s="392" t="s">
        <v>795</v>
      </c>
      <c r="C132" s="555"/>
      <c r="D132" s="424"/>
      <c r="E132" s="48"/>
      <c r="F132" s="563">
        <f t="shared" si="2"/>
        <v>0</v>
      </c>
    </row>
    <row r="133" spans="1:6" s="49" customFormat="1">
      <c r="A133" s="550"/>
      <c r="B133" s="390"/>
      <c r="C133" s="424"/>
      <c r="D133" s="424"/>
      <c r="E133" s="48"/>
      <c r="F133" s="563">
        <f t="shared" si="2"/>
        <v>0</v>
      </c>
    </row>
    <row r="134" spans="1:6" s="435" customFormat="1" ht="30">
      <c r="A134" s="572" t="s">
        <v>794</v>
      </c>
      <c r="B134" s="518" t="s">
        <v>793</v>
      </c>
      <c r="C134" s="591" t="s">
        <v>513</v>
      </c>
      <c r="D134" s="573">
        <v>200</v>
      </c>
      <c r="E134" s="569"/>
      <c r="F134" s="563">
        <f t="shared" si="2"/>
        <v>0</v>
      </c>
    </row>
    <row r="135" spans="1:6" s="435" customFormat="1" ht="40">
      <c r="A135" s="572" t="s">
        <v>788</v>
      </c>
      <c r="B135" s="518" t="s">
        <v>792</v>
      </c>
      <c r="C135" s="591" t="s">
        <v>513</v>
      </c>
      <c r="D135" s="573">
        <v>24</v>
      </c>
      <c r="E135" s="48"/>
      <c r="F135" s="563">
        <f t="shared" si="2"/>
        <v>0</v>
      </c>
    </row>
    <row r="136" spans="1:6" s="435" customFormat="1">
      <c r="A136" s="572"/>
      <c r="B136" s="518"/>
      <c r="C136" s="591"/>
      <c r="D136" s="573"/>
      <c r="E136" s="48"/>
      <c r="F136" s="563">
        <f t="shared" si="2"/>
        <v>0</v>
      </c>
    </row>
    <row r="137" spans="1:6" s="435" customFormat="1" ht="12">
      <c r="A137" s="572" t="s">
        <v>786</v>
      </c>
      <c r="B137" s="518" t="s">
        <v>791</v>
      </c>
      <c r="C137" s="591" t="s">
        <v>679</v>
      </c>
      <c r="D137" s="573">
        <v>26</v>
      </c>
      <c r="E137" s="48"/>
      <c r="F137" s="563">
        <f t="shared" si="2"/>
        <v>0</v>
      </c>
    </row>
    <row r="138" spans="1:6" s="49" customFormat="1">
      <c r="A138" s="550"/>
      <c r="B138" s="390"/>
      <c r="C138" s="424"/>
      <c r="D138" s="424"/>
      <c r="E138" s="48"/>
      <c r="F138" s="563">
        <f t="shared" si="2"/>
        <v>0</v>
      </c>
    </row>
    <row r="139" spans="1:6" s="49" customFormat="1" ht="10.5">
      <c r="A139" s="554"/>
      <c r="B139" s="403" t="s">
        <v>738</v>
      </c>
      <c r="C139" s="424"/>
      <c r="D139" s="586"/>
      <c r="E139" s="48"/>
      <c r="F139" s="563">
        <f t="shared" si="2"/>
        <v>0</v>
      </c>
    </row>
    <row r="140" spans="1:6" s="49" customFormat="1">
      <c r="A140" s="550"/>
      <c r="B140" s="390"/>
      <c r="C140" s="424"/>
      <c r="D140" s="424"/>
      <c r="E140" s="48"/>
      <c r="F140" s="563">
        <f t="shared" si="2"/>
        <v>0</v>
      </c>
    </row>
    <row r="141" spans="1:6" s="49" customFormat="1" ht="21">
      <c r="A141" s="550"/>
      <c r="B141" s="592" t="s">
        <v>790</v>
      </c>
      <c r="C141" s="424"/>
      <c r="D141" s="586"/>
      <c r="E141" s="48"/>
      <c r="F141" s="563">
        <f t="shared" si="2"/>
        <v>0</v>
      </c>
    </row>
    <row r="142" spans="1:6" s="49" customFormat="1">
      <c r="A142" s="550"/>
      <c r="B142" s="390"/>
      <c r="C142" s="424"/>
      <c r="D142" s="424"/>
      <c r="E142" s="48"/>
      <c r="F142" s="563">
        <f t="shared" si="2"/>
        <v>0</v>
      </c>
    </row>
    <row r="143" spans="1:6" s="49" customFormat="1" ht="10.5">
      <c r="A143" s="550"/>
      <c r="B143" s="592" t="s">
        <v>789</v>
      </c>
      <c r="C143" s="424"/>
      <c r="D143" s="586"/>
      <c r="E143" s="48"/>
      <c r="F143" s="563">
        <f t="shared" si="2"/>
        <v>0</v>
      </c>
    </row>
    <row r="144" spans="1:6" s="49" customFormat="1">
      <c r="A144" s="550"/>
      <c r="B144" s="390"/>
      <c r="C144" s="424"/>
      <c r="D144" s="424"/>
      <c r="E144" s="48"/>
      <c r="F144" s="563">
        <f t="shared" si="2"/>
        <v>0</v>
      </c>
    </row>
    <row r="145" spans="1:10" s="49" customFormat="1" ht="20">
      <c r="A145" s="550" t="s">
        <v>788</v>
      </c>
      <c r="B145" s="425" t="s">
        <v>787</v>
      </c>
      <c r="C145" s="591" t="s">
        <v>679</v>
      </c>
      <c r="D145" s="586">
        <v>1340</v>
      </c>
      <c r="E145" s="48"/>
      <c r="F145" s="563">
        <f t="shared" si="2"/>
        <v>0</v>
      </c>
    </row>
    <row r="146" spans="1:10" s="49" customFormat="1">
      <c r="A146" s="550"/>
      <c r="B146" s="390"/>
      <c r="C146" s="424"/>
      <c r="D146" s="424"/>
      <c r="E146" s="48"/>
      <c r="F146" s="563">
        <f t="shared" si="2"/>
        <v>0</v>
      </c>
    </row>
    <row r="147" spans="1:10" s="435" customFormat="1" ht="20">
      <c r="A147" s="572" t="s">
        <v>786</v>
      </c>
      <c r="B147" s="518" t="s">
        <v>735</v>
      </c>
      <c r="C147" s="591" t="s">
        <v>679</v>
      </c>
      <c r="D147" s="573">
        <v>35</v>
      </c>
      <c r="E147" s="48"/>
      <c r="F147" s="563">
        <f t="shared" si="2"/>
        <v>0</v>
      </c>
    </row>
    <row r="148" spans="1:10" s="49" customFormat="1" ht="10.5" thickBot="1">
      <c r="A148" s="550"/>
      <c r="B148" s="390"/>
      <c r="C148" s="424"/>
      <c r="D148" s="424"/>
      <c r="E148" s="48"/>
      <c r="F148" s="52"/>
    </row>
    <row r="149" spans="1:10" s="49" customFormat="1" ht="11" thickBot="1">
      <c r="A149" s="2019" t="s">
        <v>325</v>
      </c>
      <c r="B149" s="2020"/>
      <c r="C149" s="2020"/>
      <c r="D149" s="2020"/>
      <c r="E149" s="2020"/>
      <c r="F149" s="62">
        <f>SUM(F127:F148)</f>
        <v>0</v>
      </c>
    </row>
    <row r="150" spans="1:10" s="374" customFormat="1">
      <c r="A150" s="593"/>
      <c r="B150" s="266"/>
      <c r="C150" s="418"/>
      <c r="D150" s="61"/>
      <c r="E150" s="60"/>
      <c r="F150" s="59"/>
      <c r="H150" s="49"/>
      <c r="I150" s="49"/>
      <c r="J150" s="49"/>
    </row>
    <row r="151" spans="1:10" s="374" customFormat="1">
      <c r="A151" s="593"/>
      <c r="B151" s="266"/>
      <c r="C151" s="418"/>
      <c r="D151" s="61"/>
      <c r="E151" s="60"/>
      <c r="F151" s="59"/>
    </row>
    <row r="152" spans="1:10" s="335" customFormat="1" ht="10.5">
      <c r="A152" s="593"/>
      <c r="B152" s="451" t="s">
        <v>315</v>
      </c>
      <c r="C152" s="418"/>
      <c r="D152" s="61"/>
      <c r="E152" s="60"/>
      <c r="F152" s="59"/>
    </row>
    <row r="153" spans="1:10" s="335" customFormat="1">
      <c r="A153" s="593"/>
      <c r="B153" s="266"/>
      <c r="C153" s="418"/>
      <c r="D153" s="61"/>
      <c r="E153" s="60"/>
      <c r="F153" s="59"/>
    </row>
    <row r="154" spans="1:10" s="374" customFormat="1" ht="10.5">
      <c r="A154" s="593">
        <v>1</v>
      </c>
      <c r="B154" s="266" t="s">
        <v>314</v>
      </c>
      <c r="C154" s="418"/>
      <c r="D154" s="61"/>
      <c r="E154" s="60"/>
      <c r="F154" s="594">
        <f>F58</f>
        <v>0</v>
      </c>
    </row>
    <row r="155" spans="1:10" s="374" customFormat="1" ht="10.5">
      <c r="A155" s="593"/>
      <c r="B155" s="266"/>
      <c r="C155" s="418"/>
      <c r="D155" s="61"/>
      <c r="E155" s="60"/>
      <c r="F155" s="594"/>
    </row>
    <row r="156" spans="1:10" s="374" customFormat="1" ht="10.5">
      <c r="A156" s="593">
        <v>2</v>
      </c>
      <c r="B156" s="266" t="s">
        <v>313</v>
      </c>
      <c r="C156" s="418"/>
      <c r="D156" s="61"/>
      <c r="E156" s="60"/>
      <c r="F156" s="594">
        <f>F123</f>
        <v>0</v>
      </c>
    </row>
    <row r="157" spans="1:10" s="374" customFormat="1" ht="10.5">
      <c r="A157" s="593"/>
      <c r="B157" s="266"/>
      <c r="C157" s="418"/>
      <c r="D157" s="61"/>
      <c r="E157" s="60"/>
      <c r="F157" s="594"/>
    </row>
    <row r="158" spans="1:10" s="374" customFormat="1" ht="10.5">
      <c r="A158" s="593">
        <v>3</v>
      </c>
      <c r="B158" s="266" t="s">
        <v>312</v>
      </c>
      <c r="C158" s="418"/>
      <c r="D158" s="61"/>
      <c r="E158" s="60"/>
      <c r="F158" s="594">
        <f>F149</f>
        <v>0</v>
      </c>
    </row>
    <row r="159" spans="1:10" s="374" customFormat="1">
      <c r="A159" s="593"/>
      <c r="B159" s="266"/>
      <c r="C159" s="418"/>
      <c r="D159" s="61"/>
      <c r="E159" s="60"/>
      <c r="F159" s="59"/>
    </row>
    <row r="160" spans="1:10" s="374" customFormat="1">
      <c r="A160" s="593"/>
      <c r="B160" s="266"/>
      <c r="C160" s="418"/>
      <c r="D160" s="61"/>
      <c r="E160" s="60"/>
      <c r="F160" s="59"/>
    </row>
    <row r="161" spans="1:14" s="374" customFormat="1">
      <c r="A161" s="593"/>
      <c r="B161" s="266"/>
      <c r="C161" s="418"/>
      <c r="D161" s="61"/>
      <c r="E161" s="60"/>
      <c r="F161" s="59"/>
    </row>
    <row r="162" spans="1:14" s="374" customFormat="1">
      <c r="A162" s="593"/>
      <c r="B162" s="266"/>
      <c r="C162" s="418"/>
      <c r="D162" s="61"/>
      <c r="E162" s="60"/>
      <c r="F162" s="59"/>
    </row>
    <row r="163" spans="1:14" s="374" customFormat="1">
      <c r="A163" s="593"/>
      <c r="B163" s="266"/>
      <c r="C163" s="418"/>
      <c r="D163" s="61"/>
      <c r="E163" s="60"/>
      <c r="F163" s="59"/>
    </row>
    <row r="164" spans="1:14" s="374" customFormat="1">
      <c r="A164" s="593"/>
      <c r="B164" s="266"/>
      <c r="C164" s="418"/>
      <c r="D164" s="61"/>
      <c r="E164" s="60"/>
      <c r="F164" s="59"/>
    </row>
    <row r="165" spans="1:14">
      <c r="A165" s="593"/>
      <c r="B165" s="266"/>
      <c r="C165" s="418"/>
      <c r="D165" s="61"/>
      <c r="E165" s="60"/>
      <c r="F165" s="59"/>
      <c r="N165" s="45"/>
    </row>
    <row r="166" spans="1:14">
      <c r="A166" s="593"/>
      <c r="B166" s="266"/>
      <c r="C166" s="418"/>
      <c r="D166" s="61"/>
      <c r="E166" s="60"/>
      <c r="F166" s="59"/>
      <c r="N166" s="45"/>
    </row>
    <row r="167" spans="1:14">
      <c r="A167" s="593"/>
      <c r="B167" s="266"/>
      <c r="C167" s="418"/>
      <c r="D167" s="61"/>
      <c r="E167" s="60"/>
      <c r="F167" s="59"/>
      <c r="N167" s="45"/>
    </row>
    <row r="168" spans="1:14">
      <c r="A168" s="593"/>
      <c r="B168" s="266"/>
      <c r="C168" s="418"/>
      <c r="D168" s="61"/>
      <c r="E168" s="60"/>
      <c r="F168" s="59"/>
      <c r="N168" s="45"/>
    </row>
    <row r="169" spans="1:14">
      <c r="A169" s="593"/>
      <c r="B169" s="266"/>
      <c r="C169" s="418"/>
      <c r="D169" s="61"/>
      <c r="E169" s="60"/>
      <c r="F169" s="59"/>
      <c r="N169" s="45"/>
    </row>
    <row r="170" spans="1:14">
      <c r="A170" s="593"/>
      <c r="B170" s="266"/>
      <c r="C170" s="418"/>
      <c r="D170" s="61"/>
      <c r="E170" s="60"/>
      <c r="F170" s="59"/>
      <c r="N170" s="45"/>
    </row>
    <row r="171" spans="1:14">
      <c r="A171" s="593"/>
      <c r="B171" s="266"/>
      <c r="C171" s="418"/>
      <c r="D171" s="61"/>
      <c r="E171" s="60"/>
      <c r="F171" s="59"/>
      <c r="N171" s="45"/>
    </row>
    <row r="172" spans="1:14">
      <c r="A172" s="593"/>
      <c r="B172" s="266"/>
      <c r="C172" s="418"/>
      <c r="D172" s="61"/>
      <c r="E172" s="60"/>
      <c r="F172" s="59"/>
      <c r="N172" s="45"/>
    </row>
    <row r="173" spans="1:14">
      <c r="A173" s="593"/>
      <c r="B173" s="266"/>
      <c r="C173" s="418"/>
      <c r="D173" s="61"/>
      <c r="E173" s="60"/>
      <c r="F173" s="59"/>
      <c r="N173" s="45"/>
    </row>
    <row r="174" spans="1:14">
      <c r="A174" s="593"/>
      <c r="B174" s="266"/>
      <c r="C174" s="418"/>
      <c r="D174" s="61"/>
      <c r="E174" s="60"/>
      <c r="F174" s="59"/>
      <c r="N174" s="45"/>
    </row>
    <row r="175" spans="1:14">
      <c r="A175" s="593"/>
      <c r="B175" s="266"/>
      <c r="C175" s="418"/>
      <c r="D175" s="61"/>
      <c r="E175" s="60"/>
      <c r="F175" s="59"/>
      <c r="N175" s="45"/>
    </row>
    <row r="176" spans="1:14">
      <c r="A176" s="593"/>
      <c r="B176" s="266"/>
      <c r="C176" s="418"/>
      <c r="D176" s="61"/>
      <c r="E176" s="60"/>
      <c r="F176" s="59"/>
      <c r="N176" s="45"/>
    </row>
    <row r="177" spans="1:14">
      <c r="A177" s="593"/>
      <c r="B177" s="266"/>
      <c r="C177" s="418"/>
      <c r="D177" s="61"/>
      <c r="E177" s="60"/>
      <c r="F177" s="59"/>
      <c r="N177" s="45"/>
    </row>
    <row r="178" spans="1:14">
      <c r="A178" s="593"/>
      <c r="B178" s="266"/>
      <c r="C178" s="418"/>
      <c r="D178" s="61"/>
      <c r="E178" s="60"/>
      <c r="F178" s="59"/>
      <c r="N178" s="45"/>
    </row>
    <row r="179" spans="1:14">
      <c r="A179" s="593"/>
      <c r="B179" s="266"/>
      <c r="C179" s="418"/>
      <c r="D179" s="61"/>
      <c r="E179" s="60"/>
      <c r="F179" s="59"/>
      <c r="N179" s="45"/>
    </row>
    <row r="180" spans="1:14">
      <c r="A180" s="593"/>
      <c r="B180" s="266"/>
      <c r="C180" s="418"/>
      <c r="D180" s="61"/>
      <c r="E180" s="60"/>
      <c r="F180" s="59"/>
      <c r="N180" s="45"/>
    </row>
    <row r="181" spans="1:14">
      <c r="A181" s="593"/>
      <c r="B181" s="266"/>
      <c r="C181" s="418"/>
      <c r="D181" s="61"/>
      <c r="E181" s="60"/>
      <c r="F181" s="59"/>
      <c r="N181" s="45"/>
    </row>
    <row r="182" spans="1:14">
      <c r="A182" s="593"/>
      <c r="B182" s="266"/>
      <c r="C182" s="418"/>
      <c r="D182" s="61"/>
      <c r="E182" s="60"/>
      <c r="F182" s="59"/>
      <c r="N182" s="45"/>
    </row>
    <row r="183" spans="1:14">
      <c r="A183" s="593"/>
      <c r="B183" s="266"/>
      <c r="C183" s="418"/>
      <c r="D183" s="61"/>
      <c r="E183" s="60"/>
      <c r="F183" s="59"/>
      <c r="N183" s="45"/>
    </row>
    <row r="184" spans="1:14">
      <c r="A184" s="593"/>
      <c r="B184" s="266"/>
      <c r="C184" s="418"/>
      <c r="D184" s="61"/>
      <c r="E184" s="60"/>
      <c r="F184" s="59"/>
      <c r="N184" s="45"/>
    </row>
    <row r="185" spans="1:14">
      <c r="A185" s="593"/>
      <c r="B185" s="266"/>
      <c r="C185" s="418"/>
      <c r="D185" s="61"/>
      <c r="E185" s="60"/>
      <c r="F185" s="59"/>
      <c r="N185" s="45"/>
    </row>
    <row r="186" spans="1:14">
      <c r="A186" s="593"/>
      <c r="B186" s="266"/>
      <c r="C186" s="418"/>
      <c r="D186" s="61"/>
      <c r="E186" s="60"/>
      <c r="F186" s="59"/>
      <c r="N186" s="45"/>
    </row>
    <row r="187" spans="1:14">
      <c r="A187" s="593"/>
      <c r="B187" s="266"/>
      <c r="C187" s="418"/>
      <c r="D187" s="61"/>
      <c r="E187" s="60"/>
      <c r="F187" s="59"/>
      <c r="N187" s="45"/>
    </row>
    <row r="188" spans="1:14">
      <c r="A188" s="593"/>
      <c r="B188" s="266"/>
      <c r="C188" s="418"/>
      <c r="D188" s="61"/>
      <c r="E188" s="60"/>
      <c r="F188" s="59"/>
      <c r="N188" s="45"/>
    </row>
    <row r="189" spans="1:14">
      <c r="A189" s="593"/>
      <c r="B189" s="266"/>
      <c r="C189" s="418"/>
      <c r="D189" s="61"/>
      <c r="E189" s="60"/>
      <c r="F189" s="59"/>
      <c r="N189" s="45"/>
    </row>
    <row r="190" spans="1:14">
      <c r="A190" s="593"/>
      <c r="B190" s="266"/>
      <c r="C190" s="418"/>
      <c r="D190" s="61"/>
      <c r="E190" s="60"/>
      <c r="F190" s="59"/>
      <c r="N190" s="45"/>
    </row>
    <row r="191" spans="1:14">
      <c r="A191" s="593"/>
      <c r="B191" s="266"/>
      <c r="C191" s="418"/>
      <c r="D191" s="61"/>
      <c r="E191" s="60"/>
      <c r="F191" s="59"/>
      <c r="N191" s="45"/>
    </row>
    <row r="192" spans="1:14">
      <c r="A192" s="593"/>
      <c r="B192" s="266"/>
      <c r="C192" s="418"/>
      <c r="D192" s="61"/>
      <c r="E192" s="60"/>
      <c r="F192" s="59"/>
      <c r="N192" s="45"/>
    </row>
    <row r="193" spans="1:14">
      <c r="A193" s="593"/>
      <c r="B193" s="266"/>
      <c r="C193" s="418"/>
      <c r="D193" s="61"/>
      <c r="E193" s="60"/>
      <c r="F193" s="59"/>
      <c r="N193" s="45"/>
    </row>
    <row r="194" spans="1:14">
      <c r="A194" s="593"/>
      <c r="B194" s="266"/>
      <c r="C194" s="418"/>
      <c r="D194" s="61"/>
      <c r="E194" s="60"/>
      <c r="F194" s="59"/>
      <c r="N194" s="45"/>
    </row>
    <row r="195" spans="1:14">
      <c r="A195" s="593"/>
      <c r="B195" s="266"/>
      <c r="C195" s="418"/>
      <c r="D195" s="61"/>
      <c r="E195" s="60"/>
      <c r="F195" s="59"/>
      <c r="N195" s="45"/>
    </row>
    <row r="196" spans="1:14">
      <c r="A196" s="593"/>
      <c r="B196" s="266"/>
      <c r="C196" s="418"/>
      <c r="D196" s="61"/>
      <c r="E196" s="60"/>
      <c r="F196" s="59"/>
      <c r="N196" s="45"/>
    </row>
    <row r="197" spans="1:14">
      <c r="A197" s="593"/>
      <c r="B197" s="266"/>
      <c r="C197" s="418"/>
      <c r="D197" s="61"/>
      <c r="E197" s="60"/>
      <c r="F197" s="59"/>
      <c r="N197" s="45"/>
    </row>
    <row r="198" spans="1:14">
      <c r="A198" s="593"/>
      <c r="B198" s="266"/>
      <c r="C198" s="418"/>
      <c r="D198" s="61"/>
      <c r="E198" s="60"/>
      <c r="F198" s="59"/>
      <c r="N198" s="45"/>
    </row>
    <row r="199" spans="1:14">
      <c r="A199" s="593"/>
      <c r="B199" s="266"/>
      <c r="C199" s="418"/>
      <c r="D199" s="61"/>
      <c r="E199" s="60"/>
      <c r="F199" s="59"/>
      <c r="N199" s="45"/>
    </row>
    <row r="200" spans="1:14">
      <c r="A200" s="593"/>
      <c r="B200" s="266"/>
      <c r="C200" s="418"/>
      <c r="D200" s="61"/>
      <c r="E200" s="60"/>
      <c r="F200" s="59"/>
      <c r="N200" s="45"/>
    </row>
    <row r="201" spans="1:14">
      <c r="A201" s="593"/>
      <c r="B201" s="266"/>
      <c r="C201" s="418"/>
      <c r="D201" s="61"/>
      <c r="E201" s="60"/>
      <c r="F201" s="59"/>
      <c r="N201" s="45"/>
    </row>
    <row r="202" spans="1:14">
      <c r="A202" s="593"/>
      <c r="B202" s="266"/>
      <c r="C202" s="418"/>
      <c r="D202" s="61"/>
      <c r="E202" s="60"/>
      <c r="F202" s="59"/>
      <c r="N202" s="45"/>
    </row>
    <row r="203" spans="1:14">
      <c r="A203" s="593"/>
      <c r="B203" s="266"/>
      <c r="C203" s="418"/>
      <c r="D203" s="61"/>
      <c r="E203" s="60"/>
      <c r="F203" s="59"/>
      <c r="N203" s="45"/>
    </row>
    <row r="204" spans="1:14">
      <c r="A204" s="593"/>
      <c r="B204" s="266"/>
      <c r="C204" s="418"/>
      <c r="D204" s="61"/>
      <c r="E204" s="60"/>
      <c r="F204" s="59"/>
      <c r="N204" s="45"/>
    </row>
    <row r="205" spans="1:14">
      <c r="A205" s="593"/>
      <c r="B205" s="266"/>
      <c r="C205" s="418"/>
      <c r="D205" s="61"/>
      <c r="E205" s="60"/>
      <c r="F205" s="59"/>
      <c r="N205" s="45"/>
    </row>
    <row r="206" spans="1:14">
      <c r="A206" s="593"/>
      <c r="B206" s="266"/>
      <c r="C206" s="418"/>
      <c r="D206" s="61"/>
      <c r="E206" s="60"/>
      <c r="F206" s="59"/>
      <c r="N206" s="45"/>
    </row>
    <row r="207" spans="1:14">
      <c r="A207" s="593"/>
      <c r="B207" s="266"/>
      <c r="C207" s="418"/>
      <c r="D207" s="61"/>
      <c r="E207" s="60"/>
      <c r="F207" s="59"/>
      <c r="N207" s="45"/>
    </row>
    <row r="208" spans="1:14">
      <c r="A208" s="593"/>
      <c r="B208" s="266"/>
      <c r="C208" s="418"/>
      <c r="D208" s="61"/>
      <c r="E208" s="60"/>
      <c r="F208" s="59"/>
      <c r="N208" s="45"/>
    </row>
    <row r="209" spans="1:14">
      <c r="A209" s="593"/>
      <c r="B209" s="266"/>
      <c r="C209" s="418"/>
      <c r="D209" s="61"/>
      <c r="E209" s="60"/>
      <c r="F209" s="59"/>
      <c r="N209" s="45"/>
    </row>
    <row r="210" spans="1:14">
      <c r="A210" s="593"/>
      <c r="B210" s="266"/>
      <c r="C210" s="418"/>
      <c r="D210" s="61"/>
      <c r="E210" s="60"/>
      <c r="F210" s="59"/>
      <c r="N210" s="45"/>
    </row>
    <row r="211" spans="1:14">
      <c r="A211" s="593"/>
      <c r="B211" s="266"/>
      <c r="C211" s="418"/>
      <c r="D211" s="61"/>
      <c r="E211" s="60"/>
      <c r="F211" s="59"/>
      <c r="N211" s="45"/>
    </row>
    <row r="212" spans="1:14">
      <c r="A212" s="593"/>
      <c r="B212" s="266"/>
      <c r="C212" s="418"/>
      <c r="D212" s="61"/>
      <c r="E212" s="60"/>
      <c r="F212" s="59"/>
      <c r="N212" s="45"/>
    </row>
    <row r="213" spans="1:14" ht="10.5" thickBot="1">
      <c r="A213" s="595"/>
      <c r="B213" s="596"/>
      <c r="C213" s="596"/>
      <c r="D213" s="596"/>
      <c r="E213" s="596"/>
      <c r="F213" s="597"/>
      <c r="N213" s="45"/>
    </row>
    <row r="214" spans="1:14" ht="11" thickBot="1">
      <c r="A214" s="2016" t="s">
        <v>311</v>
      </c>
      <c r="B214" s="2017"/>
      <c r="C214" s="2017"/>
      <c r="D214" s="2017"/>
      <c r="E214" s="2018"/>
      <c r="F214" s="598">
        <f>SUM(F154:F158)</f>
        <v>0</v>
      </c>
      <c r="N214" s="45"/>
    </row>
    <row r="215" spans="1:14" s="599" customFormat="1" hidden="1">
      <c r="B215" s="600"/>
      <c r="C215" s="601"/>
      <c r="D215" s="602"/>
      <c r="E215" s="603"/>
      <c r="F215" s="603"/>
    </row>
    <row r="216" spans="1:14" s="599" customFormat="1" hidden="1">
      <c r="B216" s="600"/>
      <c r="C216" s="601"/>
      <c r="D216" s="602"/>
      <c r="E216" s="603"/>
      <c r="F216" s="603"/>
    </row>
    <row r="217" spans="1:14" s="599" customFormat="1" hidden="1">
      <c r="B217" s="600"/>
      <c r="C217" s="601"/>
      <c r="D217" s="602"/>
      <c r="E217" s="603"/>
      <c r="F217" s="603"/>
    </row>
    <row r="218" spans="1:14" s="599" customFormat="1" hidden="1">
      <c r="B218" s="600"/>
      <c r="C218" s="601"/>
      <c r="D218" s="602"/>
      <c r="E218" s="603"/>
      <c r="F218" s="603"/>
    </row>
    <row r="219" spans="1:14" s="599" customFormat="1" hidden="1">
      <c r="B219" s="600"/>
      <c r="C219" s="601"/>
      <c r="D219" s="602"/>
      <c r="E219" s="603"/>
      <c r="F219" s="603"/>
    </row>
    <row r="220" spans="1:14" s="599" customFormat="1" hidden="1">
      <c r="B220" s="600"/>
      <c r="C220" s="601"/>
      <c r="D220" s="602"/>
      <c r="E220" s="603"/>
      <c r="F220" s="603"/>
    </row>
    <row r="221" spans="1:14" s="599" customFormat="1" ht="4.5" hidden="1" customHeight="1">
      <c r="B221" s="600"/>
      <c r="C221" s="601"/>
      <c r="D221" s="602"/>
      <c r="E221" s="603"/>
      <c r="F221" s="603"/>
    </row>
    <row r="222" spans="1:14" s="599" customFormat="1" hidden="1">
      <c r="B222" s="600"/>
      <c r="C222" s="601"/>
      <c r="D222" s="602"/>
      <c r="E222" s="603"/>
      <c r="F222" s="603"/>
    </row>
    <row r="223" spans="1:14" s="599" customFormat="1" hidden="1">
      <c r="B223" s="600"/>
      <c r="C223" s="601"/>
      <c r="D223" s="602"/>
      <c r="E223" s="603"/>
      <c r="F223" s="603"/>
    </row>
    <row r="224" spans="1:14" s="599" customFormat="1" hidden="1">
      <c r="B224" s="600"/>
      <c r="C224" s="601"/>
      <c r="D224" s="602"/>
      <c r="E224" s="603"/>
      <c r="F224" s="603"/>
    </row>
    <row r="225" spans="2:6" s="599" customFormat="1" hidden="1">
      <c r="B225" s="600"/>
      <c r="C225" s="601"/>
      <c r="D225" s="602"/>
      <c r="E225" s="603"/>
      <c r="F225" s="603"/>
    </row>
    <row r="226" spans="2:6" s="599" customFormat="1" hidden="1">
      <c r="B226" s="600"/>
      <c r="C226" s="601"/>
      <c r="D226" s="602"/>
      <c r="E226" s="603"/>
      <c r="F226" s="603"/>
    </row>
    <row r="227" spans="2:6" s="599" customFormat="1" hidden="1">
      <c r="B227" s="600"/>
      <c r="C227" s="601"/>
      <c r="D227" s="602"/>
      <c r="E227" s="603"/>
      <c r="F227" s="603"/>
    </row>
    <row r="228" spans="2:6" s="599" customFormat="1" hidden="1">
      <c r="B228" s="600"/>
      <c r="C228" s="601"/>
      <c r="D228" s="602"/>
      <c r="E228" s="603"/>
      <c r="F228" s="603"/>
    </row>
    <row r="229" spans="2:6" s="599" customFormat="1" hidden="1">
      <c r="B229" s="600"/>
      <c r="C229" s="601"/>
      <c r="D229" s="602"/>
      <c r="E229" s="603"/>
      <c r="F229" s="603"/>
    </row>
    <row r="230" spans="2:6" s="599" customFormat="1" hidden="1">
      <c r="B230" s="600"/>
      <c r="C230" s="601"/>
      <c r="D230" s="602"/>
      <c r="E230" s="603"/>
      <c r="F230" s="603"/>
    </row>
    <row r="231" spans="2:6" s="599" customFormat="1" hidden="1">
      <c r="B231" s="600"/>
      <c r="C231" s="601"/>
      <c r="D231" s="602"/>
      <c r="E231" s="603"/>
      <c r="F231" s="603"/>
    </row>
    <row r="232" spans="2:6" s="599" customFormat="1" hidden="1">
      <c r="B232" s="600"/>
      <c r="C232" s="601"/>
      <c r="D232" s="602"/>
      <c r="E232" s="603"/>
      <c r="F232" s="603"/>
    </row>
    <row r="233" spans="2:6" s="599" customFormat="1" hidden="1">
      <c r="B233" s="600"/>
      <c r="C233" s="601"/>
      <c r="D233" s="602"/>
      <c r="E233" s="603"/>
      <c r="F233" s="603"/>
    </row>
    <row r="234" spans="2:6" s="599" customFormat="1" hidden="1">
      <c r="B234" s="600"/>
      <c r="C234" s="601"/>
      <c r="D234" s="602"/>
      <c r="E234" s="603"/>
      <c r="F234" s="603"/>
    </row>
    <row r="235" spans="2:6" s="599" customFormat="1" hidden="1">
      <c r="B235" s="600"/>
      <c r="C235" s="601"/>
      <c r="D235" s="602"/>
      <c r="E235" s="603"/>
      <c r="F235" s="603"/>
    </row>
    <row r="236" spans="2:6" s="599" customFormat="1" hidden="1">
      <c r="B236" s="600"/>
      <c r="C236" s="601"/>
      <c r="D236" s="602"/>
      <c r="E236" s="603"/>
      <c r="F236" s="603"/>
    </row>
    <row r="237" spans="2:6" s="599" customFormat="1" hidden="1">
      <c r="B237" s="600"/>
      <c r="C237" s="601"/>
      <c r="D237" s="602"/>
      <c r="E237" s="603"/>
      <c r="F237" s="603"/>
    </row>
    <row r="238" spans="2:6" s="599" customFormat="1" hidden="1">
      <c r="B238" s="600"/>
      <c r="C238" s="601"/>
      <c r="D238" s="602"/>
      <c r="E238" s="603"/>
      <c r="F238" s="603"/>
    </row>
    <row r="239" spans="2:6" s="599" customFormat="1" ht="4.5" hidden="1" customHeight="1">
      <c r="B239" s="600"/>
      <c r="C239" s="601"/>
      <c r="D239" s="602"/>
      <c r="E239" s="603"/>
      <c r="F239" s="603"/>
    </row>
    <row r="240" spans="2:6" s="599" customFormat="1" hidden="1">
      <c r="B240" s="600"/>
      <c r="C240" s="601"/>
      <c r="D240" s="602"/>
      <c r="E240" s="603"/>
      <c r="F240" s="603"/>
    </row>
    <row r="241" spans="2:6" s="599" customFormat="1" hidden="1">
      <c r="B241" s="600"/>
      <c r="C241" s="601"/>
      <c r="D241" s="602"/>
      <c r="E241" s="603"/>
      <c r="F241" s="603"/>
    </row>
    <row r="242" spans="2:6" s="599" customFormat="1" hidden="1">
      <c r="B242" s="600"/>
      <c r="C242" s="601"/>
      <c r="D242" s="602"/>
      <c r="E242" s="603"/>
      <c r="F242" s="603"/>
    </row>
    <row r="243" spans="2:6" s="599" customFormat="1" hidden="1">
      <c r="B243" s="600"/>
      <c r="C243" s="601"/>
      <c r="D243" s="602"/>
      <c r="E243" s="603"/>
      <c r="F243" s="603"/>
    </row>
    <row r="244" spans="2:6" s="599" customFormat="1" hidden="1">
      <c r="B244" s="600"/>
      <c r="C244" s="601"/>
      <c r="D244" s="602"/>
      <c r="E244" s="603"/>
      <c r="F244" s="603"/>
    </row>
    <row r="245" spans="2:6" s="599" customFormat="1" hidden="1">
      <c r="B245" s="600"/>
      <c r="C245" s="601"/>
      <c r="D245" s="602"/>
      <c r="E245" s="603"/>
      <c r="F245" s="603"/>
    </row>
    <row r="246" spans="2:6" s="599" customFormat="1" hidden="1">
      <c r="B246" s="600"/>
      <c r="C246" s="601"/>
      <c r="D246" s="602"/>
      <c r="E246" s="603"/>
      <c r="F246" s="603"/>
    </row>
    <row r="247" spans="2:6" s="599" customFormat="1" hidden="1">
      <c r="B247" s="600"/>
      <c r="C247" s="601"/>
      <c r="D247" s="602"/>
      <c r="E247" s="603"/>
      <c r="F247" s="603"/>
    </row>
    <row r="248" spans="2:6" s="599" customFormat="1" hidden="1">
      <c r="B248" s="600"/>
      <c r="C248" s="601"/>
      <c r="D248" s="602"/>
      <c r="E248" s="603"/>
      <c r="F248" s="603"/>
    </row>
    <row r="249" spans="2:6" s="599" customFormat="1" hidden="1">
      <c r="B249" s="600"/>
      <c r="C249" s="601"/>
      <c r="D249" s="602"/>
      <c r="E249" s="603"/>
      <c r="F249" s="603"/>
    </row>
    <row r="250" spans="2:6" s="599" customFormat="1" hidden="1">
      <c r="B250" s="600"/>
      <c r="C250" s="601"/>
      <c r="D250" s="602"/>
      <c r="E250" s="603"/>
      <c r="F250" s="603"/>
    </row>
    <row r="251" spans="2:6" s="599" customFormat="1" hidden="1">
      <c r="B251" s="600"/>
      <c r="C251" s="601"/>
      <c r="D251" s="602"/>
      <c r="E251" s="603"/>
      <c r="F251" s="603"/>
    </row>
    <row r="252" spans="2:6" s="599" customFormat="1" hidden="1">
      <c r="B252" s="600"/>
      <c r="C252" s="601"/>
      <c r="D252" s="602"/>
      <c r="E252" s="603"/>
      <c r="F252" s="603"/>
    </row>
    <row r="253" spans="2:6" s="599" customFormat="1" hidden="1">
      <c r="B253" s="600"/>
      <c r="C253" s="601"/>
      <c r="D253" s="602"/>
      <c r="E253" s="603"/>
      <c r="F253" s="603"/>
    </row>
    <row r="254" spans="2:6" s="599" customFormat="1" hidden="1">
      <c r="B254" s="600"/>
      <c r="C254" s="601"/>
      <c r="D254" s="602"/>
      <c r="E254" s="603"/>
      <c r="F254" s="603"/>
    </row>
    <row r="255" spans="2:6" s="599" customFormat="1" hidden="1">
      <c r="B255" s="600"/>
      <c r="C255" s="601"/>
      <c r="D255" s="602"/>
      <c r="E255" s="603"/>
      <c r="F255" s="603"/>
    </row>
    <row r="256" spans="2:6" s="599" customFormat="1" hidden="1">
      <c r="B256" s="600"/>
      <c r="C256" s="601"/>
      <c r="D256" s="602"/>
      <c r="E256" s="603"/>
      <c r="F256" s="603"/>
    </row>
    <row r="257" spans="2:6" s="599" customFormat="1" hidden="1">
      <c r="B257" s="600"/>
      <c r="C257" s="601"/>
      <c r="D257" s="602"/>
      <c r="E257" s="603"/>
      <c r="F257" s="603"/>
    </row>
    <row r="258" spans="2:6" s="599" customFormat="1" hidden="1">
      <c r="B258" s="600"/>
      <c r="C258" s="601"/>
      <c r="D258" s="602"/>
      <c r="E258" s="603"/>
      <c r="F258" s="603"/>
    </row>
    <row r="259" spans="2:6" s="599" customFormat="1" hidden="1">
      <c r="B259" s="600"/>
      <c r="C259" s="601"/>
      <c r="D259" s="602"/>
      <c r="E259" s="603"/>
      <c r="F259" s="603"/>
    </row>
    <row r="260" spans="2:6" s="599" customFormat="1" hidden="1">
      <c r="B260" s="600"/>
      <c r="C260" s="601"/>
      <c r="D260" s="602"/>
      <c r="E260" s="603"/>
      <c r="F260" s="603"/>
    </row>
    <row r="261" spans="2:6" s="599" customFormat="1" hidden="1">
      <c r="B261" s="600"/>
      <c r="C261" s="601"/>
      <c r="D261" s="602"/>
      <c r="E261" s="603"/>
      <c r="F261" s="603"/>
    </row>
    <row r="262" spans="2:6" s="599" customFormat="1" hidden="1">
      <c r="B262" s="600"/>
      <c r="C262" s="601"/>
      <c r="D262" s="602"/>
      <c r="E262" s="603"/>
      <c r="F262" s="603"/>
    </row>
    <row r="263" spans="2:6" s="599" customFormat="1" hidden="1">
      <c r="B263" s="600"/>
      <c r="C263" s="601"/>
      <c r="D263" s="602"/>
      <c r="E263" s="603"/>
      <c r="F263" s="603"/>
    </row>
    <row r="264" spans="2:6" s="599" customFormat="1" hidden="1">
      <c r="B264" s="600"/>
      <c r="C264" s="601"/>
      <c r="D264" s="602"/>
      <c r="E264" s="603"/>
      <c r="F264" s="603"/>
    </row>
    <row r="265" spans="2:6" s="599" customFormat="1" ht="0.75" hidden="1" customHeight="1">
      <c r="B265" s="600"/>
      <c r="C265" s="601"/>
      <c r="D265" s="602"/>
      <c r="E265" s="603"/>
      <c r="F265" s="603"/>
    </row>
    <row r="266" spans="2:6" s="599" customFormat="1" hidden="1">
      <c r="B266" s="600"/>
      <c r="C266" s="601"/>
      <c r="D266" s="602"/>
      <c r="E266" s="603"/>
      <c r="F266" s="603"/>
    </row>
    <row r="267" spans="2:6" s="599" customFormat="1" hidden="1">
      <c r="B267" s="600"/>
      <c r="C267" s="601"/>
      <c r="D267" s="602"/>
      <c r="E267" s="603"/>
      <c r="F267" s="603"/>
    </row>
    <row r="268" spans="2:6" s="599" customFormat="1" hidden="1">
      <c r="B268" s="600"/>
      <c r="C268" s="601"/>
      <c r="D268" s="602"/>
      <c r="E268" s="603"/>
      <c r="F268" s="603"/>
    </row>
    <row r="269" spans="2:6" s="599" customFormat="1" hidden="1">
      <c r="B269" s="600"/>
      <c r="C269" s="601"/>
      <c r="D269" s="602"/>
      <c r="E269" s="603"/>
      <c r="F269" s="603"/>
    </row>
    <row r="270" spans="2:6" s="599" customFormat="1" hidden="1">
      <c r="B270" s="600"/>
      <c r="C270" s="601"/>
      <c r="D270" s="602"/>
      <c r="E270" s="603"/>
      <c r="F270" s="603"/>
    </row>
    <row r="271" spans="2:6" s="599" customFormat="1" hidden="1">
      <c r="B271" s="600"/>
      <c r="C271" s="601"/>
      <c r="D271" s="602"/>
      <c r="E271" s="603"/>
      <c r="F271" s="603"/>
    </row>
    <row r="272" spans="2:6" s="599" customFormat="1" hidden="1">
      <c r="B272" s="600"/>
      <c r="C272" s="601"/>
      <c r="D272" s="602"/>
      <c r="E272" s="603"/>
      <c r="F272" s="603"/>
    </row>
    <row r="273" spans="2:6" s="599" customFormat="1" hidden="1">
      <c r="B273" s="600"/>
      <c r="C273" s="601"/>
      <c r="D273" s="602"/>
      <c r="E273" s="603"/>
      <c r="F273" s="603"/>
    </row>
    <row r="274" spans="2:6" s="599" customFormat="1" hidden="1">
      <c r="B274" s="600"/>
      <c r="C274" s="601"/>
      <c r="D274" s="602"/>
      <c r="E274" s="603"/>
      <c r="F274" s="603"/>
    </row>
    <row r="275" spans="2:6" s="599" customFormat="1" hidden="1">
      <c r="B275" s="600"/>
      <c r="C275" s="601"/>
      <c r="D275" s="602"/>
      <c r="E275" s="603"/>
      <c r="F275" s="603"/>
    </row>
    <row r="276" spans="2:6" s="599" customFormat="1" hidden="1">
      <c r="B276" s="600"/>
      <c r="C276" s="601"/>
      <c r="D276" s="602"/>
      <c r="E276" s="603"/>
      <c r="F276" s="603"/>
    </row>
    <row r="277" spans="2:6" s="599" customFormat="1" hidden="1">
      <c r="B277" s="600"/>
      <c r="C277" s="601"/>
      <c r="D277" s="602"/>
      <c r="E277" s="603"/>
      <c r="F277" s="603"/>
    </row>
    <row r="278" spans="2:6" s="599" customFormat="1" hidden="1">
      <c r="B278" s="600"/>
      <c r="C278" s="601"/>
      <c r="D278" s="602"/>
      <c r="E278" s="603"/>
      <c r="F278" s="603"/>
    </row>
    <row r="279" spans="2:6" s="599" customFormat="1" hidden="1">
      <c r="B279" s="600"/>
      <c r="C279" s="601"/>
      <c r="D279" s="602"/>
      <c r="E279" s="603"/>
      <c r="F279" s="603"/>
    </row>
    <row r="280" spans="2:6" s="599" customFormat="1" hidden="1">
      <c r="B280" s="600"/>
      <c r="C280" s="601"/>
      <c r="D280" s="602"/>
      <c r="E280" s="603"/>
      <c r="F280" s="603"/>
    </row>
    <row r="281" spans="2:6" s="599" customFormat="1" hidden="1">
      <c r="B281" s="600"/>
      <c r="C281" s="601"/>
      <c r="D281" s="602"/>
      <c r="E281" s="603"/>
      <c r="F281" s="603"/>
    </row>
    <row r="282" spans="2:6" s="599" customFormat="1" hidden="1">
      <c r="B282" s="600"/>
      <c r="C282" s="601"/>
      <c r="D282" s="602"/>
      <c r="E282" s="603"/>
      <c r="F282" s="603"/>
    </row>
    <row r="283" spans="2:6" s="599" customFormat="1" hidden="1">
      <c r="B283" s="600"/>
      <c r="C283" s="601"/>
      <c r="D283" s="602"/>
      <c r="E283" s="603"/>
      <c r="F283" s="603"/>
    </row>
    <row r="284" spans="2:6" s="599" customFormat="1" hidden="1">
      <c r="B284" s="600"/>
      <c r="C284" s="601"/>
      <c r="D284" s="602"/>
      <c r="E284" s="603"/>
      <c r="F284" s="603"/>
    </row>
    <row r="285" spans="2:6" s="599" customFormat="1" hidden="1">
      <c r="B285" s="600"/>
      <c r="C285" s="601"/>
      <c r="D285" s="602"/>
      <c r="E285" s="603"/>
      <c r="F285" s="603"/>
    </row>
    <row r="286" spans="2:6" s="599" customFormat="1" hidden="1">
      <c r="B286" s="600"/>
      <c r="C286" s="601"/>
      <c r="D286" s="602"/>
      <c r="E286" s="603"/>
      <c r="F286" s="603"/>
    </row>
    <row r="287" spans="2:6" s="599" customFormat="1" hidden="1">
      <c r="B287" s="600"/>
      <c r="C287" s="601"/>
      <c r="D287" s="602"/>
      <c r="E287" s="603"/>
      <c r="F287" s="603"/>
    </row>
    <row r="288" spans="2:6" s="599" customFormat="1" hidden="1">
      <c r="B288" s="600"/>
      <c r="C288" s="601"/>
      <c r="D288" s="602"/>
      <c r="E288" s="603"/>
      <c r="F288" s="603"/>
    </row>
    <row r="289" spans="2:6" s="599" customFormat="1" hidden="1">
      <c r="B289" s="600"/>
      <c r="C289" s="601"/>
      <c r="D289" s="602"/>
      <c r="E289" s="603"/>
      <c r="F289" s="603"/>
    </row>
    <row r="290" spans="2:6" s="599" customFormat="1" hidden="1">
      <c r="B290" s="600"/>
      <c r="C290" s="601"/>
      <c r="D290" s="602"/>
      <c r="E290" s="603"/>
      <c r="F290" s="603"/>
    </row>
    <row r="291" spans="2:6" s="599" customFormat="1" hidden="1">
      <c r="B291" s="600"/>
      <c r="C291" s="601"/>
      <c r="D291" s="602"/>
      <c r="E291" s="603"/>
      <c r="F291" s="603"/>
    </row>
    <row r="292" spans="2:6" s="599" customFormat="1" ht="8.25" hidden="1" customHeight="1">
      <c r="B292" s="600"/>
      <c r="C292" s="601"/>
      <c r="D292" s="602"/>
      <c r="E292" s="603"/>
      <c r="F292" s="603"/>
    </row>
    <row r="293" spans="2:6" s="599" customFormat="1" hidden="1">
      <c r="B293" s="600"/>
      <c r="C293" s="601"/>
      <c r="D293" s="602"/>
      <c r="E293" s="603"/>
      <c r="F293" s="603"/>
    </row>
    <row r="294" spans="2:6" s="599" customFormat="1" hidden="1">
      <c r="B294" s="600"/>
      <c r="C294" s="601"/>
      <c r="D294" s="602"/>
      <c r="E294" s="603"/>
      <c r="F294" s="603"/>
    </row>
    <row r="295" spans="2:6" s="599" customFormat="1" hidden="1">
      <c r="B295" s="600"/>
      <c r="C295" s="601"/>
      <c r="D295" s="602"/>
      <c r="E295" s="603"/>
      <c r="F295" s="603"/>
    </row>
    <row r="296" spans="2:6" s="599" customFormat="1" hidden="1">
      <c r="B296" s="600"/>
      <c r="C296" s="601"/>
      <c r="D296" s="602"/>
      <c r="E296" s="603"/>
      <c r="F296" s="603"/>
    </row>
    <row r="297" spans="2:6" s="599" customFormat="1" hidden="1">
      <c r="B297" s="600"/>
      <c r="C297" s="601"/>
      <c r="D297" s="602"/>
      <c r="E297" s="603"/>
      <c r="F297" s="603"/>
    </row>
    <row r="298" spans="2:6" s="599" customFormat="1" hidden="1">
      <c r="B298" s="600"/>
      <c r="C298" s="601"/>
      <c r="D298" s="602"/>
      <c r="E298" s="603"/>
      <c r="F298" s="603"/>
    </row>
    <row r="299" spans="2:6" s="599" customFormat="1" hidden="1">
      <c r="B299" s="600"/>
      <c r="C299" s="601"/>
      <c r="D299" s="602"/>
      <c r="E299" s="603"/>
      <c r="F299" s="603"/>
    </row>
    <row r="300" spans="2:6" s="599" customFormat="1" hidden="1">
      <c r="B300" s="600"/>
      <c r="C300" s="601"/>
      <c r="D300" s="602"/>
      <c r="E300" s="603"/>
      <c r="F300" s="603"/>
    </row>
    <row r="301" spans="2:6" s="599" customFormat="1" hidden="1">
      <c r="B301" s="600"/>
      <c r="C301" s="601"/>
      <c r="D301" s="602"/>
      <c r="E301" s="603"/>
      <c r="F301" s="603"/>
    </row>
    <row r="302" spans="2:6" s="599" customFormat="1" hidden="1">
      <c r="B302" s="600"/>
      <c r="C302" s="601"/>
      <c r="D302" s="602"/>
      <c r="E302" s="603"/>
      <c r="F302" s="603"/>
    </row>
    <row r="303" spans="2:6" s="599" customFormat="1" hidden="1">
      <c r="B303" s="600"/>
      <c r="C303" s="601"/>
      <c r="D303" s="602"/>
      <c r="E303" s="603"/>
      <c r="F303" s="603"/>
    </row>
    <row r="304" spans="2:6" s="599" customFormat="1" hidden="1">
      <c r="B304" s="600"/>
      <c r="C304" s="601"/>
      <c r="D304" s="602"/>
      <c r="E304" s="603"/>
      <c r="F304" s="603"/>
    </row>
    <row r="305" spans="2:6" s="599" customFormat="1" hidden="1">
      <c r="B305" s="600"/>
      <c r="C305" s="601"/>
      <c r="D305" s="602"/>
      <c r="E305" s="603"/>
      <c r="F305" s="603"/>
    </row>
    <row r="306" spans="2:6" s="599" customFormat="1" hidden="1">
      <c r="B306" s="600"/>
      <c r="C306" s="601"/>
      <c r="D306" s="602"/>
      <c r="E306" s="603"/>
      <c r="F306" s="603"/>
    </row>
    <row r="307" spans="2:6" s="599" customFormat="1" hidden="1">
      <c r="B307" s="600"/>
      <c r="C307" s="601"/>
      <c r="D307" s="602"/>
      <c r="E307" s="603"/>
      <c r="F307" s="603"/>
    </row>
    <row r="308" spans="2:6" s="599" customFormat="1" hidden="1">
      <c r="B308" s="600"/>
      <c r="C308" s="601"/>
      <c r="D308" s="602"/>
      <c r="E308" s="603"/>
      <c r="F308" s="603"/>
    </row>
    <row r="309" spans="2:6" s="599" customFormat="1" hidden="1">
      <c r="B309" s="600"/>
      <c r="C309" s="601"/>
      <c r="D309" s="602"/>
      <c r="E309" s="603"/>
      <c r="F309" s="603"/>
    </row>
    <row r="310" spans="2:6" s="599" customFormat="1" hidden="1">
      <c r="B310" s="600"/>
      <c r="C310" s="601"/>
      <c r="D310" s="602"/>
      <c r="E310" s="603"/>
      <c r="F310" s="603"/>
    </row>
    <row r="311" spans="2:6" s="599" customFormat="1" hidden="1">
      <c r="B311" s="600"/>
      <c r="C311" s="601"/>
      <c r="D311" s="602"/>
      <c r="E311" s="603"/>
      <c r="F311" s="603"/>
    </row>
    <row r="312" spans="2:6" s="599" customFormat="1" hidden="1">
      <c r="B312" s="600"/>
      <c r="C312" s="601"/>
      <c r="D312" s="602"/>
      <c r="E312" s="603"/>
      <c r="F312" s="603"/>
    </row>
    <row r="313" spans="2:6" s="599" customFormat="1" hidden="1">
      <c r="B313" s="600"/>
      <c r="C313" s="601"/>
      <c r="D313" s="602"/>
      <c r="E313" s="603"/>
      <c r="F313" s="603"/>
    </row>
    <row r="314" spans="2:6" s="599" customFormat="1" hidden="1">
      <c r="B314" s="600"/>
      <c r="C314" s="601"/>
      <c r="D314" s="602"/>
      <c r="E314" s="603"/>
      <c r="F314" s="603"/>
    </row>
    <row r="315" spans="2:6" s="599" customFormat="1" hidden="1">
      <c r="B315" s="600"/>
      <c r="C315" s="601"/>
      <c r="D315" s="602"/>
      <c r="E315" s="603"/>
      <c r="F315" s="603"/>
    </row>
    <row r="316" spans="2:6" s="599" customFormat="1" ht="3.75" hidden="1" customHeight="1">
      <c r="B316" s="600"/>
      <c r="C316" s="601"/>
      <c r="D316" s="602"/>
      <c r="E316" s="603"/>
      <c r="F316" s="603"/>
    </row>
    <row r="317" spans="2:6" s="599" customFormat="1" hidden="1">
      <c r="B317" s="600"/>
      <c r="C317" s="601"/>
      <c r="D317" s="602"/>
      <c r="E317" s="603"/>
      <c r="F317" s="603"/>
    </row>
    <row r="318" spans="2:6" s="599" customFormat="1" hidden="1">
      <c r="B318" s="600"/>
      <c r="C318" s="601"/>
      <c r="D318" s="602"/>
      <c r="E318" s="603"/>
      <c r="F318" s="603"/>
    </row>
    <row r="319" spans="2:6" s="599" customFormat="1" hidden="1">
      <c r="B319" s="600"/>
      <c r="C319" s="601"/>
      <c r="D319" s="602"/>
      <c r="E319" s="603"/>
      <c r="F319" s="603"/>
    </row>
    <row r="320" spans="2:6" s="599" customFormat="1" hidden="1">
      <c r="B320" s="600"/>
      <c r="C320" s="601"/>
      <c r="D320" s="602"/>
      <c r="E320" s="603"/>
      <c r="F320" s="603"/>
    </row>
    <row r="321" spans="2:6" s="599" customFormat="1" hidden="1">
      <c r="B321" s="600"/>
      <c r="C321" s="601"/>
      <c r="D321" s="602"/>
      <c r="E321" s="603"/>
      <c r="F321" s="603"/>
    </row>
    <row r="322" spans="2:6" s="599" customFormat="1" hidden="1">
      <c r="B322" s="600"/>
      <c r="C322" s="601"/>
      <c r="D322" s="602"/>
      <c r="E322" s="603"/>
      <c r="F322" s="603"/>
    </row>
    <row r="323" spans="2:6" s="599" customFormat="1" hidden="1">
      <c r="B323" s="600"/>
      <c r="C323" s="601"/>
      <c r="D323" s="602"/>
      <c r="E323" s="603"/>
      <c r="F323" s="603"/>
    </row>
    <row r="324" spans="2:6" s="599" customFormat="1" hidden="1">
      <c r="B324" s="600"/>
      <c r="C324" s="601"/>
      <c r="D324" s="602"/>
      <c r="E324" s="603"/>
      <c r="F324" s="603"/>
    </row>
    <row r="325" spans="2:6" s="599" customFormat="1" hidden="1">
      <c r="B325" s="600"/>
      <c r="C325" s="601"/>
      <c r="D325" s="602"/>
      <c r="E325" s="603"/>
      <c r="F325" s="603"/>
    </row>
    <row r="326" spans="2:6" s="599" customFormat="1" hidden="1">
      <c r="B326" s="600"/>
      <c r="C326" s="601"/>
      <c r="D326" s="602"/>
      <c r="E326" s="603"/>
      <c r="F326" s="603"/>
    </row>
    <row r="327" spans="2:6" s="599" customFormat="1" hidden="1">
      <c r="B327" s="600"/>
      <c r="C327" s="601"/>
      <c r="D327" s="602"/>
      <c r="E327" s="603"/>
      <c r="F327" s="603"/>
    </row>
    <row r="328" spans="2:6" s="599" customFormat="1" hidden="1">
      <c r="B328" s="600"/>
      <c r="C328" s="601"/>
      <c r="D328" s="602"/>
      <c r="E328" s="603"/>
      <c r="F328" s="603"/>
    </row>
    <row r="329" spans="2:6" s="599" customFormat="1" hidden="1">
      <c r="B329" s="600"/>
      <c r="C329" s="601"/>
      <c r="D329" s="602"/>
      <c r="E329" s="603"/>
      <c r="F329" s="603"/>
    </row>
    <row r="330" spans="2:6" s="599" customFormat="1" hidden="1">
      <c r="B330" s="600"/>
      <c r="C330" s="601"/>
      <c r="D330" s="602"/>
      <c r="E330" s="603"/>
      <c r="F330" s="603"/>
    </row>
    <row r="331" spans="2:6" s="599" customFormat="1" hidden="1">
      <c r="B331" s="600"/>
      <c r="C331" s="601"/>
      <c r="D331" s="602"/>
      <c r="E331" s="603"/>
      <c r="F331" s="603"/>
    </row>
    <row r="332" spans="2:6" s="599" customFormat="1" hidden="1">
      <c r="B332" s="600"/>
      <c r="C332" s="601"/>
      <c r="D332" s="602"/>
      <c r="E332" s="603"/>
      <c r="F332" s="603"/>
    </row>
    <row r="333" spans="2:6" s="599" customFormat="1" hidden="1">
      <c r="B333" s="600"/>
      <c r="C333" s="601"/>
      <c r="D333" s="602"/>
      <c r="E333" s="603"/>
      <c r="F333" s="603"/>
    </row>
    <row r="334" spans="2:6" s="599" customFormat="1" hidden="1">
      <c r="B334" s="600"/>
      <c r="C334" s="601"/>
      <c r="D334" s="602"/>
      <c r="E334" s="603"/>
      <c r="F334" s="603"/>
    </row>
    <row r="335" spans="2:6" s="599" customFormat="1" hidden="1">
      <c r="B335" s="600"/>
      <c r="C335" s="601"/>
      <c r="D335" s="602"/>
      <c r="E335" s="603"/>
      <c r="F335" s="603"/>
    </row>
    <row r="336" spans="2:6" s="599" customFormat="1" hidden="1">
      <c r="B336" s="600"/>
      <c r="C336" s="601"/>
      <c r="D336" s="602"/>
      <c r="E336" s="603"/>
      <c r="F336" s="603"/>
    </row>
    <row r="337" spans="2:6" s="599" customFormat="1" hidden="1">
      <c r="B337" s="600"/>
      <c r="C337" s="601"/>
      <c r="D337" s="602"/>
      <c r="E337" s="603"/>
      <c r="F337" s="603"/>
    </row>
    <row r="338" spans="2:6" s="599" customFormat="1" hidden="1">
      <c r="B338" s="600"/>
      <c r="C338" s="601"/>
      <c r="D338" s="602"/>
      <c r="E338" s="603"/>
      <c r="F338" s="603"/>
    </row>
    <row r="339" spans="2:6" s="599" customFormat="1" hidden="1">
      <c r="B339" s="600"/>
      <c r="C339" s="601"/>
      <c r="D339" s="602"/>
      <c r="E339" s="603"/>
      <c r="F339" s="603"/>
    </row>
    <row r="340" spans="2:6" s="599" customFormat="1" hidden="1">
      <c r="B340" s="600"/>
      <c r="C340" s="601"/>
      <c r="D340" s="602"/>
      <c r="E340" s="603"/>
      <c r="F340" s="603"/>
    </row>
    <row r="341" spans="2:6" s="599" customFormat="1" hidden="1">
      <c r="B341" s="600"/>
      <c r="C341" s="601"/>
      <c r="D341" s="602"/>
      <c r="E341" s="603"/>
      <c r="F341" s="603"/>
    </row>
    <row r="342" spans="2:6" s="599" customFormat="1" hidden="1">
      <c r="B342" s="600"/>
      <c r="C342" s="601"/>
      <c r="D342" s="602"/>
      <c r="E342" s="603"/>
      <c r="F342" s="603"/>
    </row>
    <row r="343" spans="2:6" s="599" customFormat="1" hidden="1">
      <c r="B343" s="600"/>
      <c r="C343" s="601"/>
      <c r="D343" s="602"/>
      <c r="E343" s="603"/>
      <c r="F343" s="603"/>
    </row>
    <row r="344" spans="2:6" s="599" customFormat="1" hidden="1">
      <c r="B344" s="600"/>
      <c r="C344" s="601"/>
      <c r="D344" s="602"/>
      <c r="E344" s="603"/>
      <c r="F344" s="603"/>
    </row>
    <row r="345" spans="2:6" s="599" customFormat="1" hidden="1">
      <c r="B345" s="600"/>
      <c r="C345" s="601"/>
      <c r="D345" s="602"/>
      <c r="E345" s="603"/>
      <c r="F345" s="603"/>
    </row>
    <row r="346" spans="2:6" s="599" customFormat="1" hidden="1">
      <c r="B346" s="600"/>
      <c r="C346" s="601"/>
      <c r="D346" s="602"/>
      <c r="E346" s="603"/>
      <c r="F346" s="603"/>
    </row>
    <row r="347" spans="2:6" s="599" customFormat="1" hidden="1">
      <c r="B347" s="600"/>
      <c r="C347" s="601"/>
      <c r="D347" s="602"/>
      <c r="E347" s="603"/>
      <c r="F347" s="603"/>
    </row>
    <row r="348" spans="2:6" s="599" customFormat="1" hidden="1">
      <c r="B348" s="600"/>
      <c r="C348" s="601"/>
      <c r="D348" s="602"/>
      <c r="E348" s="603"/>
      <c r="F348" s="603"/>
    </row>
    <row r="349" spans="2:6" s="599" customFormat="1" ht="9" hidden="1" customHeight="1">
      <c r="B349" s="600"/>
      <c r="C349" s="601"/>
      <c r="D349" s="602"/>
      <c r="E349" s="603"/>
      <c r="F349" s="603"/>
    </row>
    <row r="350" spans="2:6" s="599" customFormat="1" hidden="1">
      <c r="B350" s="600"/>
      <c r="C350" s="601"/>
      <c r="D350" s="602"/>
      <c r="E350" s="603"/>
      <c r="F350" s="603"/>
    </row>
    <row r="351" spans="2:6" s="599" customFormat="1" hidden="1">
      <c r="B351" s="600"/>
      <c r="C351" s="601"/>
      <c r="D351" s="602"/>
      <c r="E351" s="603"/>
      <c r="F351" s="603"/>
    </row>
    <row r="352" spans="2:6" s="599" customFormat="1" hidden="1">
      <c r="B352" s="600"/>
      <c r="C352" s="601"/>
      <c r="D352" s="602"/>
      <c r="E352" s="603"/>
      <c r="F352" s="603"/>
    </row>
    <row r="353" spans="2:6" s="599" customFormat="1" hidden="1">
      <c r="B353" s="600"/>
      <c r="C353" s="601"/>
      <c r="D353" s="602"/>
      <c r="E353" s="603"/>
      <c r="F353" s="603"/>
    </row>
    <row r="354" spans="2:6" s="599" customFormat="1" hidden="1">
      <c r="B354" s="600"/>
      <c r="C354" s="601"/>
      <c r="D354" s="602"/>
      <c r="E354" s="603"/>
      <c r="F354" s="603"/>
    </row>
    <row r="355" spans="2:6" s="599" customFormat="1" hidden="1">
      <c r="B355" s="600"/>
      <c r="C355" s="601"/>
      <c r="D355" s="602"/>
      <c r="E355" s="603"/>
      <c r="F355" s="603"/>
    </row>
    <row r="356" spans="2:6" s="599" customFormat="1" hidden="1">
      <c r="B356" s="600"/>
      <c r="C356" s="601"/>
      <c r="D356" s="602"/>
      <c r="E356" s="603"/>
      <c r="F356" s="603"/>
    </row>
    <row r="357" spans="2:6" s="599" customFormat="1" hidden="1">
      <c r="B357" s="600"/>
      <c r="C357" s="601"/>
      <c r="D357" s="602"/>
      <c r="E357" s="603"/>
      <c r="F357" s="603"/>
    </row>
    <row r="358" spans="2:6" s="599" customFormat="1" hidden="1">
      <c r="B358" s="600"/>
      <c r="C358" s="601"/>
      <c r="D358" s="602"/>
      <c r="E358" s="603"/>
      <c r="F358" s="603"/>
    </row>
    <row r="359" spans="2:6" s="599" customFormat="1" hidden="1">
      <c r="B359" s="600"/>
      <c r="C359" s="601"/>
      <c r="D359" s="602"/>
      <c r="E359" s="603"/>
      <c r="F359" s="603"/>
    </row>
    <row r="360" spans="2:6" s="599" customFormat="1" hidden="1">
      <c r="B360" s="600"/>
      <c r="C360" s="601"/>
      <c r="D360" s="602"/>
      <c r="E360" s="603"/>
      <c r="F360" s="603"/>
    </row>
    <row r="361" spans="2:6" s="599" customFormat="1" hidden="1">
      <c r="B361" s="600"/>
      <c r="C361" s="601"/>
      <c r="D361" s="602"/>
      <c r="E361" s="603"/>
      <c r="F361" s="603"/>
    </row>
    <row r="362" spans="2:6" s="599" customFormat="1" hidden="1">
      <c r="B362" s="600"/>
      <c r="C362" s="601"/>
      <c r="D362" s="602"/>
      <c r="E362" s="603"/>
      <c r="F362" s="603"/>
    </row>
    <row r="363" spans="2:6" s="599" customFormat="1" hidden="1">
      <c r="B363" s="600"/>
      <c r="C363" s="601"/>
      <c r="D363" s="602"/>
      <c r="E363" s="603"/>
      <c r="F363" s="603"/>
    </row>
    <row r="364" spans="2:6" s="599" customFormat="1" hidden="1">
      <c r="B364" s="600"/>
      <c r="C364" s="601"/>
      <c r="D364" s="602"/>
      <c r="E364" s="603"/>
      <c r="F364" s="603"/>
    </row>
    <row r="365" spans="2:6" s="599" customFormat="1" hidden="1">
      <c r="B365" s="600"/>
      <c r="C365" s="601"/>
      <c r="D365" s="602"/>
      <c r="E365" s="603"/>
      <c r="F365" s="603"/>
    </row>
    <row r="366" spans="2:6" s="599" customFormat="1" hidden="1">
      <c r="B366" s="600"/>
      <c r="C366" s="601"/>
      <c r="D366" s="602"/>
      <c r="E366" s="603"/>
      <c r="F366" s="603"/>
    </row>
    <row r="367" spans="2:6" s="599" customFormat="1" hidden="1">
      <c r="B367" s="600"/>
      <c r="C367" s="601"/>
      <c r="D367" s="602"/>
      <c r="E367" s="603"/>
      <c r="F367" s="603"/>
    </row>
    <row r="368" spans="2:6" s="599" customFormat="1" hidden="1">
      <c r="B368" s="600"/>
      <c r="C368" s="601"/>
      <c r="D368" s="602"/>
      <c r="E368" s="603"/>
      <c r="F368" s="603"/>
    </row>
    <row r="369" spans="2:6" s="599" customFormat="1" hidden="1">
      <c r="B369" s="600"/>
      <c r="C369" s="601"/>
      <c r="D369" s="602"/>
      <c r="E369" s="603"/>
      <c r="F369" s="603"/>
    </row>
    <row r="370" spans="2:6" s="599" customFormat="1" hidden="1">
      <c r="B370" s="600"/>
      <c r="C370" s="601"/>
      <c r="D370" s="602"/>
      <c r="E370" s="603"/>
      <c r="F370" s="603"/>
    </row>
    <row r="371" spans="2:6" s="599" customFormat="1" hidden="1">
      <c r="B371" s="600"/>
      <c r="C371" s="601"/>
      <c r="D371" s="602"/>
      <c r="E371" s="603"/>
      <c r="F371" s="603"/>
    </row>
    <row r="372" spans="2:6" s="599" customFormat="1" hidden="1">
      <c r="B372" s="600"/>
      <c r="C372" s="601"/>
      <c r="D372" s="602"/>
      <c r="E372" s="603"/>
      <c r="F372" s="603"/>
    </row>
    <row r="373" spans="2:6" s="599" customFormat="1" hidden="1">
      <c r="B373" s="600"/>
      <c r="C373" s="601"/>
      <c r="D373" s="602"/>
      <c r="E373" s="603"/>
      <c r="F373" s="603"/>
    </row>
    <row r="374" spans="2:6" s="599" customFormat="1" hidden="1">
      <c r="B374" s="600"/>
      <c r="C374" s="601"/>
      <c r="D374" s="602"/>
      <c r="E374" s="603"/>
      <c r="F374" s="603"/>
    </row>
    <row r="375" spans="2:6" s="599" customFormat="1" hidden="1">
      <c r="B375" s="600"/>
      <c r="C375" s="601"/>
      <c r="D375" s="602"/>
      <c r="E375" s="603"/>
      <c r="F375" s="603"/>
    </row>
    <row r="376" spans="2:6" s="599" customFormat="1" ht="7.5" hidden="1" customHeight="1">
      <c r="B376" s="600"/>
      <c r="C376" s="601"/>
      <c r="D376" s="602"/>
      <c r="E376" s="603"/>
      <c r="F376" s="603"/>
    </row>
    <row r="377" spans="2:6" s="599" customFormat="1" hidden="1">
      <c r="B377" s="600"/>
      <c r="C377" s="601"/>
      <c r="D377" s="602"/>
      <c r="E377" s="603"/>
      <c r="F377" s="603"/>
    </row>
    <row r="378" spans="2:6" s="599" customFormat="1" hidden="1">
      <c r="B378" s="600"/>
      <c r="C378" s="601"/>
      <c r="D378" s="602"/>
      <c r="E378" s="603"/>
      <c r="F378" s="603"/>
    </row>
    <row r="379" spans="2:6" s="599" customFormat="1" hidden="1">
      <c r="B379" s="600"/>
      <c r="C379" s="601"/>
      <c r="D379" s="602"/>
      <c r="E379" s="603"/>
      <c r="F379" s="603"/>
    </row>
    <row r="380" spans="2:6" s="599" customFormat="1" hidden="1">
      <c r="B380" s="600"/>
      <c r="C380" s="601"/>
      <c r="D380" s="602"/>
      <c r="E380" s="603"/>
      <c r="F380" s="603"/>
    </row>
    <row r="381" spans="2:6" s="599" customFormat="1" hidden="1">
      <c r="B381" s="600"/>
      <c r="C381" s="601"/>
      <c r="D381" s="602"/>
      <c r="E381" s="603"/>
      <c r="F381" s="603"/>
    </row>
    <row r="382" spans="2:6" s="599" customFormat="1" hidden="1">
      <c r="B382" s="600"/>
      <c r="C382" s="601"/>
      <c r="D382" s="602"/>
      <c r="E382" s="603"/>
      <c r="F382" s="603"/>
    </row>
    <row r="383" spans="2:6" s="599" customFormat="1" hidden="1">
      <c r="B383" s="600"/>
      <c r="C383" s="601"/>
      <c r="D383" s="602"/>
      <c r="E383" s="603"/>
      <c r="F383" s="603"/>
    </row>
    <row r="384" spans="2:6" s="599" customFormat="1" hidden="1">
      <c r="B384" s="600"/>
      <c r="C384" s="601"/>
      <c r="D384" s="602"/>
      <c r="E384" s="603"/>
      <c r="F384" s="603"/>
    </row>
    <row r="385" spans="2:6" s="599" customFormat="1" hidden="1">
      <c r="B385" s="600"/>
      <c r="C385" s="601"/>
      <c r="D385" s="602"/>
      <c r="E385" s="603"/>
      <c r="F385" s="603"/>
    </row>
    <row r="386" spans="2:6" s="599" customFormat="1" hidden="1">
      <c r="B386" s="600"/>
      <c r="C386" s="601"/>
      <c r="D386" s="602"/>
      <c r="E386" s="603"/>
      <c r="F386" s="603"/>
    </row>
    <row r="387" spans="2:6" s="599" customFormat="1" hidden="1">
      <c r="B387" s="600"/>
      <c r="C387" s="601"/>
      <c r="D387" s="602"/>
      <c r="E387" s="603"/>
      <c r="F387" s="603"/>
    </row>
    <row r="388" spans="2:6" s="599" customFormat="1" hidden="1">
      <c r="B388" s="600"/>
      <c r="C388" s="601"/>
      <c r="D388" s="602"/>
      <c r="E388" s="603"/>
      <c r="F388" s="603"/>
    </row>
    <row r="389" spans="2:6" s="599" customFormat="1" hidden="1">
      <c r="B389" s="600"/>
      <c r="C389" s="601"/>
      <c r="D389" s="602"/>
      <c r="E389" s="603"/>
      <c r="F389" s="603"/>
    </row>
    <row r="390" spans="2:6" s="599" customFormat="1" hidden="1">
      <c r="B390" s="600"/>
      <c r="C390" s="601"/>
      <c r="D390" s="602"/>
      <c r="E390" s="603"/>
      <c r="F390" s="603"/>
    </row>
    <row r="391" spans="2:6" s="599" customFormat="1" hidden="1">
      <c r="B391" s="600"/>
      <c r="C391" s="601"/>
      <c r="D391" s="602"/>
      <c r="E391" s="603"/>
      <c r="F391" s="603"/>
    </row>
    <row r="392" spans="2:6" s="599" customFormat="1" ht="2.25" hidden="1" customHeight="1">
      <c r="B392" s="600"/>
      <c r="C392" s="601"/>
      <c r="D392" s="602"/>
      <c r="E392" s="603"/>
      <c r="F392" s="603"/>
    </row>
    <row r="393" spans="2:6" s="599" customFormat="1" hidden="1">
      <c r="B393" s="600"/>
      <c r="C393" s="601"/>
      <c r="D393" s="602"/>
      <c r="E393" s="603"/>
      <c r="F393" s="603"/>
    </row>
    <row r="394" spans="2:6" s="599" customFormat="1" hidden="1">
      <c r="B394" s="600"/>
      <c r="C394" s="601"/>
      <c r="D394" s="602"/>
      <c r="E394" s="603"/>
      <c r="F394" s="603"/>
    </row>
    <row r="395" spans="2:6" s="599" customFormat="1" hidden="1">
      <c r="B395" s="600"/>
      <c r="C395" s="601"/>
      <c r="D395" s="602"/>
      <c r="E395" s="603"/>
      <c r="F395" s="603"/>
    </row>
    <row r="396" spans="2:6" s="599" customFormat="1" hidden="1">
      <c r="B396" s="600"/>
      <c r="C396" s="601"/>
      <c r="D396" s="602"/>
      <c r="E396" s="603"/>
      <c r="F396" s="603"/>
    </row>
    <row r="397" spans="2:6" s="599" customFormat="1" hidden="1">
      <c r="B397" s="600"/>
      <c r="C397" s="601"/>
      <c r="D397" s="602"/>
      <c r="E397" s="603"/>
      <c r="F397" s="603"/>
    </row>
    <row r="398" spans="2:6" s="599" customFormat="1" hidden="1">
      <c r="B398" s="600"/>
      <c r="C398" s="601"/>
      <c r="D398" s="602"/>
      <c r="E398" s="603"/>
      <c r="F398" s="603"/>
    </row>
    <row r="399" spans="2:6" s="599" customFormat="1" hidden="1">
      <c r="B399" s="600"/>
      <c r="C399" s="601"/>
      <c r="D399" s="602"/>
      <c r="E399" s="603"/>
      <c r="F399" s="603"/>
    </row>
    <row r="400" spans="2:6" s="599" customFormat="1" hidden="1">
      <c r="B400" s="600"/>
      <c r="C400" s="601"/>
      <c r="D400" s="602"/>
      <c r="E400" s="603"/>
      <c r="F400" s="603"/>
    </row>
    <row r="401" spans="2:6" s="599" customFormat="1" hidden="1">
      <c r="B401" s="600"/>
      <c r="C401" s="601"/>
      <c r="D401" s="602"/>
      <c r="E401" s="603"/>
      <c r="F401" s="603"/>
    </row>
    <row r="402" spans="2:6" s="599" customFormat="1" hidden="1">
      <c r="B402" s="600"/>
      <c r="C402" s="601"/>
      <c r="D402" s="602"/>
      <c r="E402" s="603"/>
      <c r="F402" s="603"/>
    </row>
    <row r="403" spans="2:6" s="599" customFormat="1" ht="6.75" hidden="1" customHeight="1">
      <c r="B403" s="600"/>
      <c r="C403" s="601"/>
      <c r="D403" s="602"/>
      <c r="E403" s="603"/>
      <c r="F403" s="603"/>
    </row>
    <row r="404" spans="2:6" s="599" customFormat="1" hidden="1">
      <c r="B404" s="600"/>
      <c r="C404" s="601"/>
      <c r="D404" s="602"/>
      <c r="E404" s="603"/>
      <c r="F404" s="603"/>
    </row>
    <row r="405" spans="2:6" s="599" customFormat="1" hidden="1">
      <c r="B405" s="600"/>
      <c r="C405" s="601"/>
      <c r="D405" s="602"/>
      <c r="E405" s="603"/>
      <c r="F405" s="603"/>
    </row>
    <row r="406" spans="2:6" s="599" customFormat="1" hidden="1">
      <c r="B406" s="600"/>
      <c r="C406" s="601"/>
      <c r="D406" s="602"/>
      <c r="E406" s="603"/>
      <c r="F406" s="603"/>
    </row>
    <row r="407" spans="2:6" s="599" customFormat="1" hidden="1">
      <c r="B407" s="600"/>
      <c r="C407" s="601"/>
      <c r="D407" s="602"/>
      <c r="E407" s="603"/>
      <c r="F407" s="603"/>
    </row>
    <row r="408" spans="2:6" s="599" customFormat="1" hidden="1">
      <c r="B408" s="600"/>
      <c r="C408" s="601"/>
      <c r="D408" s="602"/>
      <c r="E408" s="603"/>
      <c r="F408" s="603"/>
    </row>
    <row r="409" spans="2:6" s="599" customFormat="1" hidden="1">
      <c r="B409" s="600"/>
      <c r="C409" s="601"/>
      <c r="D409" s="602"/>
      <c r="E409" s="603"/>
      <c r="F409" s="603"/>
    </row>
    <row r="410" spans="2:6" s="599" customFormat="1" hidden="1">
      <c r="B410" s="600"/>
      <c r="C410" s="601"/>
      <c r="D410" s="602"/>
      <c r="E410" s="603"/>
      <c r="F410" s="603"/>
    </row>
    <row r="411" spans="2:6" s="599" customFormat="1" hidden="1">
      <c r="B411" s="600"/>
      <c r="C411" s="601"/>
      <c r="D411" s="602"/>
      <c r="E411" s="603"/>
      <c r="F411" s="603"/>
    </row>
    <row r="412" spans="2:6" s="599" customFormat="1" hidden="1">
      <c r="B412" s="600"/>
      <c r="C412" s="601"/>
      <c r="D412" s="602"/>
      <c r="E412" s="603"/>
      <c r="F412" s="603"/>
    </row>
    <row r="413" spans="2:6" s="599" customFormat="1" hidden="1">
      <c r="B413" s="600"/>
      <c r="C413" s="601"/>
      <c r="D413" s="602"/>
      <c r="E413" s="603"/>
      <c r="F413" s="603"/>
    </row>
    <row r="414" spans="2:6" s="599" customFormat="1" hidden="1">
      <c r="B414" s="600"/>
      <c r="C414" s="601"/>
      <c r="D414" s="602"/>
      <c r="E414" s="603"/>
      <c r="F414" s="603"/>
    </row>
    <row r="415" spans="2:6" s="599" customFormat="1" ht="8.25" hidden="1" customHeight="1">
      <c r="B415" s="600"/>
      <c r="C415" s="601"/>
      <c r="D415" s="602"/>
      <c r="E415" s="603"/>
      <c r="F415" s="603"/>
    </row>
    <row r="416" spans="2:6" s="599" customFormat="1" hidden="1">
      <c r="B416" s="600"/>
      <c r="C416" s="601"/>
      <c r="D416" s="602"/>
      <c r="E416" s="603"/>
      <c r="F416" s="603"/>
    </row>
    <row r="417" spans="1:14" s="599" customFormat="1" hidden="1">
      <c r="B417" s="600"/>
      <c r="C417" s="601"/>
      <c r="D417" s="602"/>
      <c r="E417" s="603"/>
      <c r="F417" s="603"/>
    </row>
    <row r="418" spans="1:14" s="599" customFormat="1" hidden="1">
      <c r="B418" s="600"/>
      <c r="C418" s="601"/>
      <c r="D418" s="602"/>
      <c r="E418" s="603"/>
      <c r="F418" s="603"/>
    </row>
    <row r="419" spans="1:14" s="599" customFormat="1" hidden="1">
      <c r="B419" s="600"/>
      <c r="C419" s="601"/>
      <c r="D419" s="602"/>
      <c r="E419" s="603"/>
      <c r="F419" s="603"/>
    </row>
    <row r="420" spans="1:14" s="599" customFormat="1" hidden="1">
      <c r="B420" s="600"/>
      <c r="C420" s="601"/>
      <c r="D420" s="602"/>
      <c r="E420" s="603"/>
      <c r="F420" s="603"/>
    </row>
    <row r="421" spans="1:14" s="599" customFormat="1" hidden="1">
      <c r="B421" s="600"/>
      <c r="C421" s="601"/>
      <c r="D421" s="602"/>
      <c r="E421" s="603"/>
      <c r="F421" s="603"/>
    </row>
    <row r="422" spans="1:14" s="454" customFormat="1" hidden="1">
      <c r="A422" s="599"/>
      <c r="B422" s="600"/>
      <c r="C422" s="601"/>
      <c r="D422" s="602"/>
      <c r="E422" s="603"/>
      <c r="F422" s="603"/>
    </row>
    <row r="423" spans="1:14" ht="11.25" customHeight="1">
      <c r="A423" s="45"/>
      <c r="B423" s="45"/>
      <c r="C423" s="45"/>
      <c r="D423" s="45"/>
      <c r="E423" s="474"/>
      <c r="F423" s="474"/>
      <c r="N423" s="45"/>
    </row>
    <row r="424" spans="1:14" ht="11.25" customHeight="1">
      <c r="A424" s="45"/>
      <c r="B424" s="45"/>
      <c r="C424" s="45"/>
      <c r="D424" s="45"/>
      <c r="E424" s="474"/>
      <c r="F424" s="474"/>
      <c r="N424" s="45"/>
    </row>
    <row r="425" spans="1:14" ht="11.25" customHeight="1">
      <c r="A425" s="45"/>
      <c r="B425" s="45"/>
      <c r="C425" s="45"/>
      <c r="D425" s="45"/>
      <c r="E425" s="474"/>
      <c r="F425" s="474"/>
      <c r="N425" s="45"/>
    </row>
    <row r="426" spans="1:14" ht="11.25" customHeight="1">
      <c r="A426" s="45"/>
      <c r="B426" s="45"/>
      <c r="C426" s="45"/>
      <c r="D426" s="45"/>
      <c r="E426" s="474"/>
      <c r="F426" s="474"/>
      <c r="N426" s="45"/>
    </row>
    <row r="427" spans="1:14" ht="11.25" customHeight="1">
      <c r="A427" s="45"/>
      <c r="B427" s="45"/>
      <c r="C427" s="45"/>
      <c r="D427" s="45"/>
      <c r="E427" s="474"/>
      <c r="F427" s="474"/>
      <c r="N427" s="45"/>
    </row>
    <row r="428" spans="1:14" ht="11.25" customHeight="1">
      <c r="A428" s="45"/>
      <c r="B428" s="45"/>
      <c r="C428" s="45"/>
      <c r="D428" s="45"/>
      <c r="E428" s="474"/>
      <c r="F428" s="474"/>
      <c r="N428" s="45"/>
    </row>
    <row r="429" spans="1:14" ht="11.25" customHeight="1">
      <c r="A429" s="45"/>
      <c r="B429" s="45"/>
      <c r="C429" s="45"/>
      <c r="D429" s="45"/>
      <c r="E429" s="474"/>
      <c r="F429" s="474"/>
      <c r="N429" s="45"/>
    </row>
    <row r="430" spans="1:14" ht="11.25" customHeight="1">
      <c r="A430" s="45"/>
      <c r="B430" s="45"/>
      <c r="C430" s="45"/>
      <c r="D430" s="45"/>
      <c r="E430" s="474"/>
      <c r="F430" s="474"/>
      <c r="N430" s="45"/>
    </row>
    <row r="431" spans="1:14" ht="11.25" customHeight="1">
      <c r="A431" s="45"/>
      <c r="B431" s="45"/>
      <c r="C431" s="45"/>
      <c r="D431" s="45"/>
      <c r="E431" s="474"/>
      <c r="F431" s="474"/>
      <c r="N431" s="45"/>
    </row>
    <row r="432" spans="1:14" ht="11.25" customHeight="1">
      <c r="A432" s="45"/>
      <c r="B432" s="45"/>
      <c r="C432" s="45"/>
      <c r="D432" s="45"/>
      <c r="E432" s="474"/>
      <c r="F432" s="474"/>
      <c r="N432" s="45"/>
    </row>
    <row r="433" spans="5:6" s="45" customFormat="1" ht="11.25" customHeight="1">
      <c r="E433" s="474"/>
      <c r="F433" s="474"/>
    </row>
    <row r="434" spans="5:6" s="45" customFormat="1" ht="2.25" customHeight="1">
      <c r="E434" s="474"/>
      <c r="F434" s="474"/>
    </row>
    <row r="435" spans="5:6" s="45" customFormat="1" ht="11.25" customHeight="1">
      <c r="E435" s="474"/>
      <c r="F435" s="474"/>
    </row>
    <row r="436" spans="5:6" s="45" customFormat="1" ht="11.25" customHeight="1">
      <c r="E436" s="474"/>
      <c r="F436" s="474"/>
    </row>
    <row r="437" spans="5:6" s="45" customFormat="1" ht="11.25" customHeight="1">
      <c r="E437" s="474"/>
      <c r="F437" s="474"/>
    </row>
    <row r="438" spans="5:6" s="45" customFormat="1" ht="11.25" customHeight="1">
      <c r="E438" s="474"/>
      <c r="F438" s="474"/>
    </row>
    <row r="439" spans="5:6" s="45" customFormat="1" ht="11.25" customHeight="1">
      <c r="E439" s="474"/>
      <c r="F439" s="474"/>
    </row>
    <row r="440" spans="5:6" s="45" customFormat="1" ht="11.25" customHeight="1">
      <c r="E440" s="474"/>
      <c r="F440" s="474"/>
    </row>
    <row r="441" spans="5:6" s="45" customFormat="1" ht="11.25" customHeight="1">
      <c r="E441" s="474"/>
      <c r="F441" s="474"/>
    </row>
    <row r="442" spans="5:6" s="45" customFormat="1" ht="11.25" customHeight="1">
      <c r="E442" s="474"/>
      <c r="F442" s="474"/>
    </row>
    <row r="443" spans="5:6" s="45" customFormat="1" ht="11.25" customHeight="1">
      <c r="E443" s="474"/>
      <c r="F443" s="474"/>
    </row>
    <row r="444" spans="5:6" s="45" customFormat="1" ht="11.25" customHeight="1">
      <c r="E444" s="474"/>
      <c r="F444" s="474"/>
    </row>
    <row r="445" spans="5:6" s="45" customFormat="1" ht="6.75" customHeight="1">
      <c r="E445" s="474"/>
      <c r="F445" s="474"/>
    </row>
    <row r="446" spans="5:6" s="45" customFormat="1" ht="11.25" customHeight="1">
      <c r="E446" s="474"/>
      <c r="F446" s="474"/>
    </row>
    <row r="447" spans="5:6" s="45" customFormat="1" ht="11.25" customHeight="1">
      <c r="E447" s="474"/>
      <c r="F447" s="474"/>
    </row>
    <row r="448" spans="5:6" s="45" customFormat="1" ht="11.25" customHeight="1">
      <c r="E448" s="474"/>
      <c r="F448" s="474"/>
    </row>
    <row r="449" spans="5:6" s="45" customFormat="1" ht="11.25" customHeight="1">
      <c r="E449" s="474"/>
      <c r="F449" s="474"/>
    </row>
    <row r="450" spans="5:6" s="45" customFormat="1" ht="11.25" customHeight="1">
      <c r="E450" s="474"/>
      <c r="F450" s="474"/>
    </row>
    <row r="451" spans="5:6" s="45" customFormat="1" ht="11.25" customHeight="1">
      <c r="E451" s="474"/>
      <c r="F451" s="474"/>
    </row>
    <row r="452" spans="5:6" s="45" customFormat="1" ht="11.25" customHeight="1">
      <c r="E452" s="474"/>
      <c r="F452" s="474"/>
    </row>
    <row r="453" spans="5:6" s="45" customFormat="1" ht="11.25" customHeight="1">
      <c r="E453" s="474"/>
      <c r="F453" s="474"/>
    </row>
    <row r="454" spans="5:6" s="45" customFormat="1" ht="11.25" customHeight="1">
      <c r="E454" s="474"/>
      <c r="F454" s="474"/>
    </row>
    <row r="455" spans="5:6" s="45" customFormat="1" ht="11.25" customHeight="1">
      <c r="E455" s="474"/>
      <c r="F455" s="474"/>
    </row>
    <row r="456" spans="5:6" s="45" customFormat="1" ht="11.25" customHeight="1">
      <c r="E456" s="474"/>
      <c r="F456" s="474"/>
    </row>
    <row r="457" spans="5:6" s="45" customFormat="1" ht="8.25" customHeight="1">
      <c r="E457" s="474"/>
      <c r="F457" s="474"/>
    </row>
    <row r="458" spans="5:6" s="45" customFormat="1" ht="11.25" customHeight="1">
      <c r="E458" s="474"/>
      <c r="F458" s="474"/>
    </row>
    <row r="459" spans="5:6" s="45" customFormat="1" ht="11.25" customHeight="1">
      <c r="E459" s="474"/>
      <c r="F459" s="474"/>
    </row>
    <row r="460" spans="5:6" s="45" customFormat="1" ht="11.25" customHeight="1">
      <c r="E460" s="474"/>
      <c r="F460" s="474"/>
    </row>
    <row r="461" spans="5:6" s="45" customFormat="1" ht="11.25" customHeight="1">
      <c r="E461" s="474"/>
      <c r="F461" s="474"/>
    </row>
    <row r="462" spans="5:6" s="45" customFormat="1" ht="11.25" customHeight="1">
      <c r="E462" s="474"/>
      <c r="F462" s="474"/>
    </row>
    <row r="463" spans="5:6" s="45" customFormat="1" ht="11.25" customHeight="1">
      <c r="E463" s="474"/>
      <c r="F463" s="474"/>
    </row>
    <row r="464" spans="5:6" s="45" customFormat="1" ht="11.25" customHeight="1">
      <c r="E464" s="474"/>
      <c r="F464" s="474"/>
    </row>
    <row r="465" spans="5:6" s="45" customFormat="1">
      <c r="E465" s="474"/>
      <c r="F465" s="474"/>
    </row>
    <row r="466" spans="5:6" s="45" customFormat="1">
      <c r="E466" s="474"/>
      <c r="F466" s="474"/>
    </row>
    <row r="467" spans="5:6" s="45" customFormat="1">
      <c r="E467" s="474"/>
      <c r="F467" s="474"/>
    </row>
    <row r="468" spans="5:6" s="45" customFormat="1">
      <c r="E468" s="474"/>
      <c r="F468" s="474"/>
    </row>
    <row r="469" spans="5:6" s="45" customFormat="1">
      <c r="E469" s="474"/>
      <c r="F469" s="474"/>
    </row>
    <row r="470" spans="5:6" s="45" customFormat="1">
      <c r="E470" s="474"/>
      <c r="F470" s="474"/>
    </row>
    <row r="471" spans="5:6" s="45" customFormat="1">
      <c r="E471" s="474"/>
      <c r="F471" s="474"/>
    </row>
    <row r="472" spans="5:6" s="45" customFormat="1">
      <c r="E472" s="474"/>
      <c r="F472" s="474"/>
    </row>
    <row r="473" spans="5:6" s="45" customFormat="1">
      <c r="E473" s="474"/>
      <c r="F473" s="474"/>
    </row>
    <row r="474" spans="5:6" s="45" customFormat="1">
      <c r="E474" s="474"/>
      <c r="F474" s="474"/>
    </row>
    <row r="475" spans="5:6" s="45" customFormat="1">
      <c r="E475" s="474"/>
      <c r="F475" s="474"/>
    </row>
    <row r="476" spans="5:6" s="45" customFormat="1">
      <c r="E476" s="474"/>
      <c r="F476" s="474"/>
    </row>
    <row r="477" spans="5:6" s="45" customFormat="1">
      <c r="E477" s="474"/>
      <c r="F477" s="474"/>
    </row>
    <row r="478" spans="5:6" s="45" customFormat="1">
      <c r="E478" s="474"/>
      <c r="F478" s="474"/>
    </row>
    <row r="479" spans="5:6" s="45" customFormat="1">
      <c r="E479" s="474"/>
      <c r="F479" s="474"/>
    </row>
    <row r="480" spans="5:6" s="45" customFormat="1">
      <c r="E480" s="474"/>
      <c r="F480" s="474"/>
    </row>
    <row r="481" spans="5:6" s="45" customFormat="1">
      <c r="E481" s="474"/>
      <c r="F481" s="474"/>
    </row>
    <row r="482" spans="5:6" s="45" customFormat="1">
      <c r="E482" s="474"/>
      <c r="F482" s="474"/>
    </row>
    <row r="483" spans="5:6" s="45" customFormat="1">
      <c r="E483" s="474"/>
      <c r="F483" s="474"/>
    </row>
    <row r="484" spans="5:6" s="45" customFormat="1">
      <c r="E484" s="474"/>
      <c r="F484" s="474"/>
    </row>
    <row r="485" spans="5:6" s="45" customFormat="1">
      <c r="E485" s="474"/>
      <c r="F485" s="474"/>
    </row>
    <row r="486" spans="5:6" s="45" customFormat="1">
      <c r="E486" s="474"/>
      <c r="F486" s="474"/>
    </row>
    <row r="487" spans="5:6" s="45" customFormat="1">
      <c r="E487" s="474"/>
      <c r="F487" s="474"/>
    </row>
    <row r="488" spans="5:6" s="45" customFormat="1">
      <c r="E488" s="474"/>
      <c r="F488" s="474"/>
    </row>
    <row r="489" spans="5:6" s="45" customFormat="1">
      <c r="E489" s="474"/>
      <c r="F489" s="474"/>
    </row>
    <row r="490" spans="5:6" s="45" customFormat="1">
      <c r="E490" s="474"/>
      <c r="F490" s="474"/>
    </row>
    <row r="491" spans="5:6" s="45" customFormat="1">
      <c r="E491" s="474"/>
      <c r="F491" s="474"/>
    </row>
    <row r="492" spans="5:6" s="45" customFormat="1">
      <c r="E492" s="474"/>
      <c r="F492" s="474"/>
    </row>
    <row r="493" spans="5:6" s="45" customFormat="1">
      <c r="E493" s="474"/>
      <c r="F493" s="474"/>
    </row>
    <row r="494" spans="5:6" s="45" customFormat="1">
      <c r="E494" s="474"/>
      <c r="F494" s="474"/>
    </row>
    <row r="495" spans="5:6" s="45" customFormat="1">
      <c r="E495" s="474"/>
      <c r="F495" s="474"/>
    </row>
    <row r="496" spans="5:6" s="45" customFormat="1">
      <c r="E496" s="474"/>
      <c r="F496" s="474"/>
    </row>
    <row r="497" spans="5:6" s="45" customFormat="1">
      <c r="E497" s="474"/>
      <c r="F497" s="474"/>
    </row>
    <row r="498" spans="5:6" s="45" customFormat="1">
      <c r="E498" s="474"/>
      <c r="F498" s="474"/>
    </row>
    <row r="499" spans="5:6" s="45" customFormat="1">
      <c r="E499" s="474"/>
      <c r="F499" s="474"/>
    </row>
    <row r="500" spans="5:6" s="45" customFormat="1">
      <c r="E500" s="474"/>
      <c r="F500" s="474"/>
    </row>
    <row r="501" spans="5:6" s="45" customFormat="1">
      <c r="E501" s="474"/>
      <c r="F501" s="474"/>
    </row>
    <row r="502" spans="5:6" s="45" customFormat="1">
      <c r="E502" s="474"/>
      <c r="F502" s="474"/>
    </row>
    <row r="503" spans="5:6" s="45" customFormat="1">
      <c r="E503" s="474"/>
      <c r="F503" s="474"/>
    </row>
    <row r="504" spans="5:6" s="45" customFormat="1">
      <c r="E504" s="474"/>
      <c r="F504" s="474"/>
    </row>
    <row r="505" spans="5:6" s="45" customFormat="1">
      <c r="E505" s="474"/>
      <c r="F505" s="474"/>
    </row>
    <row r="506" spans="5:6" s="45" customFormat="1">
      <c r="E506" s="474"/>
      <c r="F506" s="474"/>
    </row>
    <row r="507" spans="5:6" s="45" customFormat="1">
      <c r="E507" s="474"/>
      <c r="F507" s="474"/>
    </row>
    <row r="508" spans="5:6" s="45" customFormat="1">
      <c r="E508" s="474"/>
      <c r="F508" s="474"/>
    </row>
    <row r="509" spans="5:6" s="45" customFormat="1">
      <c r="E509" s="474"/>
      <c r="F509" s="474"/>
    </row>
    <row r="510" spans="5:6" s="45" customFormat="1">
      <c r="E510" s="474"/>
      <c r="F510" s="474"/>
    </row>
    <row r="511" spans="5:6" s="45" customFormat="1">
      <c r="E511" s="474"/>
      <c r="F511" s="474"/>
    </row>
    <row r="512" spans="5:6" s="45" customFormat="1">
      <c r="E512" s="474"/>
      <c r="F512" s="474"/>
    </row>
    <row r="513" spans="5:6" s="45" customFormat="1">
      <c r="E513" s="474"/>
      <c r="F513" s="474"/>
    </row>
    <row r="514" spans="5:6" s="45" customFormat="1">
      <c r="E514" s="474"/>
      <c r="F514" s="474"/>
    </row>
    <row r="515" spans="5:6" s="45" customFormat="1">
      <c r="E515" s="474"/>
      <c r="F515" s="474"/>
    </row>
    <row r="516" spans="5:6" s="45" customFormat="1">
      <c r="E516" s="474"/>
      <c r="F516" s="474"/>
    </row>
    <row r="517" spans="5:6" s="45" customFormat="1">
      <c r="E517" s="474"/>
      <c r="F517" s="474"/>
    </row>
    <row r="518" spans="5:6" s="45" customFormat="1">
      <c r="E518" s="474"/>
      <c r="F518" s="474"/>
    </row>
    <row r="519" spans="5:6" s="45" customFormat="1">
      <c r="E519" s="474"/>
      <c r="F519" s="474"/>
    </row>
    <row r="520" spans="5:6" s="45" customFormat="1">
      <c r="E520" s="474"/>
      <c r="F520" s="474"/>
    </row>
    <row r="521" spans="5:6" s="45" customFormat="1">
      <c r="E521" s="474"/>
      <c r="F521" s="474"/>
    </row>
    <row r="522" spans="5:6" s="45" customFormat="1">
      <c r="E522" s="474"/>
      <c r="F522" s="474"/>
    </row>
    <row r="523" spans="5:6" s="45" customFormat="1">
      <c r="E523" s="474"/>
      <c r="F523" s="474"/>
    </row>
    <row r="524" spans="5:6" s="45" customFormat="1">
      <c r="E524" s="474"/>
      <c r="F524" s="474"/>
    </row>
    <row r="525" spans="5:6" s="45" customFormat="1">
      <c r="E525" s="474"/>
      <c r="F525" s="474"/>
    </row>
    <row r="526" spans="5:6" s="45" customFormat="1">
      <c r="E526" s="474"/>
      <c r="F526" s="474"/>
    </row>
    <row r="527" spans="5:6" s="45" customFormat="1">
      <c r="E527" s="474"/>
      <c r="F527" s="474"/>
    </row>
    <row r="528" spans="5:6" s="45" customFormat="1">
      <c r="E528" s="474"/>
      <c r="F528" s="474"/>
    </row>
    <row r="529" spans="5:6" s="45" customFormat="1">
      <c r="E529" s="474"/>
      <c r="F529" s="474"/>
    </row>
    <row r="530" spans="5:6" s="45" customFormat="1">
      <c r="E530" s="474"/>
      <c r="F530" s="474"/>
    </row>
    <row r="531" spans="5:6" s="45" customFormat="1">
      <c r="E531" s="474"/>
      <c r="F531" s="474"/>
    </row>
    <row r="532" spans="5:6" s="45" customFormat="1">
      <c r="E532" s="474"/>
      <c r="F532" s="474"/>
    </row>
    <row r="533" spans="5:6" s="45" customFormat="1">
      <c r="E533" s="474"/>
      <c r="F533" s="474"/>
    </row>
    <row r="534" spans="5:6" s="45" customFormat="1">
      <c r="E534" s="474"/>
      <c r="F534" s="474"/>
    </row>
    <row r="535" spans="5:6" s="45" customFormat="1">
      <c r="E535" s="474"/>
      <c r="F535" s="474"/>
    </row>
    <row r="536" spans="5:6" s="45" customFormat="1">
      <c r="E536" s="474"/>
      <c r="F536" s="474"/>
    </row>
    <row r="537" spans="5:6" s="45" customFormat="1">
      <c r="E537" s="474"/>
      <c r="F537" s="474"/>
    </row>
    <row r="538" spans="5:6" s="45" customFormat="1">
      <c r="E538" s="474"/>
      <c r="F538" s="474"/>
    </row>
    <row r="539" spans="5:6" s="45" customFormat="1">
      <c r="E539" s="474"/>
      <c r="F539" s="474"/>
    </row>
    <row r="540" spans="5:6" s="45" customFormat="1">
      <c r="E540" s="474"/>
      <c r="F540" s="474"/>
    </row>
    <row r="541" spans="5:6" s="45" customFormat="1">
      <c r="E541" s="474"/>
      <c r="F541" s="474"/>
    </row>
    <row r="542" spans="5:6" s="45" customFormat="1">
      <c r="E542" s="474"/>
      <c r="F542" s="474"/>
    </row>
    <row r="543" spans="5:6" s="45" customFormat="1">
      <c r="E543" s="474"/>
      <c r="F543" s="474"/>
    </row>
    <row r="544" spans="5:6" s="45" customFormat="1">
      <c r="E544" s="474"/>
      <c r="F544" s="474"/>
    </row>
    <row r="545" spans="5:6" s="45" customFormat="1">
      <c r="E545" s="474"/>
      <c r="F545" s="474"/>
    </row>
    <row r="546" spans="5:6" s="45" customFormat="1">
      <c r="E546" s="474"/>
      <c r="F546" s="474"/>
    </row>
    <row r="547" spans="5:6" s="45" customFormat="1">
      <c r="E547" s="474"/>
      <c r="F547" s="474"/>
    </row>
    <row r="548" spans="5:6" s="45" customFormat="1">
      <c r="E548" s="474"/>
      <c r="F548" s="474"/>
    </row>
    <row r="549" spans="5:6" s="45" customFormat="1">
      <c r="E549" s="474"/>
      <c r="F549" s="474"/>
    </row>
    <row r="550" spans="5:6" s="45" customFormat="1">
      <c r="E550" s="474"/>
      <c r="F550" s="474"/>
    </row>
    <row r="551" spans="5:6" s="45" customFormat="1">
      <c r="E551" s="474"/>
      <c r="F551" s="474"/>
    </row>
    <row r="552" spans="5:6" s="45" customFormat="1">
      <c r="E552" s="474"/>
      <c r="F552" s="474"/>
    </row>
    <row r="553" spans="5:6" s="45" customFormat="1">
      <c r="E553" s="474"/>
      <c r="F553" s="474"/>
    </row>
    <row r="554" spans="5:6" s="45" customFormat="1">
      <c r="E554" s="474"/>
      <c r="F554" s="474"/>
    </row>
    <row r="555" spans="5:6" s="45" customFormat="1">
      <c r="E555" s="474"/>
      <c r="F555" s="474"/>
    </row>
    <row r="556" spans="5:6" s="45" customFormat="1">
      <c r="E556" s="474"/>
      <c r="F556" s="474"/>
    </row>
    <row r="557" spans="5:6" s="45" customFormat="1">
      <c r="E557" s="474"/>
      <c r="F557" s="474"/>
    </row>
    <row r="558" spans="5:6" s="45" customFormat="1">
      <c r="E558" s="474"/>
      <c r="F558" s="474"/>
    </row>
    <row r="559" spans="5:6" s="45" customFormat="1">
      <c r="E559" s="474"/>
      <c r="F559" s="474"/>
    </row>
    <row r="560" spans="5:6" s="45" customFormat="1">
      <c r="E560" s="474"/>
      <c r="F560" s="474"/>
    </row>
    <row r="561" spans="5:6" s="45" customFormat="1">
      <c r="E561" s="474"/>
      <c r="F561" s="474"/>
    </row>
    <row r="562" spans="5:6" s="45" customFormat="1">
      <c r="E562" s="474"/>
      <c r="F562" s="474"/>
    </row>
    <row r="563" spans="5:6" s="45" customFormat="1">
      <c r="E563" s="474"/>
      <c r="F563" s="474"/>
    </row>
    <row r="564" spans="5:6" s="45" customFormat="1">
      <c r="E564" s="474"/>
      <c r="F564" s="474"/>
    </row>
    <row r="565" spans="5:6" s="45" customFormat="1">
      <c r="E565" s="474"/>
      <c r="F565" s="474"/>
    </row>
    <row r="566" spans="5:6" s="45" customFormat="1">
      <c r="E566" s="474"/>
      <c r="F566" s="474"/>
    </row>
    <row r="567" spans="5:6" s="45" customFormat="1">
      <c r="E567" s="474"/>
      <c r="F567" s="474"/>
    </row>
    <row r="568" spans="5:6" s="45" customFormat="1">
      <c r="E568" s="474"/>
      <c r="F568" s="474"/>
    </row>
    <row r="569" spans="5:6" s="45" customFormat="1">
      <c r="E569" s="474"/>
      <c r="F569" s="474"/>
    </row>
    <row r="570" spans="5:6" s="45" customFormat="1">
      <c r="E570" s="474"/>
      <c r="F570" s="474"/>
    </row>
    <row r="571" spans="5:6" s="45" customFormat="1">
      <c r="E571" s="474"/>
      <c r="F571" s="474"/>
    </row>
    <row r="572" spans="5:6" s="45" customFormat="1">
      <c r="E572" s="474"/>
      <c r="F572" s="474"/>
    </row>
    <row r="573" spans="5:6" s="45" customFormat="1">
      <c r="E573" s="474"/>
      <c r="F573" s="474"/>
    </row>
    <row r="574" spans="5:6" s="45" customFormat="1">
      <c r="E574" s="474"/>
      <c r="F574" s="474"/>
    </row>
    <row r="575" spans="5:6" s="45" customFormat="1">
      <c r="E575" s="474"/>
      <c r="F575" s="474"/>
    </row>
    <row r="576" spans="5:6" s="45" customFormat="1">
      <c r="E576" s="474"/>
      <c r="F576" s="474"/>
    </row>
    <row r="577" spans="5:6" s="45" customFormat="1">
      <c r="E577" s="474"/>
      <c r="F577" s="474"/>
    </row>
    <row r="578" spans="5:6" s="45" customFormat="1">
      <c r="E578" s="474"/>
      <c r="F578" s="474"/>
    </row>
    <row r="579" spans="5:6" s="45" customFormat="1">
      <c r="E579" s="474"/>
      <c r="F579" s="474"/>
    </row>
    <row r="580" spans="5:6" s="45" customFormat="1">
      <c r="E580" s="474"/>
      <c r="F580" s="474"/>
    </row>
    <row r="581" spans="5:6" s="45" customFormat="1">
      <c r="E581" s="474"/>
      <c r="F581" s="474"/>
    </row>
    <row r="582" spans="5:6" s="45" customFormat="1">
      <c r="E582" s="474"/>
      <c r="F582" s="474"/>
    </row>
    <row r="583" spans="5:6" s="45" customFormat="1">
      <c r="E583" s="474"/>
      <c r="F583" s="474"/>
    </row>
    <row r="584" spans="5:6" s="45" customFormat="1">
      <c r="E584" s="474"/>
      <c r="F584" s="474"/>
    </row>
    <row r="585" spans="5:6" s="45" customFormat="1">
      <c r="E585" s="474"/>
      <c r="F585" s="474"/>
    </row>
    <row r="586" spans="5:6" s="45" customFormat="1">
      <c r="E586" s="474"/>
      <c r="F586" s="474"/>
    </row>
    <row r="587" spans="5:6" s="45" customFormat="1">
      <c r="E587" s="474"/>
      <c r="F587" s="474"/>
    </row>
    <row r="588" spans="5:6" s="45" customFormat="1">
      <c r="E588" s="474"/>
      <c r="F588" s="474"/>
    </row>
    <row r="589" spans="5:6" s="45" customFormat="1">
      <c r="E589" s="474"/>
      <c r="F589" s="474"/>
    </row>
    <row r="590" spans="5:6" s="45" customFormat="1">
      <c r="E590" s="474"/>
      <c r="F590" s="474"/>
    </row>
    <row r="591" spans="5:6" s="45" customFormat="1">
      <c r="E591" s="474"/>
      <c r="F591" s="474"/>
    </row>
    <row r="592" spans="5:6" s="45" customFormat="1">
      <c r="E592" s="474"/>
      <c r="F592" s="474"/>
    </row>
    <row r="593" spans="5:6" s="45" customFormat="1">
      <c r="E593" s="474"/>
      <c r="F593" s="474"/>
    </row>
    <row r="594" spans="5:6" s="45" customFormat="1">
      <c r="E594" s="474"/>
      <c r="F594" s="474"/>
    </row>
    <row r="595" spans="5:6" s="45" customFormat="1">
      <c r="E595" s="474"/>
      <c r="F595" s="474"/>
    </row>
    <row r="596" spans="5:6" s="45" customFormat="1">
      <c r="E596" s="474"/>
      <c r="F596" s="474"/>
    </row>
    <row r="597" spans="5:6" s="45" customFormat="1">
      <c r="E597" s="474"/>
      <c r="F597" s="474"/>
    </row>
    <row r="598" spans="5:6" s="45" customFormat="1">
      <c r="E598" s="474"/>
      <c r="F598" s="474"/>
    </row>
    <row r="599" spans="5:6" s="45" customFormat="1">
      <c r="E599" s="474"/>
      <c r="F599" s="474"/>
    </row>
    <row r="600" spans="5:6" s="45" customFormat="1">
      <c r="E600" s="474"/>
      <c r="F600" s="474"/>
    </row>
    <row r="601" spans="5:6" s="45" customFormat="1">
      <c r="E601" s="474"/>
      <c r="F601" s="474"/>
    </row>
    <row r="602" spans="5:6" s="45" customFormat="1">
      <c r="E602" s="474"/>
      <c r="F602" s="474"/>
    </row>
    <row r="603" spans="5:6" s="45" customFormat="1">
      <c r="E603" s="474"/>
      <c r="F603" s="474"/>
    </row>
    <row r="604" spans="5:6" s="45" customFormat="1">
      <c r="E604" s="474"/>
      <c r="F604" s="474"/>
    </row>
    <row r="605" spans="5:6" s="45" customFormat="1">
      <c r="E605" s="474"/>
      <c r="F605" s="474"/>
    </row>
    <row r="606" spans="5:6" s="45" customFormat="1">
      <c r="E606" s="474"/>
      <c r="F606" s="474"/>
    </row>
    <row r="607" spans="5:6" s="45" customFormat="1">
      <c r="E607" s="474"/>
      <c r="F607" s="474"/>
    </row>
    <row r="608" spans="5:6" s="45" customFormat="1">
      <c r="E608" s="474"/>
      <c r="F608" s="474"/>
    </row>
    <row r="609" spans="5:6" s="45" customFormat="1">
      <c r="E609" s="474"/>
      <c r="F609" s="474"/>
    </row>
    <row r="610" spans="5:6" s="45" customFormat="1">
      <c r="E610" s="474"/>
      <c r="F610" s="474"/>
    </row>
    <row r="611" spans="5:6" s="45" customFormat="1">
      <c r="E611" s="474"/>
      <c r="F611" s="474"/>
    </row>
    <row r="612" spans="5:6" s="45" customFormat="1">
      <c r="E612" s="474"/>
      <c r="F612" s="474"/>
    </row>
    <row r="613" spans="5:6" s="45" customFormat="1">
      <c r="E613" s="474"/>
      <c r="F613" s="474"/>
    </row>
    <row r="614" spans="5:6" s="45" customFormat="1">
      <c r="E614" s="474"/>
      <c r="F614" s="474"/>
    </row>
    <row r="615" spans="5:6" s="45" customFormat="1">
      <c r="E615" s="474"/>
      <c r="F615" s="474"/>
    </row>
    <row r="616" spans="5:6" s="45" customFormat="1">
      <c r="E616" s="474"/>
      <c r="F616" s="474"/>
    </row>
    <row r="617" spans="5:6" s="45" customFormat="1">
      <c r="E617" s="474"/>
      <c r="F617" s="474"/>
    </row>
    <row r="618" spans="5:6" s="45" customFormat="1">
      <c r="E618" s="474"/>
      <c r="F618" s="474"/>
    </row>
    <row r="619" spans="5:6" s="45" customFormat="1">
      <c r="E619" s="474"/>
      <c r="F619" s="474"/>
    </row>
    <row r="620" spans="5:6" s="45" customFormat="1">
      <c r="E620" s="474"/>
      <c r="F620" s="474"/>
    </row>
    <row r="621" spans="5:6" s="45" customFormat="1">
      <c r="E621" s="474"/>
      <c r="F621" s="474"/>
    </row>
    <row r="622" spans="5:6" s="45" customFormat="1">
      <c r="E622" s="474"/>
      <c r="F622" s="474"/>
    </row>
    <row r="623" spans="5:6" s="45" customFormat="1">
      <c r="E623" s="474"/>
      <c r="F623" s="474"/>
    </row>
    <row r="624" spans="5:6" s="45" customFormat="1">
      <c r="E624" s="474"/>
      <c r="F624" s="474"/>
    </row>
    <row r="625" spans="5:6" s="45" customFormat="1">
      <c r="E625" s="474"/>
      <c r="F625" s="474"/>
    </row>
    <row r="626" spans="5:6" s="45" customFormat="1">
      <c r="E626" s="474"/>
      <c r="F626" s="474"/>
    </row>
    <row r="627" spans="5:6" s="45" customFormat="1">
      <c r="E627" s="474"/>
      <c r="F627" s="474"/>
    </row>
    <row r="628" spans="5:6" s="45" customFormat="1">
      <c r="E628" s="474"/>
      <c r="F628" s="474"/>
    </row>
    <row r="629" spans="5:6" s="45" customFormat="1">
      <c r="E629" s="474"/>
      <c r="F629" s="474"/>
    </row>
    <row r="630" spans="5:6" s="45" customFormat="1">
      <c r="E630" s="474"/>
      <c r="F630" s="474"/>
    </row>
    <row r="631" spans="5:6" s="45" customFormat="1">
      <c r="E631" s="474"/>
      <c r="F631" s="474"/>
    </row>
    <row r="632" spans="5:6" s="45" customFormat="1">
      <c r="E632" s="474"/>
      <c r="F632" s="474"/>
    </row>
    <row r="633" spans="5:6" s="45" customFormat="1">
      <c r="E633" s="474"/>
      <c r="F633" s="474"/>
    </row>
    <row r="634" spans="5:6" s="45" customFormat="1">
      <c r="E634" s="474"/>
      <c r="F634" s="474"/>
    </row>
    <row r="635" spans="5:6" s="45" customFormat="1">
      <c r="E635" s="474"/>
      <c r="F635" s="474"/>
    </row>
    <row r="636" spans="5:6" s="45" customFormat="1">
      <c r="E636" s="474"/>
      <c r="F636" s="474"/>
    </row>
    <row r="637" spans="5:6" s="45" customFormat="1">
      <c r="E637" s="474"/>
      <c r="F637" s="474"/>
    </row>
    <row r="638" spans="5:6" s="45" customFormat="1">
      <c r="E638" s="474"/>
      <c r="F638" s="474"/>
    </row>
    <row r="639" spans="5:6" s="45" customFormat="1">
      <c r="E639" s="474"/>
      <c r="F639" s="474"/>
    </row>
    <row r="640" spans="5:6" s="45" customFormat="1">
      <c r="E640" s="474"/>
      <c r="F640" s="474"/>
    </row>
    <row r="641" spans="5:6" s="45" customFormat="1">
      <c r="E641" s="474"/>
      <c r="F641" s="474"/>
    </row>
    <row r="642" spans="5:6" s="45" customFormat="1">
      <c r="E642" s="474"/>
      <c r="F642" s="474"/>
    </row>
    <row r="643" spans="5:6" s="45" customFormat="1">
      <c r="E643" s="474"/>
      <c r="F643" s="474"/>
    </row>
    <row r="644" spans="5:6" s="45" customFormat="1">
      <c r="E644" s="474"/>
      <c r="F644" s="474"/>
    </row>
    <row r="645" spans="5:6" s="45" customFormat="1">
      <c r="E645" s="474"/>
      <c r="F645" s="474"/>
    </row>
    <row r="646" spans="5:6" s="45" customFormat="1">
      <c r="E646" s="474"/>
      <c r="F646" s="474"/>
    </row>
    <row r="647" spans="5:6" s="45" customFormat="1">
      <c r="E647" s="474"/>
      <c r="F647" s="474"/>
    </row>
    <row r="648" spans="5:6" s="45" customFormat="1">
      <c r="E648" s="474"/>
      <c r="F648" s="474"/>
    </row>
    <row r="649" spans="5:6" s="45" customFormat="1">
      <c r="E649" s="474"/>
      <c r="F649" s="474"/>
    </row>
    <row r="650" spans="5:6" s="45" customFormat="1">
      <c r="E650" s="474"/>
      <c r="F650" s="474"/>
    </row>
    <row r="651" spans="5:6" s="45" customFormat="1">
      <c r="E651" s="474"/>
      <c r="F651" s="474"/>
    </row>
    <row r="652" spans="5:6" s="45" customFormat="1">
      <c r="E652" s="474"/>
      <c r="F652" s="474"/>
    </row>
    <row r="653" spans="5:6" s="45" customFormat="1">
      <c r="E653" s="474"/>
      <c r="F653" s="474"/>
    </row>
    <row r="654" spans="5:6" s="45" customFormat="1">
      <c r="E654" s="474"/>
      <c r="F654" s="474"/>
    </row>
    <row r="655" spans="5:6" s="45" customFormat="1">
      <c r="E655" s="474"/>
      <c r="F655" s="474"/>
    </row>
    <row r="656" spans="5:6" s="45" customFormat="1">
      <c r="E656" s="474"/>
      <c r="F656" s="474"/>
    </row>
    <row r="657" spans="5:6" s="45" customFormat="1">
      <c r="E657" s="474"/>
      <c r="F657" s="474"/>
    </row>
    <row r="658" spans="5:6" s="45" customFormat="1">
      <c r="E658" s="474"/>
      <c r="F658" s="474"/>
    </row>
    <row r="659" spans="5:6" s="45" customFormat="1">
      <c r="E659" s="474"/>
      <c r="F659" s="474"/>
    </row>
    <row r="660" spans="5:6" s="45" customFormat="1">
      <c r="E660" s="474"/>
      <c r="F660" s="474"/>
    </row>
    <row r="661" spans="5:6" s="45" customFormat="1">
      <c r="E661" s="474"/>
      <c r="F661" s="474"/>
    </row>
    <row r="662" spans="5:6" s="45" customFormat="1">
      <c r="E662" s="474"/>
      <c r="F662" s="474"/>
    </row>
    <row r="663" spans="5:6" s="45" customFormat="1">
      <c r="E663" s="474"/>
      <c r="F663" s="474"/>
    </row>
    <row r="664" spans="5:6" s="45" customFormat="1">
      <c r="E664" s="474"/>
      <c r="F664" s="474"/>
    </row>
    <row r="665" spans="5:6" s="45" customFormat="1">
      <c r="E665" s="474"/>
      <c r="F665" s="474"/>
    </row>
    <row r="666" spans="5:6" s="45" customFormat="1">
      <c r="E666" s="474"/>
      <c r="F666" s="474"/>
    </row>
    <row r="667" spans="5:6" s="45" customFormat="1">
      <c r="E667" s="474"/>
      <c r="F667" s="474"/>
    </row>
    <row r="668" spans="5:6" s="45" customFormat="1">
      <c r="E668" s="474"/>
      <c r="F668" s="474"/>
    </row>
    <row r="669" spans="5:6" s="45" customFormat="1">
      <c r="E669" s="474"/>
      <c r="F669" s="474"/>
    </row>
    <row r="670" spans="5:6" s="45" customFormat="1">
      <c r="E670" s="474"/>
      <c r="F670" s="474"/>
    </row>
    <row r="671" spans="5:6" s="45" customFormat="1">
      <c r="E671" s="474"/>
      <c r="F671" s="474"/>
    </row>
    <row r="672" spans="5:6" s="45" customFormat="1">
      <c r="E672" s="474"/>
      <c r="F672" s="474"/>
    </row>
    <row r="673" spans="5:6" s="45" customFormat="1">
      <c r="E673" s="474"/>
      <c r="F673" s="474"/>
    </row>
    <row r="674" spans="5:6" s="45" customFormat="1">
      <c r="E674" s="474"/>
      <c r="F674" s="474"/>
    </row>
    <row r="675" spans="5:6" s="45" customFormat="1">
      <c r="E675" s="474"/>
      <c r="F675" s="474"/>
    </row>
    <row r="676" spans="5:6" s="45" customFormat="1">
      <c r="E676" s="474"/>
      <c r="F676" s="474"/>
    </row>
    <row r="677" spans="5:6" s="45" customFormat="1">
      <c r="E677" s="474"/>
      <c r="F677" s="474"/>
    </row>
    <row r="678" spans="5:6" s="45" customFormat="1">
      <c r="E678" s="474"/>
      <c r="F678" s="474"/>
    </row>
    <row r="679" spans="5:6" s="45" customFormat="1">
      <c r="E679" s="474"/>
      <c r="F679" s="474"/>
    </row>
    <row r="680" spans="5:6" s="45" customFormat="1">
      <c r="E680" s="474"/>
      <c r="F680" s="474"/>
    </row>
    <row r="681" spans="5:6" s="45" customFormat="1">
      <c r="E681" s="474"/>
      <c r="F681" s="474"/>
    </row>
    <row r="682" spans="5:6" s="45" customFormat="1">
      <c r="E682" s="474"/>
      <c r="F682" s="474"/>
    </row>
    <row r="683" spans="5:6" s="45" customFormat="1">
      <c r="E683" s="474"/>
      <c r="F683" s="474"/>
    </row>
    <row r="684" spans="5:6" s="45" customFormat="1">
      <c r="E684" s="474"/>
      <c r="F684" s="474"/>
    </row>
    <row r="685" spans="5:6" s="45" customFormat="1">
      <c r="E685" s="474"/>
      <c r="F685" s="474"/>
    </row>
    <row r="686" spans="5:6" s="45" customFormat="1">
      <c r="E686" s="474"/>
      <c r="F686" s="474"/>
    </row>
    <row r="687" spans="5:6" s="45" customFormat="1">
      <c r="E687" s="474"/>
      <c r="F687" s="474"/>
    </row>
    <row r="688" spans="5:6" s="45" customFormat="1">
      <c r="E688" s="474"/>
      <c r="F688" s="474"/>
    </row>
    <row r="689" spans="5:6" s="45" customFormat="1">
      <c r="E689" s="474"/>
      <c r="F689" s="474"/>
    </row>
    <row r="690" spans="5:6" s="45" customFormat="1">
      <c r="E690" s="474"/>
      <c r="F690" s="474"/>
    </row>
    <row r="691" spans="5:6" s="45" customFormat="1">
      <c r="E691" s="474"/>
      <c r="F691" s="474"/>
    </row>
    <row r="692" spans="5:6" s="45" customFormat="1">
      <c r="E692" s="474"/>
      <c r="F692" s="474"/>
    </row>
    <row r="693" spans="5:6" s="45" customFormat="1">
      <c r="E693" s="474"/>
      <c r="F693" s="474"/>
    </row>
    <row r="694" spans="5:6" s="45" customFormat="1">
      <c r="E694" s="474"/>
      <c r="F694" s="474"/>
    </row>
    <row r="695" spans="5:6" s="45" customFormat="1">
      <c r="E695" s="474"/>
      <c r="F695" s="474"/>
    </row>
    <row r="696" spans="5:6" s="45" customFormat="1">
      <c r="E696" s="474"/>
      <c r="F696" s="474"/>
    </row>
    <row r="697" spans="5:6" s="45" customFormat="1">
      <c r="E697" s="474"/>
      <c r="F697" s="474"/>
    </row>
    <row r="698" spans="5:6" s="45" customFormat="1">
      <c r="E698" s="474"/>
      <c r="F698" s="474"/>
    </row>
    <row r="699" spans="5:6" s="45" customFormat="1">
      <c r="E699" s="474"/>
      <c r="F699" s="474"/>
    </row>
    <row r="700" spans="5:6" s="45" customFormat="1">
      <c r="E700" s="474"/>
      <c r="F700" s="474"/>
    </row>
    <row r="701" spans="5:6" s="45" customFormat="1">
      <c r="E701" s="474"/>
      <c r="F701" s="474"/>
    </row>
    <row r="702" spans="5:6" s="45" customFormat="1">
      <c r="E702" s="474"/>
      <c r="F702" s="474"/>
    </row>
    <row r="703" spans="5:6" s="45" customFormat="1">
      <c r="E703" s="474"/>
      <c r="F703" s="474"/>
    </row>
    <row r="704" spans="5:6" s="45" customFormat="1">
      <c r="E704" s="474"/>
      <c r="F704" s="474"/>
    </row>
    <row r="705" spans="5:6" s="45" customFormat="1">
      <c r="E705" s="474"/>
      <c r="F705" s="474"/>
    </row>
    <row r="706" spans="5:6" s="45" customFormat="1">
      <c r="E706" s="474"/>
      <c r="F706" s="474"/>
    </row>
    <row r="707" spans="5:6" s="45" customFormat="1">
      <c r="E707" s="474"/>
      <c r="F707" s="474"/>
    </row>
    <row r="708" spans="5:6" s="45" customFormat="1">
      <c r="E708" s="474"/>
      <c r="F708" s="474"/>
    </row>
    <row r="709" spans="5:6" s="45" customFormat="1">
      <c r="E709" s="474"/>
      <c r="F709" s="474"/>
    </row>
    <row r="710" spans="5:6" s="45" customFormat="1">
      <c r="E710" s="474"/>
      <c r="F710" s="474"/>
    </row>
    <row r="711" spans="5:6" s="45" customFormat="1">
      <c r="E711" s="474"/>
      <c r="F711" s="474"/>
    </row>
    <row r="712" spans="5:6" s="45" customFormat="1">
      <c r="E712" s="474"/>
      <c r="F712" s="474"/>
    </row>
    <row r="713" spans="5:6" s="45" customFormat="1">
      <c r="E713" s="474"/>
      <c r="F713" s="474"/>
    </row>
    <row r="714" spans="5:6" s="45" customFormat="1">
      <c r="E714" s="474"/>
      <c r="F714" s="474"/>
    </row>
    <row r="715" spans="5:6" s="45" customFormat="1">
      <c r="E715" s="474"/>
      <c r="F715" s="474"/>
    </row>
    <row r="716" spans="5:6" s="45" customFormat="1">
      <c r="E716" s="474"/>
      <c r="F716" s="474"/>
    </row>
    <row r="717" spans="5:6" s="45" customFormat="1">
      <c r="E717" s="474"/>
      <c r="F717" s="474"/>
    </row>
    <row r="718" spans="5:6" s="45" customFormat="1">
      <c r="E718" s="474"/>
      <c r="F718" s="474"/>
    </row>
    <row r="719" spans="5:6" s="45" customFormat="1">
      <c r="E719" s="474"/>
      <c r="F719" s="474"/>
    </row>
    <row r="720" spans="5:6" s="45" customFormat="1">
      <c r="E720" s="474"/>
      <c r="F720" s="474"/>
    </row>
    <row r="721" spans="5:6" s="45" customFormat="1">
      <c r="E721" s="474"/>
      <c r="F721" s="474"/>
    </row>
    <row r="722" spans="5:6" s="45" customFormat="1">
      <c r="E722" s="474"/>
      <c r="F722" s="474"/>
    </row>
    <row r="723" spans="5:6" s="45" customFormat="1">
      <c r="E723" s="474"/>
      <c r="F723" s="474"/>
    </row>
    <row r="724" spans="5:6" s="45" customFormat="1">
      <c r="E724" s="474"/>
      <c r="F724" s="474"/>
    </row>
    <row r="725" spans="5:6" s="45" customFormat="1">
      <c r="E725" s="474"/>
      <c r="F725" s="474"/>
    </row>
    <row r="726" spans="5:6" s="45" customFormat="1">
      <c r="E726" s="474"/>
      <c r="F726" s="474"/>
    </row>
    <row r="727" spans="5:6" s="45" customFormat="1">
      <c r="E727" s="474"/>
      <c r="F727" s="474"/>
    </row>
    <row r="728" spans="5:6" s="45" customFormat="1">
      <c r="E728" s="474"/>
      <c r="F728" s="474"/>
    </row>
    <row r="729" spans="5:6" s="45" customFormat="1">
      <c r="E729" s="474"/>
      <c r="F729" s="474"/>
    </row>
    <row r="730" spans="5:6" s="45" customFormat="1">
      <c r="E730" s="474"/>
      <c r="F730" s="474"/>
    </row>
    <row r="731" spans="5:6" s="45" customFormat="1">
      <c r="E731" s="474"/>
      <c r="F731" s="474"/>
    </row>
    <row r="732" spans="5:6" s="45" customFormat="1">
      <c r="E732" s="474"/>
      <c r="F732" s="474"/>
    </row>
    <row r="733" spans="5:6" s="45" customFormat="1">
      <c r="E733" s="474"/>
      <c r="F733" s="474"/>
    </row>
    <row r="734" spans="5:6" s="45" customFormat="1">
      <c r="E734" s="474"/>
      <c r="F734" s="474"/>
    </row>
    <row r="735" spans="5:6" s="45" customFormat="1">
      <c r="E735" s="474"/>
      <c r="F735" s="474"/>
    </row>
    <row r="736" spans="5:6" s="45" customFormat="1">
      <c r="E736" s="474"/>
      <c r="F736" s="474"/>
    </row>
    <row r="737" spans="5:6" s="45" customFormat="1">
      <c r="E737" s="474"/>
      <c r="F737" s="474"/>
    </row>
    <row r="738" spans="5:6" s="45" customFormat="1">
      <c r="E738" s="474"/>
      <c r="F738" s="474"/>
    </row>
    <row r="739" spans="5:6" s="45" customFormat="1">
      <c r="E739" s="474"/>
      <c r="F739" s="474"/>
    </row>
    <row r="740" spans="5:6" s="45" customFormat="1">
      <c r="E740" s="474"/>
      <c r="F740" s="474"/>
    </row>
    <row r="741" spans="5:6" s="45" customFormat="1">
      <c r="E741" s="474"/>
      <c r="F741" s="474"/>
    </row>
    <row r="742" spans="5:6" s="45" customFormat="1">
      <c r="E742" s="474"/>
      <c r="F742" s="474"/>
    </row>
    <row r="743" spans="5:6" s="45" customFormat="1">
      <c r="E743" s="474"/>
      <c r="F743" s="474"/>
    </row>
    <row r="744" spans="5:6" s="45" customFormat="1">
      <c r="E744" s="474"/>
      <c r="F744" s="474"/>
    </row>
    <row r="745" spans="5:6" s="45" customFormat="1">
      <c r="E745" s="474"/>
      <c r="F745" s="474"/>
    </row>
    <row r="746" spans="5:6" s="45" customFormat="1">
      <c r="E746" s="474"/>
      <c r="F746" s="474"/>
    </row>
    <row r="747" spans="5:6" s="45" customFormat="1">
      <c r="E747" s="474"/>
      <c r="F747" s="474"/>
    </row>
    <row r="748" spans="5:6" s="45" customFormat="1">
      <c r="E748" s="474"/>
      <c r="F748" s="474"/>
    </row>
    <row r="749" spans="5:6" s="45" customFormat="1">
      <c r="E749" s="474"/>
      <c r="F749" s="474"/>
    </row>
    <row r="750" spans="5:6" s="45" customFormat="1">
      <c r="E750" s="474"/>
      <c r="F750" s="474"/>
    </row>
    <row r="751" spans="5:6" s="45" customFormat="1">
      <c r="E751" s="474"/>
      <c r="F751" s="474"/>
    </row>
    <row r="752" spans="5:6" s="45" customFormat="1">
      <c r="E752" s="474"/>
      <c r="F752" s="474"/>
    </row>
    <row r="753" spans="5:6" s="45" customFormat="1">
      <c r="E753" s="474"/>
      <c r="F753" s="474"/>
    </row>
    <row r="754" spans="5:6" s="45" customFormat="1">
      <c r="E754" s="474"/>
      <c r="F754" s="474"/>
    </row>
    <row r="755" spans="5:6" s="45" customFormat="1">
      <c r="E755" s="474"/>
      <c r="F755" s="474"/>
    </row>
    <row r="756" spans="5:6" s="45" customFormat="1">
      <c r="E756" s="474"/>
      <c r="F756" s="474"/>
    </row>
    <row r="757" spans="5:6" s="45" customFormat="1">
      <c r="E757" s="474"/>
      <c r="F757" s="474"/>
    </row>
    <row r="758" spans="5:6" s="45" customFormat="1">
      <c r="E758" s="474"/>
      <c r="F758" s="474"/>
    </row>
    <row r="759" spans="5:6" s="45" customFormat="1">
      <c r="E759" s="474"/>
      <c r="F759" s="474"/>
    </row>
    <row r="760" spans="5:6" s="45" customFormat="1">
      <c r="E760" s="474"/>
      <c r="F760" s="474"/>
    </row>
    <row r="761" spans="5:6" s="45" customFormat="1">
      <c r="E761" s="474"/>
      <c r="F761" s="474"/>
    </row>
    <row r="762" spans="5:6" s="45" customFormat="1">
      <c r="E762" s="474"/>
      <c r="F762" s="474"/>
    </row>
    <row r="763" spans="5:6" s="45" customFormat="1">
      <c r="E763" s="474"/>
      <c r="F763" s="474"/>
    </row>
    <row r="764" spans="5:6" s="45" customFormat="1">
      <c r="E764" s="474"/>
      <c r="F764" s="474"/>
    </row>
    <row r="765" spans="5:6" s="45" customFormat="1">
      <c r="E765" s="474"/>
      <c r="F765" s="474"/>
    </row>
    <row r="766" spans="5:6" s="45" customFormat="1">
      <c r="E766" s="474"/>
      <c r="F766" s="474"/>
    </row>
    <row r="767" spans="5:6" s="45" customFormat="1">
      <c r="E767" s="474"/>
      <c r="F767" s="474"/>
    </row>
    <row r="768" spans="5:6" s="45" customFormat="1">
      <c r="E768" s="474"/>
      <c r="F768" s="474"/>
    </row>
    <row r="769" spans="5:6" s="45" customFormat="1">
      <c r="E769" s="474"/>
      <c r="F769" s="474"/>
    </row>
    <row r="770" spans="5:6" s="45" customFormat="1">
      <c r="E770" s="474"/>
      <c r="F770" s="474"/>
    </row>
    <row r="771" spans="5:6" s="45" customFormat="1">
      <c r="E771" s="474"/>
      <c r="F771" s="474"/>
    </row>
    <row r="772" spans="5:6" s="45" customFormat="1">
      <c r="E772" s="474"/>
      <c r="F772" s="474"/>
    </row>
    <row r="773" spans="5:6" s="45" customFormat="1">
      <c r="E773" s="474"/>
      <c r="F773" s="474"/>
    </row>
    <row r="774" spans="5:6" s="45" customFormat="1">
      <c r="E774" s="474"/>
      <c r="F774" s="474"/>
    </row>
    <row r="775" spans="5:6" s="45" customFormat="1">
      <c r="E775" s="474"/>
      <c r="F775" s="474"/>
    </row>
    <row r="776" spans="5:6" s="45" customFormat="1">
      <c r="E776" s="474"/>
      <c r="F776" s="474"/>
    </row>
    <row r="777" spans="5:6" s="45" customFormat="1">
      <c r="E777" s="474"/>
      <c r="F777" s="474"/>
    </row>
    <row r="778" spans="5:6" s="45" customFormat="1">
      <c r="E778" s="474"/>
      <c r="F778" s="474"/>
    </row>
    <row r="779" spans="5:6" s="45" customFormat="1">
      <c r="E779" s="474"/>
      <c r="F779" s="474"/>
    </row>
    <row r="780" spans="5:6" s="45" customFormat="1">
      <c r="E780" s="474"/>
      <c r="F780" s="474"/>
    </row>
    <row r="781" spans="5:6" s="45" customFormat="1">
      <c r="E781" s="474"/>
      <c r="F781" s="474"/>
    </row>
    <row r="782" spans="5:6" s="45" customFormat="1">
      <c r="E782" s="474"/>
      <c r="F782" s="474"/>
    </row>
    <row r="783" spans="5:6" s="45" customFormat="1">
      <c r="E783" s="474"/>
      <c r="F783" s="474"/>
    </row>
    <row r="784" spans="5:6" s="45" customFormat="1">
      <c r="E784" s="474"/>
      <c r="F784" s="474"/>
    </row>
    <row r="785" spans="5:6" s="45" customFormat="1">
      <c r="E785" s="474"/>
      <c r="F785" s="474"/>
    </row>
    <row r="786" spans="5:6" s="45" customFormat="1">
      <c r="E786" s="474"/>
      <c r="F786" s="474"/>
    </row>
    <row r="787" spans="5:6" s="45" customFormat="1">
      <c r="E787" s="474"/>
      <c r="F787" s="474"/>
    </row>
    <row r="788" spans="5:6" s="45" customFormat="1">
      <c r="E788" s="474"/>
      <c r="F788" s="474"/>
    </row>
    <row r="789" spans="5:6" s="45" customFormat="1">
      <c r="E789" s="474"/>
      <c r="F789" s="474"/>
    </row>
    <row r="790" spans="5:6" s="45" customFormat="1">
      <c r="E790" s="474"/>
      <c r="F790" s="474"/>
    </row>
    <row r="791" spans="5:6" s="45" customFormat="1">
      <c r="E791" s="474"/>
      <c r="F791" s="474"/>
    </row>
    <row r="792" spans="5:6" s="45" customFormat="1">
      <c r="E792" s="474"/>
      <c r="F792" s="474"/>
    </row>
    <row r="793" spans="5:6" s="45" customFormat="1">
      <c r="E793" s="474"/>
      <c r="F793" s="474"/>
    </row>
    <row r="794" spans="5:6" s="45" customFormat="1">
      <c r="E794" s="474"/>
      <c r="F794" s="474"/>
    </row>
    <row r="795" spans="5:6" s="45" customFormat="1">
      <c r="E795" s="474"/>
      <c r="F795" s="474"/>
    </row>
    <row r="796" spans="5:6" s="45" customFormat="1">
      <c r="E796" s="474"/>
      <c r="F796" s="474"/>
    </row>
    <row r="797" spans="5:6" s="45" customFormat="1">
      <c r="E797" s="474"/>
      <c r="F797" s="474"/>
    </row>
    <row r="798" spans="5:6" s="45" customFormat="1">
      <c r="E798" s="474"/>
      <c r="F798" s="474"/>
    </row>
    <row r="799" spans="5:6" s="45" customFormat="1">
      <c r="E799" s="474"/>
      <c r="F799" s="474"/>
    </row>
    <row r="800" spans="5:6" s="45" customFormat="1">
      <c r="E800" s="474"/>
      <c r="F800" s="474"/>
    </row>
    <row r="801" spans="5:6" s="45" customFormat="1">
      <c r="E801" s="474"/>
      <c r="F801" s="474"/>
    </row>
    <row r="802" spans="5:6" s="45" customFormat="1">
      <c r="E802" s="474"/>
      <c r="F802" s="474"/>
    </row>
    <row r="803" spans="5:6" s="45" customFormat="1">
      <c r="E803" s="474"/>
      <c r="F803" s="474"/>
    </row>
    <row r="804" spans="5:6" s="45" customFormat="1">
      <c r="E804" s="474"/>
      <c r="F804" s="474"/>
    </row>
    <row r="805" spans="5:6" s="45" customFormat="1">
      <c r="E805" s="474"/>
      <c r="F805" s="474"/>
    </row>
    <row r="806" spans="5:6" s="45" customFormat="1">
      <c r="E806" s="474"/>
      <c r="F806" s="474"/>
    </row>
    <row r="807" spans="5:6" s="45" customFormat="1">
      <c r="E807" s="474"/>
      <c r="F807" s="474"/>
    </row>
    <row r="808" spans="5:6" s="45" customFormat="1">
      <c r="E808" s="474"/>
      <c r="F808" s="474"/>
    </row>
    <row r="809" spans="5:6" s="45" customFormat="1">
      <c r="E809" s="474"/>
      <c r="F809" s="474"/>
    </row>
    <row r="810" spans="5:6" s="45" customFormat="1">
      <c r="E810" s="474"/>
      <c r="F810" s="474"/>
    </row>
    <row r="811" spans="5:6" s="45" customFormat="1">
      <c r="E811" s="474"/>
      <c r="F811" s="474"/>
    </row>
    <row r="812" spans="5:6" s="45" customFormat="1">
      <c r="E812" s="474"/>
      <c r="F812" s="474"/>
    </row>
    <row r="813" spans="5:6" s="45" customFormat="1">
      <c r="E813" s="474"/>
      <c r="F813" s="474"/>
    </row>
    <row r="814" spans="5:6" s="45" customFormat="1">
      <c r="E814" s="474"/>
      <c r="F814" s="474"/>
    </row>
    <row r="815" spans="5:6" s="45" customFormat="1">
      <c r="E815" s="474"/>
      <c r="F815" s="474"/>
    </row>
    <row r="816" spans="5:6" s="45" customFormat="1">
      <c r="E816" s="474"/>
      <c r="F816" s="474"/>
    </row>
    <row r="817" spans="5:6" s="45" customFormat="1">
      <c r="E817" s="474"/>
      <c r="F817" s="474"/>
    </row>
    <row r="818" spans="5:6" s="45" customFormat="1">
      <c r="E818" s="474"/>
      <c r="F818" s="474"/>
    </row>
    <row r="819" spans="5:6" s="45" customFormat="1">
      <c r="E819" s="474"/>
      <c r="F819" s="474"/>
    </row>
    <row r="820" spans="5:6" s="45" customFormat="1">
      <c r="E820" s="474"/>
      <c r="F820" s="474"/>
    </row>
    <row r="821" spans="5:6" s="45" customFormat="1">
      <c r="E821" s="474"/>
      <c r="F821" s="474"/>
    </row>
    <row r="822" spans="5:6" s="45" customFormat="1">
      <c r="E822" s="474"/>
      <c r="F822" s="474"/>
    </row>
    <row r="823" spans="5:6" s="45" customFormat="1">
      <c r="E823" s="474"/>
      <c r="F823" s="474"/>
    </row>
    <row r="824" spans="5:6" s="45" customFormat="1">
      <c r="E824" s="474"/>
      <c r="F824" s="474"/>
    </row>
    <row r="825" spans="5:6" s="45" customFormat="1">
      <c r="E825" s="474"/>
      <c r="F825" s="474"/>
    </row>
    <row r="826" spans="5:6" s="45" customFormat="1">
      <c r="E826" s="474"/>
      <c r="F826" s="474"/>
    </row>
    <row r="827" spans="5:6" s="45" customFormat="1">
      <c r="E827" s="474"/>
      <c r="F827" s="474"/>
    </row>
    <row r="828" spans="5:6" s="45" customFormat="1">
      <c r="E828" s="474"/>
      <c r="F828" s="474"/>
    </row>
    <row r="829" spans="5:6" s="45" customFormat="1">
      <c r="E829" s="474"/>
      <c r="F829" s="474"/>
    </row>
    <row r="830" spans="5:6" s="45" customFormat="1">
      <c r="E830" s="474"/>
      <c r="F830" s="474"/>
    </row>
    <row r="831" spans="5:6" s="45" customFormat="1">
      <c r="E831" s="474"/>
      <c r="F831" s="474"/>
    </row>
    <row r="832" spans="5:6" s="45" customFormat="1">
      <c r="E832" s="474"/>
      <c r="F832" s="474"/>
    </row>
    <row r="833" spans="5:6" s="45" customFormat="1">
      <c r="E833" s="474"/>
      <c r="F833" s="474"/>
    </row>
    <row r="834" spans="5:6" s="45" customFormat="1">
      <c r="E834" s="474"/>
      <c r="F834" s="474"/>
    </row>
    <row r="835" spans="5:6" s="45" customFormat="1">
      <c r="E835" s="474"/>
      <c r="F835" s="474"/>
    </row>
    <row r="836" spans="5:6" s="45" customFormat="1">
      <c r="E836" s="474"/>
      <c r="F836" s="474"/>
    </row>
    <row r="837" spans="5:6" s="45" customFormat="1">
      <c r="E837" s="474"/>
      <c r="F837" s="474"/>
    </row>
    <row r="838" spans="5:6" s="45" customFormat="1">
      <c r="E838" s="474"/>
      <c r="F838" s="474"/>
    </row>
    <row r="839" spans="5:6" s="45" customFormat="1">
      <c r="E839" s="474"/>
      <c r="F839" s="474"/>
    </row>
    <row r="840" spans="5:6" s="45" customFormat="1">
      <c r="E840" s="474"/>
      <c r="F840" s="474"/>
    </row>
    <row r="841" spans="5:6" s="45" customFormat="1">
      <c r="E841" s="474"/>
      <c r="F841" s="474"/>
    </row>
    <row r="842" spans="5:6" s="45" customFormat="1">
      <c r="E842" s="474"/>
      <c r="F842" s="474"/>
    </row>
    <row r="843" spans="5:6" s="45" customFormat="1">
      <c r="E843" s="474"/>
      <c r="F843" s="474"/>
    </row>
    <row r="844" spans="5:6" s="45" customFormat="1">
      <c r="E844" s="474"/>
      <c r="F844" s="474"/>
    </row>
    <row r="845" spans="5:6" s="45" customFormat="1">
      <c r="E845" s="474"/>
      <c r="F845" s="474"/>
    </row>
    <row r="846" spans="5:6" s="45" customFormat="1">
      <c r="E846" s="474"/>
      <c r="F846" s="474"/>
    </row>
    <row r="847" spans="5:6" s="45" customFormat="1">
      <c r="E847" s="474"/>
      <c r="F847" s="474"/>
    </row>
    <row r="848" spans="5:6" s="45" customFormat="1">
      <c r="E848" s="474"/>
      <c r="F848" s="474"/>
    </row>
    <row r="849" spans="5:6" s="45" customFormat="1">
      <c r="E849" s="474"/>
      <c r="F849" s="474"/>
    </row>
    <row r="850" spans="5:6" s="45" customFormat="1">
      <c r="E850" s="474"/>
      <c r="F850" s="474"/>
    </row>
    <row r="851" spans="5:6" s="45" customFormat="1">
      <c r="E851" s="474"/>
      <c r="F851" s="474"/>
    </row>
    <row r="852" spans="5:6" s="45" customFormat="1">
      <c r="E852" s="474"/>
      <c r="F852" s="474"/>
    </row>
    <row r="853" spans="5:6" s="45" customFormat="1">
      <c r="E853" s="474"/>
      <c r="F853" s="474"/>
    </row>
    <row r="854" spans="5:6" s="45" customFormat="1">
      <c r="E854" s="474"/>
      <c r="F854" s="474"/>
    </row>
    <row r="855" spans="5:6" s="45" customFormat="1">
      <c r="E855" s="474"/>
      <c r="F855" s="474"/>
    </row>
    <row r="856" spans="5:6" s="45" customFormat="1">
      <c r="E856" s="474"/>
      <c r="F856" s="474"/>
    </row>
    <row r="857" spans="5:6" s="45" customFormat="1">
      <c r="E857" s="474"/>
      <c r="F857" s="474"/>
    </row>
    <row r="858" spans="5:6" s="45" customFormat="1">
      <c r="E858" s="474"/>
      <c r="F858" s="474"/>
    </row>
    <row r="859" spans="5:6" s="45" customFormat="1">
      <c r="E859" s="474"/>
      <c r="F859" s="474"/>
    </row>
    <row r="860" spans="5:6" s="45" customFormat="1">
      <c r="E860" s="474"/>
      <c r="F860" s="474"/>
    </row>
    <row r="861" spans="5:6" s="45" customFormat="1">
      <c r="E861" s="474"/>
      <c r="F861" s="474"/>
    </row>
    <row r="862" spans="5:6" s="45" customFormat="1">
      <c r="E862" s="474"/>
      <c r="F862" s="474"/>
    </row>
    <row r="863" spans="5:6" s="45" customFormat="1">
      <c r="E863" s="474"/>
      <c r="F863" s="474"/>
    </row>
    <row r="864" spans="5:6" s="45" customFormat="1">
      <c r="E864" s="474"/>
      <c r="F864" s="474"/>
    </row>
    <row r="865" spans="5:6" s="45" customFormat="1">
      <c r="E865" s="474"/>
      <c r="F865" s="474"/>
    </row>
    <row r="866" spans="5:6" s="45" customFormat="1">
      <c r="E866" s="474"/>
      <c r="F866" s="474"/>
    </row>
    <row r="867" spans="5:6" s="45" customFormat="1">
      <c r="E867" s="474"/>
      <c r="F867" s="474"/>
    </row>
    <row r="868" spans="5:6" s="45" customFormat="1">
      <c r="E868" s="474"/>
      <c r="F868" s="474"/>
    </row>
    <row r="869" spans="5:6" s="45" customFormat="1">
      <c r="E869" s="474"/>
      <c r="F869" s="474"/>
    </row>
    <row r="870" spans="5:6" s="45" customFormat="1">
      <c r="E870" s="474"/>
      <c r="F870" s="474"/>
    </row>
    <row r="871" spans="5:6" s="45" customFormat="1">
      <c r="E871" s="474"/>
      <c r="F871" s="474"/>
    </row>
    <row r="872" spans="5:6" s="45" customFormat="1">
      <c r="E872" s="474"/>
      <c r="F872" s="474"/>
    </row>
    <row r="873" spans="5:6" s="45" customFormat="1">
      <c r="E873" s="474"/>
      <c r="F873" s="474"/>
    </row>
    <row r="874" spans="5:6" s="45" customFormat="1">
      <c r="E874" s="474"/>
      <c r="F874" s="474"/>
    </row>
    <row r="875" spans="5:6" s="45" customFormat="1">
      <c r="E875" s="474"/>
      <c r="F875" s="474"/>
    </row>
    <row r="876" spans="5:6" s="45" customFormat="1">
      <c r="E876" s="474"/>
      <c r="F876" s="474"/>
    </row>
    <row r="877" spans="5:6" s="45" customFormat="1">
      <c r="E877" s="474"/>
      <c r="F877" s="474"/>
    </row>
    <row r="878" spans="5:6" s="45" customFormat="1">
      <c r="E878" s="474"/>
      <c r="F878" s="474"/>
    </row>
    <row r="879" spans="5:6" s="45" customFormat="1">
      <c r="E879" s="474"/>
      <c r="F879" s="474"/>
    </row>
    <row r="880" spans="5:6" s="45" customFormat="1">
      <c r="E880" s="474"/>
      <c r="F880" s="474"/>
    </row>
    <row r="881" spans="5:6" s="45" customFormat="1">
      <c r="E881" s="474"/>
      <c r="F881" s="474"/>
    </row>
    <row r="882" spans="5:6" s="45" customFormat="1">
      <c r="E882" s="474"/>
      <c r="F882" s="474"/>
    </row>
    <row r="883" spans="5:6" s="45" customFormat="1">
      <c r="E883" s="474"/>
      <c r="F883" s="474"/>
    </row>
    <row r="884" spans="5:6" s="45" customFormat="1">
      <c r="E884" s="474"/>
      <c r="F884" s="474"/>
    </row>
    <row r="885" spans="5:6" s="45" customFormat="1">
      <c r="E885" s="474"/>
      <c r="F885" s="474"/>
    </row>
    <row r="886" spans="5:6" s="45" customFormat="1">
      <c r="E886" s="474"/>
      <c r="F886" s="474"/>
    </row>
    <row r="887" spans="5:6" s="45" customFormat="1">
      <c r="E887" s="474"/>
      <c r="F887" s="474"/>
    </row>
    <row r="888" spans="5:6" s="45" customFormat="1">
      <c r="E888" s="474"/>
      <c r="F888" s="474"/>
    </row>
    <row r="889" spans="5:6" s="45" customFormat="1">
      <c r="E889" s="474"/>
      <c r="F889" s="474"/>
    </row>
    <row r="890" spans="5:6" s="45" customFormat="1">
      <c r="E890" s="474"/>
      <c r="F890" s="474"/>
    </row>
    <row r="891" spans="5:6" s="45" customFormat="1">
      <c r="E891" s="474"/>
      <c r="F891" s="474"/>
    </row>
    <row r="892" spans="5:6" s="45" customFormat="1">
      <c r="E892" s="474"/>
      <c r="F892" s="474"/>
    </row>
    <row r="893" spans="5:6" s="45" customFormat="1">
      <c r="E893" s="474"/>
      <c r="F893" s="474"/>
    </row>
    <row r="894" spans="5:6" s="45" customFormat="1">
      <c r="E894" s="474"/>
      <c r="F894" s="474"/>
    </row>
    <row r="895" spans="5:6" s="45" customFormat="1">
      <c r="E895" s="474"/>
      <c r="F895" s="474"/>
    </row>
    <row r="896" spans="5:6" s="45" customFormat="1">
      <c r="E896" s="474"/>
      <c r="F896" s="474"/>
    </row>
    <row r="897" spans="5:6" s="45" customFormat="1">
      <c r="E897" s="474"/>
      <c r="F897" s="474"/>
    </row>
    <row r="898" spans="5:6" s="45" customFormat="1">
      <c r="E898" s="474"/>
      <c r="F898" s="474"/>
    </row>
    <row r="899" spans="5:6" s="45" customFormat="1">
      <c r="E899" s="474"/>
      <c r="F899" s="474"/>
    </row>
    <row r="900" spans="5:6" s="45" customFormat="1">
      <c r="E900" s="474"/>
      <c r="F900" s="474"/>
    </row>
    <row r="901" spans="5:6" s="45" customFormat="1">
      <c r="E901" s="474"/>
      <c r="F901" s="474"/>
    </row>
    <row r="902" spans="5:6" s="45" customFormat="1">
      <c r="E902" s="474"/>
      <c r="F902" s="474"/>
    </row>
    <row r="903" spans="5:6" s="45" customFormat="1">
      <c r="E903" s="474"/>
      <c r="F903" s="474"/>
    </row>
    <row r="904" spans="5:6" s="45" customFormat="1">
      <c r="E904" s="474"/>
      <c r="F904" s="474"/>
    </row>
    <row r="905" spans="5:6" s="45" customFormat="1">
      <c r="E905" s="474"/>
      <c r="F905" s="474"/>
    </row>
    <row r="906" spans="5:6" s="45" customFormat="1">
      <c r="E906" s="474"/>
      <c r="F906" s="474"/>
    </row>
    <row r="907" spans="5:6" s="45" customFormat="1">
      <c r="E907" s="474"/>
      <c r="F907" s="474"/>
    </row>
    <row r="908" spans="5:6" s="45" customFormat="1">
      <c r="E908" s="474"/>
      <c r="F908" s="474"/>
    </row>
    <row r="909" spans="5:6" s="45" customFormat="1">
      <c r="E909" s="474"/>
      <c r="F909" s="474"/>
    </row>
    <row r="910" spans="5:6" s="45" customFormat="1">
      <c r="E910" s="474"/>
      <c r="F910" s="474"/>
    </row>
    <row r="911" spans="5:6" s="45" customFormat="1">
      <c r="E911" s="474"/>
      <c r="F911" s="474"/>
    </row>
    <row r="912" spans="5:6" s="45" customFormat="1">
      <c r="E912" s="474"/>
      <c r="F912" s="474"/>
    </row>
    <row r="913" spans="5:6" s="45" customFormat="1">
      <c r="E913" s="474"/>
      <c r="F913" s="474"/>
    </row>
    <row r="914" spans="5:6" s="45" customFormat="1">
      <c r="E914" s="474"/>
      <c r="F914" s="474"/>
    </row>
    <row r="915" spans="5:6" s="45" customFormat="1">
      <c r="E915" s="474"/>
      <c r="F915" s="474"/>
    </row>
    <row r="916" spans="5:6" s="45" customFormat="1">
      <c r="E916" s="474"/>
      <c r="F916" s="474"/>
    </row>
    <row r="917" spans="5:6" s="45" customFormat="1">
      <c r="E917" s="474"/>
      <c r="F917" s="474"/>
    </row>
    <row r="918" spans="5:6" s="45" customFormat="1">
      <c r="E918" s="474"/>
      <c r="F918" s="474"/>
    </row>
    <row r="919" spans="5:6" s="45" customFormat="1">
      <c r="E919" s="474"/>
      <c r="F919" s="474"/>
    </row>
    <row r="920" spans="5:6" s="45" customFormat="1">
      <c r="E920" s="474"/>
      <c r="F920" s="474"/>
    </row>
    <row r="921" spans="5:6" s="45" customFormat="1">
      <c r="E921" s="474"/>
      <c r="F921" s="474"/>
    </row>
    <row r="922" spans="5:6" s="45" customFormat="1">
      <c r="E922" s="474"/>
      <c r="F922" s="474"/>
    </row>
    <row r="923" spans="5:6" s="45" customFormat="1">
      <c r="E923" s="474"/>
      <c r="F923" s="474"/>
    </row>
    <row r="924" spans="5:6" s="45" customFormat="1">
      <c r="E924" s="474"/>
      <c r="F924" s="474"/>
    </row>
    <row r="925" spans="5:6" s="45" customFormat="1">
      <c r="E925" s="474"/>
      <c r="F925" s="474"/>
    </row>
    <row r="926" spans="5:6" s="45" customFormat="1">
      <c r="E926" s="474"/>
      <c r="F926" s="474"/>
    </row>
    <row r="927" spans="5:6" s="45" customFormat="1">
      <c r="E927" s="474"/>
      <c r="F927" s="474"/>
    </row>
    <row r="928" spans="5:6" s="45" customFormat="1">
      <c r="E928" s="474"/>
      <c r="F928" s="474"/>
    </row>
    <row r="929" spans="5:6" s="45" customFormat="1">
      <c r="E929" s="474"/>
      <c r="F929" s="474"/>
    </row>
    <row r="930" spans="5:6" s="45" customFormat="1">
      <c r="E930" s="474"/>
      <c r="F930" s="474"/>
    </row>
    <row r="931" spans="5:6" s="45" customFormat="1">
      <c r="E931" s="474"/>
      <c r="F931" s="474"/>
    </row>
    <row r="932" spans="5:6" s="45" customFormat="1">
      <c r="E932" s="474"/>
      <c r="F932" s="474"/>
    </row>
    <row r="933" spans="5:6" s="45" customFormat="1">
      <c r="E933" s="474"/>
      <c r="F933" s="474"/>
    </row>
    <row r="934" spans="5:6" s="45" customFormat="1">
      <c r="E934" s="474"/>
      <c r="F934" s="474"/>
    </row>
    <row r="935" spans="5:6" s="45" customFormat="1">
      <c r="E935" s="474"/>
      <c r="F935" s="474"/>
    </row>
    <row r="936" spans="5:6" s="45" customFormat="1">
      <c r="E936" s="474"/>
      <c r="F936" s="474"/>
    </row>
    <row r="937" spans="5:6" s="45" customFormat="1">
      <c r="E937" s="474"/>
      <c r="F937" s="474"/>
    </row>
    <row r="938" spans="5:6" s="45" customFormat="1">
      <c r="E938" s="474"/>
      <c r="F938" s="474"/>
    </row>
    <row r="939" spans="5:6" s="45" customFormat="1">
      <c r="E939" s="474"/>
      <c r="F939" s="474"/>
    </row>
    <row r="940" spans="5:6" s="45" customFormat="1">
      <c r="E940" s="474"/>
      <c r="F940" s="474"/>
    </row>
    <row r="941" spans="5:6" s="45" customFormat="1">
      <c r="E941" s="474"/>
      <c r="F941" s="474"/>
    </row>
    <row r="942" spans="5:6" s="45" customFormat="1">
      <c r="E942" s="474"/>
      <c r="F942" s="474"/>
    </row>
    <row r="943" spans="5:6" s="45" customFormat="1">
      <c r="E943" s="474"/>
      <c r="F943" s="474"/>
    </row>
    <row r="944" spans="5:6" s="45" customFormat="1">
      <c r="E944" s="474"/>
      <c r="F944" s="474"/>
    </row>
    <row r="945" spans="5:6" s="45" customFormat="1">
      <c r="E945" s="474"/>
      <c r="F945" s="474"/>
    </row>
    <row r="946" spans="5:6" s="45" customFormat="1">
      <c r="E946" s="474"/>
      <c r="F946" s="474"/>
    </row>
    <row r="947" spans="5:6" s="45" customFormat="1">
      <c r="E947" s="474"/>
      <c r="F947" s="474"/>
    </row>
    <row r="948" spans="5:6" s="45" customFormat="1">
      <c r="E948" s="474"/>
      <c r="F948" s="474"/>
    </row>
    <row r="949" spans="5:6" s="45" customFormat="1">
      <c r="E949" s="474"/>
      <c r="F949" s="474"/>
    </row>
    <row r="950" spans="5:6" s="45" customFormat="1">
      <c r="E950" s="474"/>
      <c r="F950" s="474"/>
    </row>
    <row r="951" spans="5:6" s="45" customFormat="1">
      <c r="E951" s="474"/>
      <c r="F951" s="474"/>
    </row>
    <row r="952" spans="5:6" s="45" customFormat="1">
      <c r="E952" s="474"/>
      <c r="F952" s="474"/>
    </row>
    <row r="953" spans="5:6" s="45" customFormat="1">
      <c r="E953" s="474"/>
      <c r="F953" s="474"/>
    </row>
    <row r="954" spans="5:6" s="45" customFormat="1">
      <c r="E954" s="474"/>
      <c r="F954" s="474"/>
    </row>
    <row r="955" spans="5:6" s="45" customFormat="1">
      <c r="E955" s="474"/>
      <c r="F955" s="474"/>
    </row>
    <row r="956" spans="5:6" s="45" customFormat="1">
      <c r="E956" s="474"/>
      <c r="F956" s="474"/>
    </row>
    <row r="957" spans="5:6" s="45" customFormat="1">
      <c r="E957" s="474"/>
      <c r="F957" s="474"/>
    </row>
    <row r="958" spans="5:6" s="45" customFormat="1">
      <c r="E958" s="474"/>
      <c r="F958" s="474"/>
    </row>
    <row r="959" spans="5:6" s="45" customFormat="1">
      <c r="E959" s="474"/>
      <c r="F959" s="474"/>
    </row>
    <row r="960" spans="5:6" s="45" customFormat="1">
      <c r="E960" s="474"/>
      <c r="F960" s="474"/>
    </row>
    <row r="961" spans="5:6" s="45" customFormat="1">
      <c r="E961" s="474"/>
      <c r="F961" s="474"/>
    </row>
    <row r="962" spans="5:6" s="45" customFormat="1">
      <c r="E962" s="474"/>
      <c r="F962" s="474"/>
    </row>
    <row r="963" spans="5:6" s="45" customFormat="1">
      <c r="E963" s="474"/>
      <c r="F963" s="474"/>
    </row>
    <row r="964" spans="5:6" s="45" customFormat="1">
      <c r="E964" s="474"/>
      <c r="F964" s="474"/>
    </row>
    <row r="965" spans="5:6" s="45" customFormat="1">
      <c r="E965" s="474"/>
      <c r="F965" s="474"/>
    </row>
    <row r="966" spans="5:6" s="45" customFormat="1">
      <c r="E966" s="474"/>
      <c r="F966" s="474"/>
    </row>
    <row r="967" spans="5:6" s="45" customFormat="1">
      <c r="E967" s="474"/>
      <c r="F967" s="474"/>
    </row>
    <row r="968" spans="5:6" s="45" customFormat="1">
      <c r="E968" s="474"/>
      <c r="F968" s="474"/>
    </row>
    <row r="969" spans="5:6" s="45" customFormat="1">
      <c r="E969" s="474"/>
      <c r="F969" s="474"/>
    </row>
    <row r="970" spans="5:6" s="45" customFormat="1">
      <c r="E970" s="474"/>
      <c r="F970" s="474"/>
    </row>
    <row r="971" spans="5:6" s="45" customFormat="1">
      <c r="E971" s="474"/>
      <c r="F971" s="474"/>
    </row>
    <row r="972" spans="5:6" s="45" customFormat="1">
      <c r="E972" s="474"/>
      <c r="F972" s="474"/>
    </row>
    <row r="973" spans="5:6" s="45" customFormat="1">
      <c r="E973" s="474"/>
      <c r="F973" s="474"/>
    </row>
    <row r="974" spans="5:6" s="45" customFormat="1">
      <c r="E974" s="474"/>
      <c r="F974" s="474"/>
    </row>
    <row r="975" spans="5:6" s="45" customFormat="1">
      <c r="E975" s="474"/>
      <c r="F975" s="474"/>
    </row>
    <row r="976" spans="5:6" s="45" customFormat="1">
      <c r="E976" s="474"/>
      <c r="F976" s="474"/>
    </row>
    <row r="977" spans="5:6" s="45" customFormat="1">
      <c r="E977" s="474"/>
      <c r="F977" s="474"/>
    </row>
    <row r="978" spans="5:6" s="45" customFormat="1">
      <c r="E978" s="474"/>
      <c r="F978" s="474"/>
    </row>
    <row r="979" spans="5:6" s="45" customFormat="1">
      <c r="E979" s="474"/>
      <c r="F979" s="474"/>
    </row>
    <row r="980" spans="5:6" s="45" customFormat="1">
      <c r="E980" s="474"/>
      <c r="F980" s="474"/>
    </row>
    <row r="981" spans="5:6" s="45" customFormat="1">
      <c r="E981" s="474"/>
      <c r="F981" s="474"/>
    </row>
    <row r="982" spans="5:6" s="45" customFormat="1">
      <c r="E982" s="474"/>
      <c r="F982" s="474"/>
    </row>
    <row r="983" spans="5:6" s="45" customFormat="1">
      <c r="E983" s="474"/>
      <c r="F983" s="474"/>
    </row>
    <row r="984" spans="5:6" s="45" customFormat="1">
      <c r="E984" s="474"/>
      <c r="F984" s="474"/>
    </row>
    <row r="985" spans="5:6" s="45" customFormat="1">
      <c r="E985" s="474"/>
      <c r="F985" s="474"/>
    </row>
    <row r="986" spans="5:6" s="45" customFormat="1">
      <c r="E986" s="474"/>
      <c r="F986" s="474"/>
    </row>
    <row r="987" spans="5:6" s="45" customFormat="1">
      <c r="E987" s="474"/>
      <c r="F987" s="474"/>
    </row>
    <row r="988" spans="5:6" s="45" customFormat="1">
      <c r="E988" s="474"/>
      <c r="F988" s="474"/>
    </row>
    <row r="989" spans="5:6" s="45" customFormat="1">
      <c r="E989" s="474"/>
      <c r="F989" s="474"/>
    </row>
    <row r="990" spans="5:6" s="45" customFormat="1">
      <c r="E990" s="474"/>
      <c r="F990" s="474"/>
    </row>
    <row r="991" spans="5:6" s="45" customFormat="1">
      <c r="E991" s="474"/>
      <c r="F991" s="474"/>
    </row>
    <row r="992" spans="5:6" s="45" customFormat="1">
      <c r="E992" s="474"/>
      <c r="F992" s="474"/>
    </row>
    <row r="993" spans="5:6" s="45" customFormat="1">
      <c r="E993" s="474"/>
      <c r="F993" s="474"/>
    </row>
    <row r="994" spans="5:6" s="45" customFormat="1">
      <c r="E994" s="474"/>
      <c r="F994" s="474"/>
    </row>
  </sheetData>
  <mergeCells count="9">
    <mergeCell ref="A149:E149"/>
    <mergeCell ref="A58:E58"/>
    <mergeCell ref="A214:E214"/>
    <mergeCell ref="A123:E123"/>
    <mergeCell ref="A1:C1"/>
    <mergeCell ref="A2:F2"/>
    <mergeCell ref="A3:F3"/>
    <mergeCell ref="B4:D4"/>
    <mergeCell ref="A5:F5"/>
  </mergeCells>
  <printOptions horizontalCentered="1"/>
  <pageMargins left="0.39370078740157483" right="0.39370078740157483" top="0.39370078740157483" bottom="0.39370078740157483" header="0.31496062992125984" footer="0.31496062992125984"/>
  <pageSetup paperSize="9" scale="62" orientation="portrait" r:id="rId1"/>
  <headerFooter>
    <oddFooter>&amp;CPage &amp;P of &amp;N</oddFooter>
  </headerFooter>
  <rowBreaks count="3" manualBreakCount="3">
    <brk id="58" max="5" man="1"/>
    <brk id="123" max="5" man="1"/>
    <brk id="149"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D807DA5079DD4F8FC962D9402EEFD8" ma:contentTypeVersion="14" ma:contentTypeDescription="Create a new document." ma:contentTypeScope="" ma:versionID="20db4609069af92f9d9c5d3feb17fd47">
  <xsd:schema xmlns:xsd="http://www.w3.org/2001/XMLSchema" xmlns:xs="http://www.w3.org/2001/XMLSchema" xmlns:p="http://schemas.microsoft.com/office/2006/metadata/properties" xmlns:ns2="644a89e5-6bf3-45be-973d-31dedccce5a6" xmlns:ns3="3e02667f-0271-471b-bd6e-11a2e16def1d" targetNamespace="http://schemas.microsoft.com/office/2006/metadata/properties" ma:root="true" ma:fieldsID="2ff66c184e544dfa1da46048eefb2b93" ns2:_="" ns3:_="">
    <xsd:import namespace="644a89e5-6bf3-45be-973d-31dedccce5a6"/>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4a89e5-6bf3-45be-973d-31dedccce5a6"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AutoTags" ma:index="6" nillable="true" ma:displayName="MediaServiceAutoTags" ma:internalName="MediaServiceAutoTags" ma:readOnly="true">
      <xsd:simpleType>
        <xsd:restriction base="dms:Text"/>
      </xsd:simpleType>
    </xsd:element>
    <xsd:element name="MediaServiceOCR" ma:index="7" nillable="true" ma:displayName="MediaServiceOCR" ma:internalName="MediaServiceOCR" ma:readOnly="true">
      <xsd:simpleType>
        <xsd:restriction base="dms:Note">
          <xsd:maxLength value="255"/>
        </xsd:restriction>
      </xsd:simpleType>
    </xsd:element>
    <xsd:element name="MediaServiceDateTaken" ma:index="8" nillable="true" ma:displayName="MediaServiceDateTaken" ma:hidden="true" ma:internalName="MediaServiceDateTaken" ma:readOnly="true">
      <xsd:simpleType>
        <xsd:restriction base="dms:Text"/>
      </xsd:simpleType>
    </xsd:element>
    <xsd:element name="MediaServiceLocation" ma:index="10" nillable="true" ma:displayName="MediaServiceLocation" ma:internalName="MediaServiceLocation"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dc480c3-88f4-4fce-816c-41eab65f6a1b}" ma:internalName="TaxCatchAll" ma:showField="CatchAllData" ma:web="19e016ca-9046-4267-b57e-e57e3836d1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02667f-0271-471b-bd6e-11a2e16def1d" xsi:nil="true"/>
    <lcf76f155ced4ddcb4097134ff3c332f xmlns="644a89e5-6bf3-45be-973d-31dedccce5a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6057F2F-3D38-4688-BA90-04BC833BE084}">
  <ds:schemaRefs>
    <ds:schemaRef ds:uri="http://schemas.microsoft.com/sharepoint/v3/contenttype/forms"/>
  </ds:schemaRefs>
</ds:datastoreItem>
</file>

<file path=customXml/itemProps2.xml><?xml version="1.0" encoding="utf-8"?>
<ds:datastoreItem xmlns:ds="http://schemas.openxmlformats.org/officeDocument/2006/customXml" ds:itemID="{BDD0A51E-CF1F-4BBD-9FC4-08F314D82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4a89e5-6bf3-45be-973d-31dedccce5a6"/>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4AA4D9-3B3D-4702-AD29-D6D20234C256}">
  <ds:schemaRefs>
    <ds:schemaRef ds:uri="http://schemas.microsoft.com/office/2006/metadata/properties"/>
    <ds:schemaRef ds:uri="http://purl.org/dc/elements/1.1/"/>
    <ds:schemaRef ds:uri="http://purl.org/dc/dcmitype/"/>
    <ds:schemaRef ds:uri="http://purl.org/dc/terms/"/>
    <ds:schemaRef ds:uri="http://schemas.microsoft.com/office/2006/documentManagement/types"/>
    <ds:schemaRef ds:uri="644a89e5-6bf3-45be-973d-31dedccce5a6"/>
    <ds:schemaRef ds:uri="http://www.w3.org/XML/1998/namespace"/>
    <ds:schemaRef ds:uri="http://schemas.microsoft.com/office/infopath/2007/PartnerControls"/>
    <ds:schemaRef ds:uri="http://schemas.openxmlformats.org/package/2006/metadata/core-properties"/>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42</vt:i4>
      </vt:variant>
    </vt:vector>
  </HeadingPairs>
  <TitlesOfParts>
    <vt:vector size="92" baseType="lpstr">
      <vt:lpstr>Cover</vt:lpstr>
      <vt:lpstr>Preamble</vt:lpstr>
      <vt:lpstr>1.0 General Items</vt:lpstr>
      <vt:lpstr>2.0 DayWorks</vt:lpstr>
      <vt:lpstr>3.2 R Nyamurushege Intake</vt:lpstr>
      <vt:lpstr>4.2 Nyamurushege Raw Water Main</vt:lpstr>
      <vt:lpstr>5.1 Flocculation Units</vt:lpstr>
      <vt:lpstr>5.2 Sedimentation Basin</vt:lpstr>
      <vt:lpstr>5.3 Filters</vt:lpstr>
      <vt:lpstr>5.4 Chemical House</vt:lpstr>
      <vt:lpstr>5.5 Clear Water Tank</vt:lpstr>
      <vt:lpstr>5.6 Pump House</vt:lpstr>
      <vt:lpstr>5.7.1 Electromechanical_Flocc</vt:lpstr>
      <vt:lpstr>5.7.2 Electromechanical_Sed</vt:lpstr>
      <vt:lpstr>5.7.3 Electromechanical_Filter </vt:lpstr>
      <vt:lpstr>5.7.4 Electromech_Bwash Pump St</vt:lpstr>
      <vt:lpstr>5.7.5 Electromech_Chemical Dos</vt:lpstr>
      <vt:lpstr>5.8 Sludge Drying Beds</vt:lpstr>
      <vt:lpstr>5.9 Admin Building</vt:lpstr>
      <vt:lpstr>5.10 Staff Houses</vt:lpstr>
      <vt:lpstr>5.11 Treatment Plant Siteworks</vt:lpstr>
      <vt:lpstr>5.12 BackwashWater Gravity Main</vt:lpstr>
      <vt:lpstr>6.2 Kyarumba-Kisinga Trans</vt:lpstr>
      <vt:lpstr>6.2.1 Kyaruma-Kisinga Trans BPT</vt:lpstr>
      <vt:lpstr>7.1 Kyarumba Distribution</vt:lpstr>
      <vt:lpstr>7.1.1 Kyarumba Reservoir</vt:lpstr>
      <vt:lpstr>7.1.2 BPT1 Kyarumba Distributio</vt:lpstr>
      <vt:lpstr>7.1.3 BPT2 Kyarumba Distributio</vt:lpstr>
      <vt:lpstr>7.1.4 BPT3 Kyarumba Distributio</vt:lpstr>
      <vt:lpstr>7.2 Kaberere Distribution</vt:lpstr>
      <vt:lpstr>7.2.1 Kaberere Reservoir</vt:lpstr>
      <vt:lpstr>7.2.2 BPT 1 Kaberere Distributi</vt:lpstr>
      <vt:lpstr>7.2.3 BPT 2 Kaberere Distributi</vt:lpstr>
      <vt:lpstr>7.2.4 BPT3 Kaberere Distributio</vt:lpstr>
      <vt:lpstr>7.2.5 BPT4 Kaberere Distributio</vt:lpstr>
      <vt:lpstr>7.2.6 Kasokero Elev Tank</vt:lpstr>
      <vt:lpstr>7.3 Kisinga Distribution</vt:lpstr>
      <vt:lpstr>7.3.1 Lower Kisinga Reservoir</vt:lpstr>
      <vt:lpstr>7.3.2 Kabila Elev Tank</vt:lpstr>
      <vt:lpstr>7.3.3 BPT1 Kisinga Distribution</vt:lpstr>
      <vt:lpstr>7.3.4 BPT2 Kisinga Distribution</vt:lpstr>
      <vt:lpstr>7.3.5 BPT3 Kisinga Distribution</vt:lpstr>
      <vt:lpstr>7.3.6 BPT4 Kisinga Distribution</vt:lpstr>
      <vt:lpstr>7.3.7 BPT5 Kisinga Distribution</vt:lpstr>
      <vt:lpstr>7.3.8 BPT6 Kisinga Distribution</vt:lpstr>
      <vt:lpstr>Bill 8 A - NYA - WBT</vt:lpstr>
      <vt:lpstr>Bill 8B - NYA - SD-VIP BOYS</vt:lpstr>
      <vt:lpstr>Bill 8C - NYA-SD-VIP GIRLS</vt:lpstr>
      <vt:lpstr>Bill 9 NYA - ESS</vt:lpstr>
      <vt:lpstr>Summary</vt:lpstr>
      <vt:lpstr>Cover!_Toc248145367</vt:lpstr>
      <vt:lpstr>'1.0 General Items'!Print_Area</vt:lpstr>
      <vt:lpstr>'3.2 R Nyamurushege Intake'!Print_Area</vt:lpstr>
      <vt:lpstr>'4.2 Nyamurushege Raw Water Main'!Print_Area</vt:lpstr>
      <vt:lpstr>'5.1 Flocculation Units'!Print_Area</vt:lpstr>
      <vt:lpstr>'5.10 Staff Houses'!Print_Area</vt:lpstr>
      <vt:lpstr>'5.11 Treatment Plant Siteworks'!Print_Area</vt:lpstr>
      <vt:lpstr>'5.12 BackwashWater Gravity Main'!Print_Area</vt:lpstr>
      <vt:lpstr>'5.2 Sedimentation Basin'!Print_Area</vt:lpstr>
      <vt:lpstr>'5.3 Filters'!Print_Area</vt:lpstr>
      <vt:lpstr>'5.4 Chemical House'!Print_Area</vt:lpstr>
      <vt:lpstr>'5.5 Clear Water Tank'!Print_Area</vt:lpstr>
      <vt:lpstr>'5.6 Pump House'!Print_Area</vt:lpstr>
      <vt:lpstr>'5.7.1 Electromechanical_Flocc'!Print_Area</vt:lpstr>
      <vt:lpstr>'5.7.2 Electromechanical_Sed'!Print_Area</vt:lpstr>
      <vt:lpstr>'5.7.3 Electromechanical_Filter '!Print_Area</vt:lpstr>
      <vt:lpstr>'5.7.4 Electromech_Bwash Pump St'!Print_Area</vt:lpstr>
      <vt:lpstr>'5.7.5 Electromech_Chemical Dos'!Print_Area</vt:lpstr>
      <vt:lpstr>'5.8 Sludge Drying Beds'!Print_Area</vt:lpstr>
      <vt:lpstr>'5.9 Admin Building'!Print_Area</vt:lpstr>
      <vt:lpstr>'6.2 Kyarumba-Kisinga Trans'!Print_Area</vt:lpstr>
      <vt:lpstr>'7.1 Kyarumba Distribution'!Print_Area</vt:lpstr>
      <vt:lpstr>'7.2 Kaberere Distribution'!Print_Area</vt:lpstr>
      <vt:lpstr>'7.3 Kisinga Distribution'!Print_Area</vt:lpstr>
      <vt:lpstr>'Bill 8 A - NYA - WBT'!Print_Area</vt:lpstr>
      <vt:lpstr>Cover!Print_Area</vt:lpstr>
      <vt:lpstr>Preamble!Print_Area</vt:lpstr>
      <vt:lpstr>Summary!Print_Area</vt:lpstr>
      <vt:lpstr>'5.1 Flocculation Units'!Print_Titles</vt:lpstr>
      <vt:lpstr>'5.10 Staff Houses'!Print_Titles</vt:lpstr>
      <vt:lpstr>'5.11 Treatment Plant Siteworks'!Print_Titles</vt:lpstr>
      <vt:lpstr>'5.12 BackwashWater Gravity Main'!Print_Titles</vt:lpstr>
      <vt:lpstr>'5.2 Sedimentation Basin'!Print_Titles</vt:lpstr>
      <vt:lpstr>'5.3 Filters'!Print_Titles</vt:lpstr>
      <vt:lpstr>'5.4 Chemical House'!Print_Titles</vt:lpstr>
      <vt:lpstr>'5.5 Clear Water Tank'!Print_Titles</vt:lpstr>
      <vt:lpstr>'5.6 Pump House'!Print_Titles</vt:lpstr>
      <vt:lpstr>'5.7.3 Electromechanical_Filter '!Print_Titles</vt:lpstr>
      <vt:lpstr>'5.7.4 Electromech_Bwash Pump St'!Print_Titles</vt:lpstr>
      <vt:lpstr>'5.8 Sludge Drying Beds'!Print_Titles</vt:lpstr>
      <vt:lpstr>'5.9 Admin Building'!Print_Titles</vt:lpstr>
      <vt:lpstr>'7.1.1 Kyarumba Reservoir'!Print_Titles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KIPLAGAT</dc:creator>
  <cp:lastModifiedBy>user</cp:lastModifiedBy>
  <dcterms:created xsi:type="dcterms:W3CDTF">2022-12-08T01:46:21Z</dcterms:created>
  <dcterms:modified xsi:type="dcterms:W3CDTF">2023-05-22T05:58:04Z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0x01010022D807DA5079DD4F8FC962D9402EEFD8</vt:lpwstr>
  </property>
</Properties>
</file>