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HP\Desktop\SPD PIPENETWORK\22 08 2022 to STEP\"/>
    </mc:Choice>
  </mc:AlternateContent>
  <xr:revisionPtr revIDLastSave="0" documentId="8_{A0C444CF-FB65-4AD4-88AD-92C1322F874E}" xr6:coauthVersionLast="47" xr6:coauthVersionMax="47" xr10:uidLastSave="{00000000-0000-0000-0000-000000000000}"/>
  <bookViews>
    <workbookView xWindow="-110" yWindow="-110" windowWidth="19420" windowHeight="10420" tabRatio="500" firstSheet="1" activeTab="2" xr2:uid="{00000000-000D-0000-FFFF-FFFF00000000}"/>
  </bookViews>
  <sheets>
    <sheet name="COVER" sheetId="1" r:id="rId1"/>
    <sheet name="Summary" sheetId="2" r:id="rId2"/>
    <sheet name="Bill-1 General Items" sheetId="3" r:id="rId3"/>
    <sheet name="Bill-2 Distribution Network" sheetId="8" r:id="rId4"/>
  </sheets>
  <externalReferences>
    <externalReference r:id="rId5"/>
    <externalReference r:id="rId6"/>
  </externalReferences>
  <definedNames>
    <definedName name="_2.1Boholes_and_pump_Stations2" localSheetId="0">#REF!</definedName>
    <definedName name="_2.1Boholes_and_pump_Stations2">#REF!</definedName>
    <definedName name="a">#REF!</definedName>
    <definedName name="adaptors">#REF!</definedName>
    <definedName name="airvalves">#REF!</definedName>
    <definedName name="Assumed_Yard_Connection_Growth_Rate">#REF!</definedName>
    <definedName name="bends">#REF!</definedName>
    <definedName name="blankflange">#REF!</definedName>
    <definedName name="butterflyvalves">#REF!</definedName>
    <definedName name="code">'[1]fitting rates'!$A$4:$G$223</definedName>
    <definedName name="COST" localSheetId="0">#REF!</definedName>
    <definedName name="COST">#REF!</definedName>
    <definedName name="cover" localSheetId="0">#REF!</definedName>
    <definedName name="cover">#REF!</definedName>
    <definedName name="data">[1]list!$AG$8:$EW$23</definedName>
    <definedName name="DFlange">#REF!</definedName>
    <definedName name="ewrw" localSheetId="0">#REF!</definedName>
    <definedName name="ewrw">#REF!</definedName>
    <definedName name="Excel_BuiltIn__FilterDatabase_5" localSheetId="0">#REF!</definedName>
    <definedName name="Excel_BuiltIn__FilterDatabase_5">#REF!</definedName>
    <definedName name="Excel_BuiltIn_Print_Area" localSheetId="2">#REF!</definedName>
    <definedName name="Excel_BuiltIn_Print_Area" localSheetId="1">Summary!$A$1:$C$10</definedName>
    <definedName name="fac" localSheetId="0">#REF!</definedName>
    <definedName name="fac">#REF!</definedName>
    <definedName name="fact">#REF!</definedName>
    <definedName name="facto" localSheetId="0">#REF!</definedName>
    <definedName name="facto">#REF!</definedName>
    <definedName name="factor" localSheetId="0">#REF!</definedName>
    <definedName name="factor">#REF!</definedName>
    <definedName name="factors" localSheetId="0">#REF!</definedName>
    <definedName name="factors">#REF!</definedName>
    <definedName name="Flangespig">#REF!</definedName>
    <definedName name="gatevalves">#REF!</definedName>
    <definedName name="High_Income_estimated_l_c_d">[2]Assumptions!$B$52:$S$52</definedName>
    <definedName name="High_Income_p_h">[2]Assumptions!$B$60:$IV$60</definedName>
    <definedName name="High_Income_tariff">[2]Assumptions!$B$39:$S$39</definedName>
    <definedName name="inserts">#REF!</definedName>
    <definedName name="junctions">#REF!</definedName>
    <definedName name="ladders">#REF!</definedName>
    <definedName name="Masindi_conversion_rate" localSheetId="0">#REF!</definedName>
    <definedName name="Masindi_conversion_rate">#REF!</definedName>
    <definedName name="name" localSheetId="0">#REF!</definedName>
    <definedName name="name">#REF!</definedName>
    <definedName name="nonreturnvalves">#REF!</definedName>
    <definedName name="paiting">#REF!</definedName>
    <definedName name="pipes">#REF!</definedName>
    <definedName name="_xlnm.Print_Area" localSheetId="2">'Bill-1 General Items'!$A$1:$F$179</definedName>
    <definedName name="_xlnm.Print_Area" localSheetId="3">'Bill-2 Distribution Network'!$A$1:$F$587</definedName>
    <definedName name="_xlnm.Print_Area" localSheetId="0">COVER!$B$1:$C$45</definedName>
    <definedName name="_xlnm.Print_Area" localSheetId="1">Summary!$A$1:$C$17</definedName>
    <definedName name="_xlnm.Print_Area">#REF!</definedName>
    <definedName name="Print_Area_0" localSheetId="2">'Bill-1 General Items'!$A$1:$F$179</definedName>
    <definedName name="Print_Area_0" localSheetId="3">'Bill-2 Distribution Network'!$A$1:$F$587</definedName>
    <definedName name="Print_Area_0" localSheetId="0">COVER!$B$1:$C$45</definedName>
    <definedName name="Print_Area_0" localSheetId="1">Summary!$A$1:$C$17</definedName>
    <definedName name="Print_Area_0_0" localSheetId="2">'Bill-1 General Items'!$A$1:$F$179</definedName>
    <definedName name="Print_Area_0_0" localSheetId="3">'Bill-2 Distribution Network'!$A$1:$F$587</definedName>
    <definedName name="Print_Area_0_0" localSheetId="0">COVER!$B$1:$C$45</definedName>
    <definedName name="Print_Area_0_0" localSheetId="1">Summary!$A$1:$C$17</definedName>
    <definedName name="Print_Area_0_0_0" localSheetId="2">'Bill-1 General Items'!$A$1:$F$179</definedName>
    <definedName name="Print_Area_0_0_0" localSheetId="3">'Bill-2 Distribution Network'!$A$1:$F$587</definedName>
    <definedName name="Print_Area_0_0_0" localSheetId="0">COVER!$B$1:$C$45</definedName>
    <definedName name="Print_Area_0_0_0" localSheetId="1">Summary!$A$1:$C$17</definedName>
    <definedName name="Print_Area_0_0_0_0" localSheetId="2">'Bill-1 General Items'!$A$1:$F$179</definedName>
    <definedName name="Print_Area_0_0_0_0" localSheetId="3">'Bill-2 Distribution Network'!$A$1:$F$587</definedName>
    <definedName name="Print_Area_0_0_0_0" localSheetId="0">COVER!$B$1:$C$45</definedName>
    <definedName name="Print_Area_0_0_0_0" localSheetId="1">Summary!$A$1:$C$17</definedName>
    <definedName name="Print_Area_0_0_0_0_0" localSheetId="2">'Bill-1 General Items'!$A$1:$F$179</definedName>
    <definedName name="Print_Area_0_0_0_0_0" localSheetId="3">'Bill-2 Distribution Network'!$A$1:$F$587</definedName>
    <definedName name="Print_Area_0_0_0_0_0" localSheetId="0">COVER!$B$1:$C$45</definedName>
    <definedName name="Print_Area_0_0_0_0_0" localSheetId="1">Summary!$A$1:$C$17</definedName>
    <definedName name="Print_Area_0_0_0_0_0_0" localSheetId="2">'Bill-1 General Items'!$A$1:$F$179</definedName>
    <definedName name="Print_Area_0_0_0_0_0_0" localSheetId="3">'Bill-2 Distribution Network'!$A$1:$F$587</definedName>
    <definedName name="Print_Area_0_0_0_0_0_0" localSheetId="0">COVER!$B$1:$C$45</definedName>
    <definedName name="Print_Area_0_0_0_0_0_0" localSheetId="1">Summary!$A$1:$C$17</definedName>
    <definedName name="Print_Area_0_0_0_0_0_0_0" localSheetId="2">'Bill-1 General Items'!$A$1:$F$179</definedName>
    <definedName name="Print_Area_0_0_0_0_0_0_0" localSheetId="3">'Bill-2 Distribution Network'!$A$1:$F$587</definedName>
    <definedName name="Print_Area_0_0_0_0_0_0_0" localSheetId="0">COVER!$B$1:$C$45</definedName>
    <definedName name="Print_Area_0_0_0_0_0_0_0" localSheetId="1">Summary!$A$1:$C$17</definedName>
    <definedName name="Print_Area_0_0_0_0_0_0_0_0" localSheetId="2">'Bill-1 General Items'!$A$1:$F$179</definedName>
    <definedName name="Print_Area_0_0_0_0_0_0_0_0" localSheetId="3">'Bill-2 Distribution Network'!$A$1:$F$587</definedName>
    <definedName name="Print_Area_0_0_0_0_0_0_0_0" localSheetId="0">COVER!$B$1:$C$45</definedName>
    <definedName name="Print_Area_0_0_0_0_0_0_0_0" localSheetId="1">Summary!$A$1:$C$17</definedName>
    <definedName name="Print_Area_0_0_0_0_0_0_0_0_0" localSheetId="2">'Bill-1 General Items'!$A$1:$F$179</definedName>
    <definedName name="Print_Area_0_0_0_0_0_0_0_0_0" localSheetId="3">'Bill-2 Distribution Network'!$A$1:$F$587</definedName>
    <definedName name="Print_Area_0_0_0_0_0_0_0_0_0" localSheetId="0">COVER!$B$1:$C$45</definedName>
    <definedName name="Print_Area_0_0_0_0_0_0_0_0_0" localSheetId="1">Summary!$A$1:$C$17</definedName>
    <definedName name="Print_Area_0_0_0_0_0_0_0_0_0_0" localSheetId="2">'Bill-1 General Items'!$A$1:$F$179</definedName>
    <definedName name="Print_Area_0_0_0_0_0_0_0_0_0_0" localSheetId="3">'Bill-2 Distribution Network'!$A$1:$F$587</definedName>
    <definedName name="Print_Area_0_0_0_0_0_0_0_0_0_0" localSheetId="0">COVER!$B$1:$C$45</definedName>
    <definedName name="Print_Area_0_0_0_0_0_0_0_0_0_0" localSheetId="1">Summary!$A$1:$C$17</definedName>
    <definedName name="Print_Area_0_0_0_0_0_0_0_0_0_0_0" localSheetId="2">'Bill-1 General Items'!$A$1:$F$179</definedName>
    <definedName name="Print_Area_0_0_0_0_0_0_0_0_0_0_0" localSheetId="3">'Bill-2 Distribution Network'!$A$1:$F$587</definedName>
    <definedName name="Print_Area_0_0_0_0_0_0_0_0_0_0_0" localSheetId="0">COVER!$B$1:$C$45</definedName>
    <definedName name="Print_Area_0_0_0_0_0_0_0_0_0_0_0" localSheetId="1">Summary!$A$1:$C$17</definedName>
    <definedName name="_xlnm.Print_Titles" localSheetId="2">'Bill-1 General Items'!$1:$6</definedName>
    <definedName name="_xlnm.Print_Titles" localSheetId="3">'Bill-2 Distribution Network'!$1:$6</definedName>
    <definedName name="_xlnm.Print_Titles" localSheetId="0">COVER!$1:$5</definedName>
    <definedName name="Print_Titles_0" localSheetId="3">'Bill-2 Distribution Network'!$6:$6</definedName>
    <definedName name="Print_Titles_0" localSheetId="0">COVER!$1:$5</definedName>
    <definedName name="Print_Titles_0_0" localSheetId="3">'Bill-2 Distribution Network'!$6:$6</definedName>
    <definedName name="Print_Titles_0_0" localSheetId="0">COVER!$1:$5</definedName>
    <definedName name="Print_Titles_0_0_0" localSheetId="3">'Bill-2 Distribution Network'!$6:$6</definedName>
    <definedName name="Print_Titles_0_0_0" localSheetId="0">COVER!$1:$5</definedName>
    <definedName name="Print_Titles_0_0_0_0" localSheetId="3">'Bill-2 Distribution Network'!$6:$6</definedName>
    <definedName name="Print_Titles_0_0_0_0" localSheetId="0">COVER!$1:$5</definedName>
    <definedName name="Print_Titles_0_0_0_0_0" localSheetId="3">'Bill-2 Distribution Network'!$6:$6</definedName>
    <definedName name="Print_Titles_0_0_0_0_0" localSheetId="0">COVER!$1:$5</definedName>
    <definedName name="Print_Titles_0_0_0_0_0_0" localSheetId="3">'Bill-2 Distribution Network'!$6:$6</definedName>
    <definedName name="Print_Titles_0_0_0_0_0_0" localSheetId="0">COVER!$1:$5</definedName>
    <definedName name="Print_Titles_0_0_0_0_0_0_0" localSheetId="3">'Bill-2 Distribution Network'!$6:$6</definedName>
    <definedName name="Print_Titles_0_0_0_0_0_0_0" localSheetId="0">COVER!$1:$5</definedName>
    <definedName name="Print_Titles_0_0_0_0_0_0_0_0" localSheetId="3">'Bill-2 Distribution Network'!$6:$6</definedName>
    <definedName name="Print_Titles_0_0_0_0_0_0_0_0" localSheetId="0">COVER!$1:$5</definedName>
    <definedName name="Print_Titles_0_0_0_0_0_0_0_0_0" localSheetId="3">'Bill-2 Distribution Network'!$6:$6</definedName>
    <definedName name="Print_Titles_0_0_0_0_0_0_0_0_0" localSheetId="0">COVER!$1:$5</definedName>
    <definedName name="Print_Titles_0_0_0_0_0_0_0_0_0_0" localSheetId="3">'Bill-2 Distribution Network'!$6:$6</definedName>
    <definedName name="Print_Titles_0_0_0_0_0_0_0_0_0_0" localSheetId="0">COVER!$1:$5</definedName>
    <definedName name="Print_Titles_0_0_0_0_0_0_0_0_0_0_0" localSheetId="3">'Bill-2 Distribution Network'!$6:$6</definedName>
    <definedName name="Print_Titles_0_0_0_0_0_0_0_0_0_0_0" localSheetId="0">COVER!$1:$5</definedName>
    <definedName name="protectivelayers" localSheetId="0">#REF!</definedName>
    <definedName name="protectivelayers">#REF!</definedName>
    <definedName name="rendering" localSheetId="0">#REF!</definedName>
    <definedName name="rendering">#REF!</definedName>
    <definedName name="rt">#REF!</definedName>
    <definedName name="S">#REF!</definedName>
    <definedName name="Tapers">#REF!</definedName>
    <definedName name="Tariff_Charged">#REF!</definedName>
    <definedName name="tt">#REF!</definedName>
    <definedName name="ttt">#REF!</definedName>
    <definedName name="tttt">#REF!</definedName>
    <definedName name="valves">#REF!</definedName>
    <definedName name="Waterbar">#REF!</definedName>
    <definedName name="watermeter">#REF!</definedName>
    <definedName name="waterproofing">#REF!</definedName>
    <definedName name="wedw" localSheetId="0">#REF!</definedName>
    <definedName name="wedw">#REF!</definedName>
    <definedName name="Z_524946E0_95F0_11D3_ABDB_006097CD877F_.wvu.PrintArea" localSheetId="0">COVER!$B$1:$C$85</definedName>
    <definedName name="Z_524946E0_95F0_11D3_ABDB_006097CD877F_.wvu.PrintTitles" localSheetId="0">COVER!$1:$5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72" i="3" l="1"/>
  <c r="F498" i="8" l="1"/>
  <c r="D312" i="8"/>
  <c r="D311" i="8"/>
  <c r="D313" i="8"/>
  <c r="D314" i="8"/>
  <c r="D315" i="8"/>
  <c r="D309" i="8"/>
  <c r="D291" i="8"/>
  <c r="D288" i="8"/>
  <c r="D289" i="8"/>
  <c r="D290" i="8"/>
  <c r="D287" i="8"/>
  <c r="D14" i="8"/>
  <c r="F37" i="3"/>
  <c r="A1" i="8"/>
  <c r="A1" i="3"/>
  <c r="A1" i="2"/>
</calcChain>
</file>

<file path=xl/sharedStrings.xml><?xml version="1.0" encoding="utf-8"?>
<sst xmlns="http://schemas.openxmlformats.org/spreadsheetml/2006/main" count="1313" uniqueCount="756">
  <si>
    <t xml:space="preserve">                                                                                  </t>
  </si>
  <si>
    <t>REPUBLIC OF UGANDA</t>
  </si>
  <si>
    <t>MINISTRY OF WATER AND ENVIRONMENT</t>
  </si>
  <si>
    <t xml:space="preserve">IRRIGATION FOR CLIMATE RESILIENCE PROJECT (ICRP) </t>
  </si>
  <si>
    <t xml:space="preserve">INTERNATIONAL COMPETITIVE BIDDING </t>
  </si>
  <si>
    <t xml:space="preserve">BIDDING DOCUMENT </t>
  </si>
  <si>
    <t>VOLUME 2 - BILLS OF QUANTITIES</t>
  </si>
  <si>
    <t>KABUYANDA IRRIGATION SCHEME</t>
  </si>
  <si>
    <t xml:space="preserve">GRAND SUMMARY </t>
  </si>
  <si>
    <t>Bill No.</t>
  </si>
  <si>
    <t>Description</t>
  </si>
  <si>
    <t>Amount (Ush)</t>
  </si>
  <si>
    <t>Preliminaries and General Items</t>
  </si>
  <si>
    <t>TOTAL</t>
  </si>
  <si>
    <t>Contigency (5%)</t>
  </si>
  <si>
    <t>GRAND TOTAL</t>
  </si>
  <si>
    <t>Add VAT (18%)</t>
  </si>
  <si>
    <t>ITEM NO.</t>
  </si>
  <si>
    <t>DESCRIPTION</t>
  </si>
  <si>
    <t>UNIT</t>
  </si>
  <si>
    <t>QTY</t>
  </si>
  <si>
    <t>RATE (Ush)</t>
  </si>
  <si>
    <t>Contractual Requirements</t>
  </si>
  <si>
    <t>1.1.1</t>
  </si>
  <si>
    <t xml:space="preserve">Performance security clause </t>
  </si>
  <si>
    <t>sum</t>
  </si>
  <si>
    <t>1.1.2</t>
  </si>
  <si>
    <t>Advance payment guarantee</t>
  </si>
  <si>
    <t>1.1.3</t>
  </si>
  <si>
    <t>Insurance of works</t>
  </si>
  <si>
    <t>1.1.4</t>
  </si>
  <si>
    <t>Third party insurance</t>
  </si>
  <si>
    <t>1.1.5</t>
  </si>
  <si>
    <t>Insurance of Contractors Plant/equipment</t>
  </si>
  <si>
    <t>Site Offices and Housing</t>
  </si>
  <si>
    <t>1.2.1</t>
  </si>
  <si>
    <t>month</t>
  </si>
  <si>
    <t>1.2.2</t>
  </si>
  <si>
    <t>1.2.3</t>
  </si>
  <si>
    <t>1.2.4</t>
  </si>
  <si>
    <t>Services for the Engineer's Staff</t>
  </si>
  <si>
    <t>1.3.1</t>
  </si>
  <si>
    <t>1.3.2</t>
  </si>
  <si>
    <t>1.3.3</t>
  </si>
  <si>
    <t>Services for the Engineer's Staff; Transport Vehicles; Station Wagon Transport Vehicle - running costs</t>
  </si>
  <si>
    <t>Km</t>
  </si>
  <si>
    <t>1.3.4</t>
  </si>
  <si>
    <t xml:space="preserve">Services for the Engineer's Staff; Transport Vehicles; Pick-up transport vehicle - running costs </t>
  </si>
  <si>
    <t>Communication</t>
  </si>
  <si>
    <t>1.3.5</t>
  </si>
  <si>
    <t xml:space="preserve">Establish communication system and dedicated email (wireless or leased line) system for the Engineer's office </t>
  </si>
  <si>
    <t>1.3.6</t>
  </si>
  <si>
    <t xml:space="preserve">Maintenance of communication system and dedicated email (wireless or leased line) system for the Engineer's office </t>
  </si>
  <si>
    <t>Equipment for use by the Engineers Staff</t>
  </si>
  <si>
    <t>1.4.1</t>
  </si>
  <si>
    <t>1.4.2</t>
  </si>
  <si>
    <t>Nr.</t>
  </si>
  <si>
    <t>1.4.3</t>
  </si>
  <si>
    <t>Provide laptops for supervision staff use as per specification</t>
  </si>
  <si>
    <t>1.4.4</t>
  </si>
  <si>
    <t>1.4.5</t>
  </si>
  <si>
    <t>Maintenance of Engineer's office including office furniture &amp; equipment</t>
  </si>
  <si>
    <t>1.4.6</t>
  </si>
  <si>
    <t>%</t>
  </si>
  <si>
    <t>Attendance upon the Engineer's staff</t>
  </si>
  <si>
    <t>1.4.12</t>
  </si>
  <si>
    <t>Unskilled labour</t>
  </si>
  <si>
    <t>1.4.13</t>
  </si>
  <si>
    <t>Technician/Draftsman</t>
  </si>
  <si>
    <t>1.4.14</t>
  </si>
  <si>
    <t>Secretary</t>
  </si>
  <si>
    <t>Testing Materials and Works</t>
  </si>
  <si>
    <t>1.5.1</t>
  </si>
  <si>
    <t>1.5.2</t>
  </si>
  <si>
    <t>1.5.3</t>
  </si>
  <si>
    <t>1.5.4</t>
  </si>
  <si>
    <t>1.5.5</t>
  </si>
  <si>
    <t>Slump tests</t>
  </si>
  <si>
    <t>Temporary Works</t>
  </si>
  <si>
    <t>1.7.1</t>
  </si>
  <si>
    <t xml:space="preserve">Establishment, maintenance and removal of site sign-boards to the Engineer's satisfaction, spec </t>
  </si>
  <si>
    <t>1.7.2</t>
  </si>
  <si>
    <t>Dewatering of sites and work areas</t>
  </si>
  <si>
    <t>1.7.3</t>
  </si>
  <si>
    <t>Control and diversion of water from site and work areas to ensure the works are completed as specified. Rate to include removal of all temporary facilities after construction</t>
  </si>
  <si>
    <t>1.7.4</t>
  </si>
  <si>
    <t>Restoration of borrow sites, access ways and all sites and work areas to original site in compliance with Social Requirements and Environmental Regulations</t>
  </si>
  <si>
    <t>1.7.5</t>
  </si>
  <si>
    <t xml:space="preserve">Construction and maintenance of access roads to borrow sites and all sites and work areas </t>
  </si>
  <si>
    <t>Method Related Charges</t>
  </si>
  <si>
    <t>1.8.2</t>
  </si>
  <si>
    <t>Production of As-built drawings as specified (4 sets)</t>
  </si>
  <si>
    <t>Provisional Sums</t>
  </si>
  <si>
    <t>1.9.1</t>
  </si>
  <si>
    <t>1.9.2</t>
  </si>
  <si>
    <t>1.9.3</t>
  </si>
  <si>
    <t>1.9.4</t>
  </si>
  <si>
    <t>Social Safeguards / Workshops / Awareness Campaigns during construction period</t>
  </si>
  <si>
    <t>The services or goods paid for by the contractor as required:</t>
  </si>
  <si>
    <t xml:space="preserve">Child abuse awareness (Seminars,Radio spots,Posters) </t>
  </si>
  <si>
    <t>HIV-AIDS awareness (Seminars,Radio spots,Posters)</t>
  </si>
  <si>
    <t>Gender maintreaming (Seminars,Radio spots,Posters)</t>
  </si>
  <si>
    <t>Accident prevention (Radio spots,Posters &amp; Signage)</t>
  </si>
  <si>
    <t>Miscellaneous</t>
  </si>
  <si>
    <t>Supply and installation of permanent labels made of engraved granite on the various installations as directed by the Engineer</t>
  </si>
  <si>
    <t>nr</t>
  </si>
  <si>
    <t>Thrust Blocks</t>
  </si>
  <si>
    <t>m</t>
  </si>
  <si>
    <t>LS</t>
  </si>
  <si>
    <t>m³</t>
  </si>
  <si>
    <t>CONSTRUCTION WORKS FOR KABUYANDA IRRIGATION SCHEME OFF-FARM PIPE NETWORK IN ISINGIRO DISTRICT</t>
  </si>
  <si>
    <t>PROJECT ID NO: P163836</t>
  </si>
  <si>
    <t>BILLS OF QUANTITIES</t>
  </si>
  <si>
    <t>Pressure testing of MS pipeline</t>
  </si>
  <si>
    <t>Pressure testing of DI Distribution pipeline</t>
  </si>
  <si>
    <t>Pressure testing of HDPE Distribution pipeline</t>
  </si>
  <si>
    <t>Pressure testing of GRP Distribution pipeline</t>
  </si>
  <si>
    <t>1.6.1</t>
  </si>
  <si>
    <t>1.6.2</t>
  </si>
  <si>
    <t>1.6.3</t>
  </si>
  <si>
    <t>1.6.4</t>
  </si>
  <si>
    <t>1.6.5</t>
  </si>
  <si>
    <t>ENVIRONMENTAL, SOCIAL, HEALTH &amp; SAFETY ACTIVITIES</t>
  </si>
  <si>
    <t xml:space="preserve">Environmental &amp; Social Protection / Mitigation Actvities </t>
  </si>
  <si>
    <t xml:space="preserve">Develop and operationalize a strict recruitment plan and code of conduct for employees and workers; Develop a communication and sensitization plan for employees, workers and general public about HIV/AIDS, accident prevention, child abuse and gender-based violence including the use of IEC material. </t>
  </si>
  <si>
    <t xml:space="preserve">Provide free HIV/AIDS testing, counselling and condom distribution on a monthly basis. </t>
  </si>
  <si>
    <t xml:space="preserve">Develop and implement a vegetation cover and drainage management plan for all sites where excavation and landfill will take place to prevent soil erosion and degradation. </t>
  </si>
  <si>
    <t xml:space="preserve">Installation of silencers / sound attenuation canopies for equipment that emit excessive noise. Installation and maintenance of noise measuring equipment to measure the level of noise at specific sites during noise generating activities. Ensure availability of earmuffs at the site for worker and visitors. </t>
  </si>
  <si>
    <t xml:space="preserve">Sprinkle water on all excavated sites and dusty vehicle pathways and limit vehicle speeds. Provide tarpaulin covers for vehicles while hauling dust generating materials. Provide dust masks for all workers and visitors, as required during the project period. </t>
  </si>
  <si>
    <t xml:space="preserve">Routine and regular servicing and maintenance of all vehicles and equipment. Provisions of nose and mouth masks for worker operation near exhaust fumes generating equipment. </t>
  </si>
  <si>
    <t>Acquire approvals for borrow pits, sand and aggregate mines, dumping sites by the relevant authorities. Prepare, acquire approval and implement the site management plan</t>
  </si>
  <si>
    <t>Prepare and acquire approval and implement site waste management plan.</t>
  </si>
  <si>
    <t xml:space="preserve">Prepare and acquire approval and implement site human waste management plan. Sensitize workers about the dangers of open defecation. Sensitize workers about proper toilet use and handwashing. </t>
  </si>
  <si>
    <t>Prepare and acquire approval and implement site accident management plan. Undertake site safety training for all workers regularly. Purchase and ensure workers and visitors wear all the necessary PPE (e.g nose masks, ear muffs, heavy duty shoes, heavy duty gloves, reflector jackets, helmets, eye gaggles, life jackets) at all times while on the sites.</t>
  </si>
  <si>
    <t>Preparation of Campsite project brief and Contractor’s Environmental and Social Management Plan and acquiring NEMA approvals</t>
  </si>
  <si>
    <t xml:space="preserve">Monthly testing of physical and biological parameters of water samples from the lake  (results of water quality analysis) and  keeping track of the water quality during construction of the dam and intake works (monthly reports) </t>
  </si>
  <si>
    <t>1.10.1</t>
  </si>
  <si>
    <t>1.10.2</t>
  </si>
  <si>
    <t>1.11.1</t>
  </si>
  <si>
    <t>1.11.2</t>
  </si>
  <si>
    <t xml:space="preserve">Health and Safety Protection / Mitigation Activities </t>
  </si>
  <si>
    <t>Store and dispose off hazardous wastes and raw material (e.g.fuel or chemicals) - storage of hydrocarbons (disposal charge per quarter)</t>
  </si>
  <si>
    <t>Confine access to restricted work sites (including hoarding, hiring of security guards)</t>
  </si>
  <si>
    <t xml:space="preserve">Preparation, approval and implementation of the Traffic Management Plan (TMP) </t>
  </si>
  <si>
    <t xml:space="preserve">Preparation, approval and implementation of Fire Management Plan                                                                                                                                                                                                         </t>
  </si>
  <si>
    <t>Installation of a fully equiped first aid room</t>
  </si>
  <si>
    <t xml:space="preserve">Hire of a trained Nurse and Social Development Expert for the duration of the project </t>
  </si>
  <si>
    <t>Signing of an MOU with a referral hospital to provide ambulance services and handling severe cases /emergencies</t>
  </si>
  <si>
    <t>Purchase and maintenance of drinking water dispensers</t>
  </si>
  <si>
    <t>Installation and maintenance of hand washing facilities with soap and water at all project sites</t>
  </si>
  <si>
    <t xml:space="preserve">Provision of appropriate and safe  transportation for all workers to, from and within work sites. Transportation vehicle should not be an open top vehicle. There should be provision for sitting, or supported standing, and protection from whether and environment elements, i.e. sunshine, rain and dust for the duration of the project </t>
  </si>
  <si>
    <t>1.9.5</t>
  </si>
  <si>
    <t>1.10.1.1</t>
  </si>
  <si>
    <t>1.10.1.2</t>
  </si>
  <si>
    <t>1.10.1.3</t>
  </si>
  <si>
    <t>1.10.1.4</t>
  </si>
  <si>
    <t>1.10.1.5</t>
  </si>
  <si>
    <t>1.10.1.6</t>
  </si>
  <si>
    <t>1.10.1.7</t>
  </si>
  <si>
    <t>1.10.1.8</t>
  </si>
  <si>
    <t>1.10.1.9</t>
  </si>
  <si>
    <t>1.10.1.10</t>
  </si>
  <si>
    <t>1.10.1.11</t>
  </si>
  <si>
    <t>1.10.1.12</t>
  </si>
  <si>
    <t>1.10.2.1</t>
  </si>
  <si>
    <t>1.10.2.2</t>
  </si>
  <si>
    <t>1.10.2.3</t>
  </si>
  <si>
    <t>1.10.2.4</t>
  </si>
  <si>
    <t>1.10.2.5</t>
  </si>
  <si>
    <t>1.10.2.6</t>
  </si>
  <si>
    <t>1.10.2.7</t>
  </si>
  <si>
    <t>1.10.2.8</t>
  </si>
  <si>
    <t>1.10.2.9</t>
  </si>
  <si>
    <t>1.10.2.10</t>
  </si>
  <si>
    <t>SUB-TOTAL</t>
  </si>
  <si>
    <t>Preamble:</t>
  </si>
  <si>
    <t>DEMOLITION AND SITE CLEARANCE</t>
  </si>
  <si>
    <t>General Site Clearance</t>
  </si>
  <si>
    <t>D100</t>
  </si>
  <si>
    <t>General site clearance for pipe trench</t>
  </si>
  <si>
    <t>ha</t>
  </si>
  <si>
    <t>Stumps</t>
  </si>
  <si>
    <t>Remove and dispose of stumps of the following diameter; include for grabbing up the roots and backfilling the hole left with top soil</t>
  </si>
  <si>
    <t>D310</t>
  </si>
  <si>
    <t>Diameter 150-500 mm</t>
  </si>
  <si>
    <t>D320</t>
  </si>
  <si>
    <t>Diameter 500 mm -1 m</t>
  </si>
  <si>
    <t>Trees</t>
  </si>
  <si>
    <t>Cut and dispose of trees of the following girth; include removal of stump and backfilling the hole left with top soil</t>
  </si>
  <si>
    <t>D210</t>
  </si>
  <si>
    <t>Girth 500 mm-1 m</t>
  </si>
  <si>
    <t>PIPEWORK-PIPES</t>
  </si>
  <si>
    <t xml:space="preserve">Cast or Spun Iron Pipes </t>
  </si>
  <si>
    <t>I311.1</t>
  </si>
  <si>
    <t>DN900</t>
  </si>
  <si>
    <t>DN800</t>
  </si>
  <si>
    <t>DN700</t>
  </si>
  <si>
    <t>DN600</t>
  </si>
  <si>
    <t>DN500</t>
  </si>
  <si>
    <t>DN450</t>
  </si>
  <si>
    <t>DN400</t>
  </si>
  <si>
    <t>DN350</t>
  </si>
  <si>
    <t>I311.2</t>
  </si>
  <si>
    <t>I311.3</t>
  </si>
  <si>
    <t>I311.4</t>
  </si>
  <si>
    <t>I311.5</t>
  </si>
  <si>
    <t>I311.6</t>
  </si>
  <si>
    <t>I311.7</t>
  </si>
  <si>
    <t>I311.8</t>
  </si>
  <si>
    <t xml:space="preserve">Alternative / Steel Pipes </t>
  </si>
  <si>
    <t>I312.1</t>
  </si>
  <si>
    <t>DN1300</t>
  </si>
  <si>
    <t>I311.9</t>
  </si>
  <si>
    <t>DN300</t>
  </si>
  <si>
    <t>I312.2</t>
  </si>
  <si>
    <t>I312.3</t>
  </si>
  <si>
    <t>I312.4</t>
  </si>
  <si>
    <t>I312.5</t>
  </si>
  <si>
    <t>I312.6</t>
  </si>
  <si>
    <t>I312.7</t>
  </si>
  <si>
    <t>Carried to Collection</t>
  </si>
  <si>
    <t>I432.1</t>
  </si>
  <si>
    <t>DN1100</t>
  </si>
  <si>
    <t>I432.2</t>
  </si>
  <si>
    <t>DN1000</t>
  </si>
  <si>
    <t>I433.1</t>
  </si>
  <si>
    <t>DN1200</t>
  </si>
  <si>
    <t>I433.2</t>
  </si>
  <si>
    <t>I433.3</t>
  </si>
  <si>
    <t>I433.4</t>
  </si>
  <si>
    <t>I434.1</t>
  </si>
  <si>
    <t>I435.1</t>
  </si>
  <si>
    <t>Plastic Pipes</t>
  </si>
  <si>
    <t>Plastic Pressure Pipes</t>
  </si>
  <si>
    <t>I712.4</t>
  </si>
  <si>
    <t>Depth not exceeding 1.5m</t>
  </si>
  <si>
    <t>I712.1</t>
  </si>
  <si>
    <t>I712.2</t>
  </si>
  <si>
    <t>I712.3</t>
  </si>
  <si>
    <t>HDPE pressure pipes to BS 3505, include unions / sockets, all to PN 10, OD 180 mm,  laid in trench to the following depths</t>
  </si>
  <si>
    <t>I712.5</t>
  </si>
  <si>
    <t>I712.6</t>
  </si>
  <si>
    <t>I712.7</t>
  </si>
  <si>
    <t>I712.8</t>
  </si>
  <si>
    <t>HDPE pressure pipes to BS 3505, include unions / sockets, all to PN 6, OD 180 mm,  laid in trench to the following depths</t>
  </si>
  <si>
    <t>I712.9</t>
  </si>
  <si>
    <t>I712.10</t>
  </si>
  <si>
    <t>I712.11</t>
  </si>
  <si>
    <t>HDPE pressure pipes to BS 3505, include unions / sockets, all to PN 6, OD 140 mm,  laid in trench to the following depths</t>
  </si>
  <si>
    <t>I712.12</t>
  </si>
  <si>
    <t>PIPEWORK-FITTINGS AND VALVES</t>
  </si>
  <si>
    <t>Cast or Spun Iron Pipe Fittings</t>
  </si>
  <si>
    <t>Junctions and Branches</t>
  </si>
  <si>
    <t>Tapers</t>
  </si>
  <si>
    <t>Adaptors</t>
  </si>
  <si>
    <t>Bends</t>
  </si>
  <si>
    <t>Ductile Iron all flanged 90 degree bend, to BS 4772, flanges to BS 4504, all to PN 10, cement mortar lined, and of the following sizes</t>
  </si>
  <si>
    <t>All flanged tee to BS 4346 , flanges to BS 4504 ,all to PN 10, and of the following sizes</t>
  </si>
  <si>
    <t>Valves and Penstocks</t>
  </si>
  <si>
    <t>Gate Valves: Hand Operated</t>
  </si>
  <si>
    <t>All flanged CI gate valves to BS 5150, flanges to BS 4505, for operation by tee key, with extension spindle not exceeding 1.5 metres long, and of the following sizes and pressure rating</t>
  </si>
  <si>
    <t>Air Valves</t>
  </si>
  <si>
    <t>Flanged anti shock, anti surge double air valve, 50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</si>
  <si>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Washouts</t>
  </si>
  <si>
    <t>Type 1 Washout as specified in the drawings, complete with tee, adaptors, drainage pipes, gate valve, flap valve, thrust blocks, and all other fittings necessary to make the complete installation on pipes of the following sizes; all to PN10</t>
  </si>
  <si>
    <t>Type 2 Washout as specified in the standard drawings, complete with tee, adaptors, drainage pipes, gate valves, flap valve, thrust blocks, including chamber and all other fittings necessary to make the complete installation on pipes of the following sizes and pressure rating</t>
  </si>
  <si>
    <t>Bulk Flow Meter</t>
  </si>
  <si>
    <t>Bulk Flow Meter inclusive of all couplings, adaptors, distance pieces, valves, thrust blocks, etc and all other fittings to make the installation complete, as specified in the standard drawings, all fittings to PN 16, including chamber, and on the following main pipe sizes</t>
  </si>
  <si>
    <t>Butterfly Valves: Hand Operated</t>
  </si>
  <si>
    <t>All flanged CI butterfly valves to BS 5150, flanges to BS 4505, all to PN16, for operation by hand wheel, for the following sizes; include the supply of hand wheel and chamber construction</t>
  </si>
  <si>
    <t>PIPEWORK-MANHOLES AND PIPEWORK ANCILLARIES</t>
  </si>
  <si>
    <t>Other Chambers</t>
  </si>
  <si>
    <t>In-situ Concrete Chambers</t>
  </si>
  <si>
    <t>Concrete washout outfall structure, complete, as specified in standard drawings, and of the following depths</t>
  </si>
  <si>
    <t>K231</t>
  </si>
  <si>
    <t>Pre-cast Concrete Chambers</t>
  </si>
  <si>
    <t>Concrete air valve chamber, complete as specified in the standard drawings, and of the following depths</t>
  </si>
  <si>
    <t>K251.1</t>
  </si>
  <si>
    <t>Valve Surface Boxes</t>
  </si>
  <si>
    <t>Valve surface box for DN 40 - DN 180 valves,  with lockable cover securely attached to main body of surface box by chain or bolt, include down pipe, complete as specified and to the following depths</t>
  </si>
  <si>
    <t>K251.2</t>
  </si>
  <si>
    <t>Crossings</t>
  </si>
  <si>
    <t>Open Channels</t>
  </si>
  <si>
    <t>Reinstatement</t>
  </si>
  <si>
    <t>Roads</t>
  </si>
  <si>
    <t>Breaking up, temporary and permanent reinstatement of gravel roads for the following pipe sizes (Inclusive of processing the necessary approvals from the relevant authorities)</t>
  </si>
  <si>
    <t>K731.1</t>
  </si>
  <si>
    <t>Diameter not exceeding 200 mm DN</t>
  </si>
  <si>
    <t>Breaking up, temporary and permanent reinstatement of tarmac roads for the following pipe sizes (Inclusive of processing the necessary approvals from the relevant authorities)</t>
  </si>
  <si>
    <t>K731.2</t>
  </si>
  <si>
    <t>Other Pipework Ancillaries</t>
  </si>
  <si>
    <t>Marker Posts</t>
  </si>
  <si>
    <t>K820.1</t>
  </si>
  <si>
    <t>Marker posts for gate valves</t>
  </si>
  <si>
    <t>K820.2</t>
  </si>
  <si>
    <t>Marker posts for air valves</t>
  </si>
  <si>
    <t>K820.3</t>
  </si>
  <si>
    <t>Marker posts for wash outs</t>
  </si>
  <si>
    <t>K820.4</t>
  </si>
  <si>
    <t>Marker posts for bulk meters</t>
  </si>
  <si>
    <t>Manholes</t>
  </si>
  <si>
    <t>In-situ Concrete Manhole</t>
  </si>
  <si>
    <t>K131</t>
  </si>
  <si>
    <t>Concrete manhole complete, and of the following depths</t>
  </si>
  <si>
    <t>PIPEWORK-SUPPORTS AND PROTECTION, ANCILLARIES TO LAYING AND EXCAVATION</t>
  </si>
  <si>
    <t>Extras to Excavation and Backfilling</t>
  </si>
  <si>
    <t>In Pipe Trenches</t>
  </si>
  <si>
    <t>Extras to excavation in pipe trenches in the following materials</t>
  </si>
  <si>
    <t>L111</t>
  </si>
  <si>
    <t>In rock</t>
  </si>
  <si>
    <t>Surrounds</t>
  </si>
  <si>
    <t>Pipe surrounds, of selected excavated granular material, for the following pipe sizes</t>
  </si>
  <si>
    <t>L521</t>
  </si>
  <si>
    <t>Diameter not exceeding  200 mm DN</t>
  </si>
  <si>
    <t>Pipe surrounds, of imported granular material, for the following pipe sizes</t>
  </si>
  <si>
    <t>L531</t>
  </si>
  <si>
    <t>Pipe surrounds, of mass concrete, and for the following pipe sizes</t>
  </si>
  <si>
    <t>L541</t>
  </si>
  <si>
    <t>Streams</t>
  </si>
  <si>
    <t>Concrete Stools and Thrust Blocks</t>
  </si>
  <si>
    <t>L731</t>
  </si>
  <si>
    <t>Ductile Iron all flanged 45 degree bend, to BS 4772, flanges to BS 4504, all to PN 10, cement mortar lined, and of the following sizes</t>
  </si>
  <si>
    <t>Ductile Iron all flanged 22.5 degree bend, to BS 4772, flanges to BS 4504, all to PN 10, cement mortar lined, and of the following sizes</t>
  </si>
  <si>
    <t>Flanged anti shock, anti surge double air valve, 300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</si>
  <si>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250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</si>
  <si>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200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</si>
  <si>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150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</si>
  <si>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125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</si>
  <si>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100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</si>
  <si>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Flanged anti shock, anti surge double air valve, 80 mm DN, as specified, flanges to ISO 2441, complete with isolating gate valve to ISO 7259, flange on socket tee, thrust blocks, distance pieces, all as specified and all fittings necessary to make the connection complete as per standard drawings; for the following pipe sizes and pressure rating</t>
  </si>
  <si>
    <t>DN250</t>
  </si>
  <si>
    <t>DN150</t>
  </si>
  <si>
    <t>J862.1</t>
  </si>
  <si>
    <t>J862.2</t>
  </si>
  <si>
    <t>J862.3</t>
  </si>
  <si>
    <t>J862.4</t>
  </si>
  <si>
    <t>J862.5</t>
  </si>
  <si>
    <t>J862.6</t>
  </si>
  <si>
    <t>J862.7</t>
  </si>
  <si>
    <t>J862.8</t>
  </si>
  <si>
    <t>J862.9</t>
  </si>
  <si>
    <t>J862.10</t>
  </si>
  <si>
    <t>J862.11</t>
  </si>
  <si>
    <t>J862.12</t>
  </si>
  <si>
    <t>J862.13</t>
  </si>
  <si>
    <t>J862.14</t>
  </si>
  <si>
    <t>J862.15</t>
  </si>
  <si>
    <t>Reinforced concrete encasement for steel/uPVC/HDPE pipe including excavation, providing reinforcement and placing of concrete complete as specified in the standard drawings indicated in the drawings</t>
  </si>
  <si>
    <t>Loose Flanges</t>
  </si>
  <si>
    <t>Loose flange drilled to BS 4504 and to PN 20 for flanges of the following sizes</t>
  </si>
  <si>
    <t>End caps</t>
  </si>
  <si>
    <t>Compression HDPE end caps to fit HDPE  spigots, to ISO 161 and to PN 16 of the following spigot sizes;</t>
  </si>
  <si>
    <t>J691.1</t>
  </si>
  <si>
    <t>J862.16</t>
  </si>
  <si>
    <t>J911.1</t>
  </si>
  <si>
    <t>1300mm DN</t>
  </si>
  <si>
    <t>1100mm DN</t>
  </si>
  <si>
    <t>1000mm DN</t>
  </si>
  <si>
    <t>900mm DN</t>
  </si>
  <si>
    <t>800mm DN</t>
  </si>
  <si>
    <t>700mm DN</t>
  </si>
  <si>
    <t>600mm DN</t>
  </si>
  <si>
    <t>500mm DN</t>
  </si>
  <si>
    <t>450mm DN</t>
  </si>
  <si>
    <t>400mm DN</t>
  </si>
  <si>
    <t>350mm DN</t>
  </si>
  <si>
    <t>300mm DN</t>
  </si>
  <si>
    <t>250mm DN</t>
  </si>
  <si>
    <t>200mm DN</t>
  </si>
  <si>
    <t>150mm DN</t>
  </si>
  <si>
    <t>100mm DN</t>
  </si>
  <si>
    <t>J911.2</t>
  </si>
  <si>
    <t>J911.3</t>
  </si>
  <si>
    <t>J911.4</t>
  </si>
  <si>
    <t>J911.5</t>
  </si>
  <si>
    <t>J911.6</t>
  </si>
  <si>
    <t>J911.7</t>
  </si>
  <si>
    <t>J911.8</t>
  </si>
  <si>
    <t>J911.9</t>
  </si>
  <si>
    <t>J911.10</t>
  </si>
  <si>
    <t>J911.11</t>
  </si>
  <si>
    <t>J911.12</t>
  </si>
  <si>
    <t>J911.13</t>
  </si>
  <si>
    <t>J911.14</t>
  </si>
  <si>
    <t>J911.15</t>
  </si>
  <si>
    <t>J911.16</t>
  </si>
  <si>
    <t>J912.1</t>
  </si>
  <si>
    <t>J912.2</t>
  </si>
  <si>
    <t>J912.3</t>
  </si>
  <si>
    <t>J912.4</t>
  </si>
  <si>
    <t>J912.5</t>
  </si>
  <si>
    <t>J912.6</t>
  </si>
  <si>
    <t>J912.7</t>
  </si>
  <si>
    <t>J912.8</t>
  </si>
  <si>
    <t>J912.9</t>
  </si>
  <si>
    <t>J912.10</t>
  </si>
  <si>
    <t>J912.11</t>
  </si>
  <si>
    <t>J912.12</t>
  </si>
  <si>
    <t>J912.13</t>
  </si>
  <si>
    <t>J912.14</t>
  </si>
  <si>
    <t>J912.15</t>
  </si>
  <si>
    <t>J912.16</t>
  </si>
  <si>
    <t xml:space="preserve">250 mm OD </t>
  </si>
  <si>
    <t xml:space="preserve">225 mm OD </t>
  </si>
  <si>
    <t xml:space="preserve">200 mm OD </t>
  </si>
  <si>
    <t xml:space="preserve">180 mm OD </t>
  </si>
  <si>
    <t xml:space="preserve">160 mm OD </t>
  </si>
  <si>
    <t xml:space="preserve">140 mm OD </t>
  </si>
  <si>
    <t xml:space="preserve">110 mm OD </t>
  </si>
  <si>
    <t>J691.2</t>
  </si>
  <si>
    <t>J691.3</t>
  </si>
  <si>
    <t>J691.4</t>
  </si>
  <si>
    <t>J691.5</t>
  </si>
  <si>
    <t>J691.6</t>
  </si>
  <si>
    <t>J691.7</t>
  </si>
  <si>
    <t>J321.1</t>
  </si>
  <si>
    <t>1300/300 mm DN</t>
  </si>
  <si>
    <t>1300/500 mm DN</t>
  </si>
  <si>
    <t>1300/350 mm DN</t>
  </si>
  <si>
    <t>1200/600 mm DN</t>
  </si>
  <si>
    <t>1200/350 mm DN</t>
  </si>
  <si>
    <t>1100/300 mm DN</t>
  </si>
  <si>
    <t>1100/350 mm DN</t>
  </si>
  <si>
    <t>1000/900 mm DN</t>
  </si>
  <si>
    <t>1000/300 mm DN</t>
  </si>
  <si>
    <t>900/500 mm DN</t>
  </si>
  <si>
    <t>900/300 mm DN</t>
  </si>
  <si>
    <t>800/300 mm DN</t>
  </si>
  <si>
    <t>800/250 mm DN</t>
  </si>
  <si>
    <t>700/500 mm DN</t>
  </si>
  <si>
    <t>700/250 mm DN</t>
  </si>
  <si>
    <t>600/450 mm DN</t>
  </si>
  <si>
    <t>400/300 mm DN</t>
  </si>
  <si>
    <t>500/250 mm DN</t>
  </si>
  <si>
    <t>500/300 mm DN</t>
  </si>
  <si>
    <t>500/350 mm DN</t>
  </si>
  <si>
    <t>400/250 mm DN</t>
  </si>
  <si>
    <t>700/300 mm DN</t>
  </si>
  <si>
    <t>600/350 mm DN</t>
  </si>
  <si>
    <t>600/300 mm DN</t>
  </si>
  <si>
    <t>400/150 mm DN</t>
  </si>
  <si>
    <t>300/250 mm DN</t>
  </si>
  <si>
    <t>300/150 mm DN</t>
  </si>
  <si>
    <t>300/300 mm DN</t>
  </si>
  <si>
    <t>250/250 mm DN</t>
  </si>
  <si>
    <t>J321.2</t>
  </si>
  <si>
    <t>J321.3</t>
  </si>
  <si>
    <t>J321.4</t>
  </si>
  <si>
    <t>J321.5</t>
  </si>
  <si>
    <t>J321.6</t>
  </si>
  <si>
    <t>J321.7</t>
  </si>
  <si>
    <t>J321.8</t>
  </si>
  <si>
    <t>J321.9</t>
  </si>
  <si>
    <t>J321.10</t>
  </si>
  <si>
    <t>J321.11</t>
  </si>
  <si>
    <t>J321.12</t>
  </si>
  <si>
    <t>J321.13</t>
  </si>
  <si>
    <t>J321.14</t>
  </si>
  <si>
    <t>J321.15</t>
  </si>
  <si>
    <t>J321.16</t>
  </si>
  <si>
    <t>J321.17</t>
  </si>
  <si>
    <t>J321.18</t>
  </si>
  <si>
    <t>J321.19</t>
  </si>
  <si>
    <t>J321.20</t>
  </si>
  <si>
    <t>J321.21</t>
  </si>
  <si>
    <t>J321.22</t>
  </si>
  <si>
    <t>J321.23</t>
  </si>
  <si>
    <t>J321.24</t>
  </si>
  <si>
    <t>J321.25</t>
  </si>
  <si>
    <t>J321.26</t>
  </si>
  <si>
    <t>J321.27</t>
  </si>
  <si>
    <t>J321.28</t>
  </si>
  <si>
    <t>J321.29</t>
  </si>
  <si>
    <t>J811.1</t>
  </si>
  <si>
    <t>300 mm DN</t>
  </si>
  <si>
    <t>500 mm DN</t>
  </si>
  <si>
    <t>1300 mm DN</t>
  </si>
  <si>
    <t>350 mm DN</t>
  </si>
  <si>
    <t>1200 mm DN</t>
  </si>
  <si>
    <t>600 mm DN</t>
  </si>
  <si>
    <t>1000 mm DN</t>
  </si>
  <si>
    <t>900 mm DN</t>
  </si>
  <si>
    <t>800 mm DN</t>
  </si>
  <si>
    <t>700 mm DN</t>
  </si>
  <si>
    <t>450 mm DN</t>
  </si>
  <si>
    <t>400 mm DN</t>
  </si>
  <si>
    <t>250 mm DN</t>
  </si>
  <si>
    <t>J811.2</t>
  </si>
  <si>
    <t>J811.3</t>
  </si>
  <si>
    <t>J811.4</t>
  </si>
  <si>
    <t>J811.5</t>
  </si>
  <si>
    <t>J811.6</t>
  </si>
  <si>
    <t>J811.7</t>
  </si>
  <si>
    <t>J811.8</t>
  </si>
  <si>
    <t>J811.9</t>
  </si>
  <si>
    <t>J811.10</t>
  </si>
  <si>
    <t>J811.11</t>
  </si>
  <si>
    <t>J811.12</t>
  </si>
  <si>
    <t>J811.13</t>
  </si>
  <si>
    <t>150 mm DN</t>
  </si>
  <si>
    <t>200 mm DN</t>
  </si>
  <si>
    <t>J811.14</t>
  </si>
  <si>
    <t>J811.15</t>
  </si>
  <si>
    <t>J812.1</t>
  </si>
  <si>
    <t>J812.2</t>
  </si>
  <si>
    <t>J812.3</t>
  </si>
  <si>
    <t>J812.4</t>
  </si>
  <si>
    <t>J812.5</t>
  </si>
  <si>
    <t>J812.6</t>
  </si>
  <si>
    <t>J812.7</t>
  </si>
  <si>
    <t>J812.8</t>
  </si>
  <si>
    <t>J812.9</t>
  </si>
  <si>
    <t>J812.10</t>
  </si>
  <si>
    <t>J812.11</t>
  </si>
  <si>
    <t>J812.12</t>
  </si>
  <si>
    <t>J812.13</t>
  </si>
  <si>
    <t>J812.14</t>
  </si>
  <si>
    <t>J812.15</t>
  </si>
  <si>
    <t>1300/1200 mm DN</t>
  </si>
  <si>
    <t>1200/1100 mm DN</t>
  </si>
  <si>
    <t>1100/1000 mm DN</t>
  </si>
  <si>
    <t>900/800 mm DN</t>
  </si>
  <si>
    <t>800/700 mm DN</t>
  </si>
  <si>
    <t>700/600 mm DN</t>
  </si>
  <si>
    <t>500/400 mm DN</t>
  </si>
  <si>
    <t>600/400 mm DN</t>
  </si>
  <si>
    <t>450/250 mm DN</t>
  </si>
  <si>
    <t>350/250 mm DN</t>
  </si>
  <si>
    <t>350/300 mm DN</t>
  </si>
  <si>
    <t>250/150 mm DN</t>
  </si>
  <si>
    <t>J331.1</t>
  </si>
  <si>
    <t>J331.2</t>
  </si>
  <si>
    <t>J331.3</t>
  </si>
  <si>
    <t>J331.4</t>
  </si>
  <si>
    <t>J331.5</t>
  </si>
  <si>
    <t>J331.6</t>
  </si>
  <si>
    <t>J331.7</t>
  </si>
  <si>
    <t>J331.8</t>
  </si>
  <si>
    <t>J331.9</t>
  </si>
  <si>
    <t>J331.10</t>
  </si>
  <si>
    <t>J331.11</t>
  </si>
  <si>
    <t>J331.12</t>
  </si>
  <si>
    <t>J331.13</t>
  </si>
  <si>
    <t>J331.14</t>
  </si>
  <si>
    <t>J331.15</t>
  </si>
  <si>
    <t>J331.16</t>
  </si>
  <si>
    <t>J331.17</t>
  </si>
  <si>
    <t>J331.18</t>
  </si>
  <si>
    <t>250/200 mm DN</t>
  </si>
  <si>
    <t>200/150 mm DN</t>
  </si>
  <si>
    <t>300/200 mm DN</t>
  </si>
  <si>
    <t>200/100 mm DN</t>
  </si>
  <si>
    <t>400/350 mm DN</t>
  </si>
  <si>
    <t>OD 250 mm</t>
  </si>
  <si>
    <t>OD 160 mm</t>
  </si>
  <si>
    <t>OD 225 mm</t>
  </si>
  <si>
    <t>OD 200 mm</t>
  </si>
  <si>
    <t>OD 140 mm</t>
  </si>
  <si>
    <t>OD 180 mm</t>
  </si>
  <si>
    <t>J331.19</t>
  </si>
  <si>
    <t>J331.20</t>
  </si>
  <si>
    <t>J331.21</t>
  </si>
  <si>
    <t>J331.22</t>
  </si>
  <si>
    <t>J331.23</t>
  </si>
  <si>
    <t>J331.24</t>
  </si>
  <si>
    <t>J331.25</t>
  </si>
  <si>
    <t>OD 110 mm</t>
  </si>
  <si>
    <t>J351.1</t>
  </si>
  <si>
    <t>J351.2</t>
  </si>
  <si>
    <t>J351.3</t>
  </si>
  <si>
    <t>J351.4</t>
  </si>
  <si>
    <t>J351.5</t>
  </si>
  <si>
    <t>J351.6</t>
  </si>
  <si>
    <t>J351.7</t>
  </si>
  <si>
    <t>Compression flange adaptor, maxi type or similar wide range adaptor to fit HDPE pipe, flanges to BS 4505, and of the following sizes and pressure rating</t>
  </si>
  <si>
    <t>J411.1</t>
  </si>
  <si>
    <t>J411.2</t>
  </si>
  <si>
    <t>J411.3</t>
  </si>
  <si>
    <t>J411.4</t>
  </si>
  <si>
    <t>J411.5</t>
  </si>
  <si>
    <t>J411.6</t>
  </si>
  <si>
    <t>J411.7</t>
  </si>
  <si>
    <t>J411.8</t>
  </si>
  <si>
    <t>J411.9</t>
  </si>
  <si>
    <t>J411.10</t>
  </si>
  <si>
    <t>J411.11</t>
  </si>
  <si>
    <t>J411.12</t>
  </si>
  <si>
    <t>J411.13</t>
  </si>
  <si>
    <t>J411.14</t>
  </si>
  <si>
    <t>J411.15</t>
  </si>
  <si>
    <t>J651.1</t>
  </si>
  <si>
    <t>J651.2</t>
  </si>
  <si>
    <t>J651.3</t>
  </si>
  <si>
    <t>J651.4</t>
  </si>
  <si>
    <t>J651.5</t>
  </si>
  <si>
    <t>J651.6</t>
  </si>
  <si>
    <t>J651.7</t>
  </si>
  <si>
    <t>J691.8</t>
  </si>
  <si>
    <t>J691.9</t>
  </si>
  <si>
    <t>J691.10</t>
  </si>
  <si>
    <t>J691.11</t>
  </si>
  <si>
    <t>J691.12</t>
  </si>
  <si>
    <t>J691.13</t>
  </si>
  <si>
    <t>J692.1</t>
  </si>
  <si>
    <t>J692.2</t>
  </si>
  <si>
    <t>J692.3</t>
  </si>
  <si>
    <t>J692.4</t>
  </si>
  <si>
    <t>J692.5</t>
  </si>
  <si>
    <t>J692.6</t>
  </si>
  <si>
    <t>J692.7</t>
  </si>
  <si>
    <t>J692.8</t>
  </si>
  <si>
    <t>J692.9</t>
  </si>
  <si>
    <t>J692.10</t>
  </si>
  <si>
    <t>J692.11</t>
  </si>
  <si>
    <t>J692.12</t>
  </si>
  <si>
    <t>J692.13</t>
  </si>
  <si>
    <t>J693.1</t>
  </si>
  <si>
    <t>J693.2</t>
  </si>
  <si>
    <t>J693.3</t>
  </si>
  <si>
    <t>J693.4</t>
  </si>
  <si>
    <t>J693.5</t>
  </si>
  <si>
    <t>J693.6</t>
  </si>
  <si>
    <t>J693.7</t>
  </si>
  <si>
    <t>J693.8</t>
  </si>
  <si>
    <t>J693.9</t>
  </si>
  <si>
    <t>J693.10</t>
  </si>
  <si>
    <t>J693.11</t>
  </si>
  <si>
    <t>J693.12</t>
  </si>
  <si>
    <t>J693.13</t>
  </si>
  <si>
    <t>J931.1</t>
  </si>
  <si>
    <t>J931.2</t>
  </si>
  <si>
    <t>J931.3</t>
  </si>
  <si>
    <t>J931.4</t>
  </si>
  <si>
    <t>J931.5</t>
  </si>
  <si>
    <t>J931.6</t>
  </si>
  <si>
    <t>J931.7</t>
  </si>
  <si>
    <t>J931.8</t>
  </si>
  <si>
    <t>J931.9</t>
  </si>
  <si>
    <t>J931.10</t>
  </si>
  <si>
    <t>Anti-Surge Valves</t>
  </si>
  <si>
    <t>Installation of anti-surge valves at the juctions inclusive of all couplings, adaptors, distance pieces, valves, thrust blocks, etc and all other fittings to make the installation complete, as specified in the standard drawings, all fittings to PN 16, including chamber, and on the main pipe sizes given below. PRV output: Max PN10 Min PN1</t>
  </si>
  <si>
    <t>1200mm DN</t>
  </si>
  <si>
    <t>Unlined open channels crossings as specified in the standard drawings for pipes of the following sizes</t>
  </si>
  <si>
    <t>1300 - 800 mm DN</t>
  </si>
  <si>
    <t>K681.1</t>
  </si>
  <si>
    <t>K681.2</t>
  </si>
  <si>
    <t>Reinforced concrete grade C20/25 thrust blocks for pipes and fittings, volume  0.2-0.5 m³, as specified in the standard drawings for the following pipe sizes</t>
  </si>
  <si>
    <t>J951.1</t>
  </si>
  <si>
    <t>J951.2</t>
  </si>
  <si>
    <t>J951.3</t>
  </si>
  <si>
    <t>J951.4</t>
  </si>
  <si>
    <t>J951.5</t>
  </si>
  <si>
    <t>700 - 300 mm DN</t>
  </si>
  <si>
    <t>250 - 100 mm DN</t>
  </si>
  <si>
    <t>K681.3</t>
  </si>
  <si>
    <t>K691.1</t>
  </si>
  <si>
    <t>K691.2</t>
  </si>
  <si>
    <t>K691.3</t>
  </si>
  <si>
    <t>Diameter not exceeding 1300 mm DN</t>
  </si>
  <si>
    <t>Diameter not exceeding  1300 mm DN</t>
  </si>
  <si>
    <t>Diameter not exceeding  1300 mmDN</t>
  </si>
  <si>
    <t>DESCRIPTION: MILD STEEL, DUCTILE IRON AND HDPE PIPE DISTRIBUTION NETWORK</t>
  </si>
  <si>
    <t>GRP pressure pipes to BS 3505, include unions / sockets, all to PN 10, OD 200 mm,  laid in trench to the following depths</t>
  </si>
  <si>
    <t>Glass Reinforced Plastic Pipes (GRP) - RATES ONLY for supply, excavation, laying and backfilling</t>
  </si>
  <si>
    <t>L841.1</t>
  </si>
  <si>
    <t>L841.2</t>
  </si>
  <si>
    <t>L841.3</t>
  </si>
  <si>
    <t>L841.4</t>
  </si>
  <si>
    <t>L841.5</t>
  </si>
  <si>
    <t>L841.6</t>
  </si>
  <si>
    <t>L841.7</t>
  </si>
  <si>
    <t>L841.8</t>
  </si>
  <si>
    <t>L841.9</t>
  </si>
  <si>
    <t>L841.10</t>
  </si>
  <si>
    <t>L841.11</t>
  </si>
  <si>
    <t>L841.12</t>
  </si>
  <si>
    <t>COLLECTION</t>
  </si>
  <si>
    <t>Collection, Page DIST 2-1</t>
  </si>
  <si>
    <t>Collection, Page DIST 2-2</t>
  </si>
  <si>
    <t>Collection, Page DIST 2-3</t>
  </si>
  <si>
    <t>Collection, Page DIST 2-4</t>
  </si>
  <si>
    <t>Collection, Page DIST 2-5</t>
  </si>
  <si>
    <t>Collection, Page DIST 2-6</t>
  </si>
  <si>
    <t>Collection, Page DIST 2-7</t>
  </si>
  <si>
    <t>Collection, Page DIST 2-8</t>
  </si>
  <si>
    <t>Collection, Page DIST 2-9</t>
  </si>
  <si>
    <t>Collection, Page DIST 2-10</t>
  </si>
  <si>
    <t>Collection, Page DIST 2-11</t>
  </si>
  <si>
    <t>Carried to Summary</t>
  </si>
  <si>
    <t>AMOUNT (Ushs)</t>
  </si>
  <si>
    <t>RATE (Ushs)</t>
  </si>
  <si>
    <t>Collection, Page GEN 1-1</t>
  </si>
  <si>
    <t>Collection, Page GEN 1-2</t>
  </si>
  <si>
    <t>Collection, Page GEN 1-3</t>
  </si>
  <si>
    <t>Collection, Page GEN 1-4</t>
  </si>
  <si>
    <t>Distribution Network</t>
  </si>
  <si>
    <t>BILL NO. 2</t>
  </si>
  <si>
    <t>Provision sum for purchase of surveying equipment; Differential GPS - Leica Viva GS 16, for use by the Client/Engineer according to specifications.</t>
  </si>
  <si>
    <t>Demobilise on completion of the Works</t>
  </si>
  <si>
    <t>Allow for contractor's mobilisation on site</t>
  </si>
  <si>
    <t>Supply and/or erect Contractor's site offices.</t>
  </si>
  <si>
    <t>Maintain Contractor's site offices, including all services</t>
  </si>
  <si>
    <t>Remove Contractor's site offices on completion of the Works</t>
  </si>
  <si>
    <t>1.7.6</t>
  </si>
  <si>
    <t>1.7.7</t>
  </si>
  <si>
    <t>Storage sheds and workshop</t>
  </si>
  <si>
    <t>J951.6</t>
  </si>
  <si>
    <t>J951.7</t>
  </si>
  <si>
    <t>J951.8</t>
  </si>
  <si>
    <t>Concrete works test cubes</t>
  </si>
  <si>
    <t>1.5.6</t>
  </si>
  <si>
    <t>Girth 100 mm-500m</t>
  </si>
  <si>
    <t>Girth 1m- - 2 m</t>
  </si>
  <si>
    <r>
      <t xml:space="preserve">The works under this bill are covered under Part 1 of the Particular Specifications. The relevant drawings are the </t>
    </r>
    <r>
      <rPr>
        <sz val="12"/>
        <color theme="1"/>
        <rFont val="Arial"/>
        <family val="2"/>
      </rPr>
      <t>DRAWING MWE-KIS-NET-PP/</t>
    </r>
    <r>
      <rPr>
        <sz val="12"/>
        <rFont val="Arial"/>
        <family val="2"/>
      </rPr>
      <t xml:space="preserve"> and AA/IRR/2238/KIS/ series (including references made there-in to other drawings)</t>
    </r>
  </si>
  <si>
    <t>Establishment including installation of fixtures and removal of site offices for the Engineer and the client's representatives</t>
  </si>
  <si>
    <t>Provision of 3 rented residential house units, each comprising 3 self contained bedrooms, dinning and lounge (total ground area of 115 square meters) to the Engineer's approval for the Engineer and Client's representaives.</t>
  </si>
  <si>
    <t>Provision and Maintenance of offices to the Engineer's approval  for the Project Managers and client's representatives including provision and payment of utility services (water, electricity, internet) and security</t>
  </si>
  <si>
    <t>Maintenance of 3 residential house units including provision and payment of utility services (water, electricity, TV services) and security.</t>
  </si>
  <si>
    <t>Provision sum</t>
  </si>
  <si>
    <t>1.8.5</t>
  </si>
  <si>
    <t>Provisional Sum to cover the Employer's portion (50%)  of fees and expenses of the Dispute Avoidance and Adjudication Board (DAAB)</t>
  </si>
  <si>
    <t>Allow for surveys of the pipe network to be carried out during construction.</t>
  </si>
  <si>
    <t>Contractor's handling charge on all provisional sums under 1.8</t>
  </si>
  <si>
    <t>ISSUED 2022</t>
  </si>
  <si>
    <t>MWE/WRKS/21-22/XXXX</t>
  </si>
  <si>
    <t>Services for the Engineer's Staff; Purchase of Transport Vehicles; Station Wagon Transport Vehicle - standing costs as per the specifications.</t>
  </si>
  <si>
    <t>Services for the Engineer's Staff; Purchase of Transport Vehicles; Pick-up transport vehicle - standing costs as per the specifications.</t>
  </si>
  <si>
    <t>Re-location and/or alteration by the relevant authorities of existing services eg. power lines, water lines, telecommunication lines, data lines, sewer lines, drains, and other services and infrastructure that could be affected by the works</t>
  </si>
  <si>
    <t xml:space="preserve">Provision of personal office computers for use by the Engineer, as per specification </t>
  </si>
  <si>
    <t xml:space="preserve">Provision of office furniture &amp; office equipment for the Engineer's staff, as per specification </t>
  </si>
  <si>
    <t xml:space="preserve">Provision of 8 mega pixils digital camera with 512 MB memory card of approved make for the entire project as per specification </t>
  </si>
  <si>
    <t>BILL NO. 1: PRELIMINARIES &amp; GENERAL ITEMS</t>
  </si>
  <si>
    <t>Specified Requirements</t>
  </si>
  <si>
    <t>1.5.7</t>
  </si>
  <si>
    <t>HDPE pressure pipes to BS 3505, include unions / sockets, all to PN 10, OD 250 mm,  laid in trench to the following depths, inclusive of pre shipment inspection</t>
  </si>
  <si>
    <t>HDPE pressure pipes to BS 3505, include unions / sockets, all to PN 10, OD 225 mm,  laid in trench to the following depths, inclusive of pre shipment inspection</t>
  </si>
  <si>
    <t>HDPE pressure pipes to BS 3505, include unions / sockets, all to PN 10, OD 200 mm,  laid in trench to the following depths, inclusive of pre shipment inspection</t>
  </si>
  <si>
    <t>HDPE pressure pipes to BS 3505, include unions / sockets, all to PN 10, OD 160 mm,  laid in trench to the following depths, inclusive of pre shipment inspection</t>
  </si>
  <si>
    <t>HDPE pressure pipes to BS 3505, include unions / sockets, all to PN 10, OD 140 mm,  laid in trench to the following depths, inclusive of pre shipment inspection</t>
  </si>
  <si>
    <t>HDPE pressure pipes to BS 3505, include unions / sockets, all to PN 6, OD 250 mm,  laid in trench to the following depths, inclusive of pre shipment inspection</t>
  </si>
  <si>
    <t>HDPE pressure pipes to BS 3505, include unions / sockets, all to PN 6, OD 225 mm,  laid in trench to the following depths, inclusive of pre shipment inspection</t>
  </si>
  <si>
    <t>HDPE pressure pipes to BS 3505, include unions / sockets, all to PN 6, OD 160 mm,  laid in trench to the following depths, inclusive of pre shipment inspection</t>
  </si>
  <si>
    <t>HDPE pressure pipes to BS 3505, include unions / sockets, all to PN 6, OD 110 mm,  laid in trench to the following depths, inclusive of pre shipment inspection</t>
  </si>
  <si>
    <t xml:space="preserve">All flanged concentric taper to BS4772, flanges to BS4504 all to PN10, cement mortar lined, and of the following sizes, </t>
  </si>
  <si>
    <t xml:space="preserve">Ductile spun iron pipes with spigot and socket type flexible joints and cement mortar linings, all to BS 4772 and to PN10 laid on reinforced concrete pipe supports, class C25, as in drawing, complete including preshipment inspection, foundation bases, murram backfill, galvanised straps and bolting, for a swamp crossing for the following pipe sizes, </t>
  </si>
  <si>
    <t xml:space="preserve">Ductile spun iron pipes with spigot and socket type flexible joints and cement mortar linings, all to BS 4772 and to PN6 laid on on reinforced concrete pipe supports, class C25, as in drawing, complete including preshipment inspection foundation bases, murram backfill, galvanised straps and bolting, for a swamp crossing for the following pipe sizes, </t>
  </si>
  <si>
    <t>Mild Steel iron pipes with spigot and socket type flexible joints and cement mortar linings, all to BS 4772 and to PN10 laid on on reinforced concrete pipe supports, class C25, as in drawing, complete including preshipment inspection foundation bases, murram backfill, galvanised straps and bolting, for a swamp crossing for the following pipe sizes</t>
  </si>
  <si>
    <t>Mild Steel iron pipes with spigot and socket type flexible joints and cement mortar linings, all to BS 4772 and to PN6 laid on on reinforced concrete pipe supports, class C25, as in drawing, complete including Preshipment inspection, foundation bases, murram backfill, galvanised straps and bolting, for a swamp crossing for the following pipe sizes, inclusive of pre shipment inspection</t>
  </si>
  <si>
    <t>Galvanized iron pipes with spigot and socket type flexible joints and cement mortar linings, all to BS 4772 and to PN6 laid on on reinforced concrete pipe supports, class C25, as in drawing, complete including preshipment inspection, foundation bases, murram backfill, galvanised straps and bolting, for a swamp crossing for the following pipe sizes, inclusive of pre shipment inspection</t>
  </si>
  <si>
    <t>Galvanized iron pipes with spigot and socket type flexible joints and cement mortar linings, all to BS 4772 and to PN10 laid on on reinforced concrete pipe supports, class C25, as in drawing, complete including preshipment inspection, foundation bases, murram backfill, galvanised straps and bolting, for a swamp crossing for the following pipe sizes</t>
  </si>
  <si>
    <t>Prepare and print 5 operation and maintenance manuals as per specifications and to the Engineer's approval</t>
  </si>
  <si>
    <t>1.8.1</t>
  </si>
  <si>
    <t>1.8.3</t>
  </si>
  <si>
    <t>1.8.6</t>
  </si>
  <si>
    <t>Supply of all workshop equipment and tools; including office, plumbing, mechanical, electrical and any miscellaneous equipment, in accordance with section specification as approved by the Engineer</t>
  </si>
  <si>
    <t xml:space="preserve">Provision of water quality testing kit including; Photometer, Flocculator (Jar test machine), pH meter, Conductivity &amp; TDS meter, Single Microbiological incubator, Chemical / reagent storage cabin, Laboratory working desk (2mx1.5 mx1.4m) with a provision of a sink (waste water drainage) and a good finishing top, Laboratory working chairs ( two), Cool box, Autoclavable sampling bottles (20), and any miscellaneous equipment in accordance with section specification as approved by the Engineer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</si>
</sst>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_(* #,##0_);_(* \(#,##0\);_(* \-??_);_(@_)"/>
    <numFmt numFmtId="166" formatCode="#,##0.00\ ;&quot; (&quot;#,##0.00\);&quot; -&quot;#\ ;@\ "/>
    <numFmt numFmtId="167" formatCode="#,##0\ ;&quot; (&quot;#,##0\);&quot; -&quot;#\ ;@\ "/>
    <numFmt numFmtId="168" formatCode="_(* #,##0.00_);_(* \(#,##0.00\);_(* \-??_);_(@_)"/>
    <numFmt numFmtId="169" formatCode="_-* #,##0_-;\-* #,##0_-;_-* \-??_-;_-@_-"/>
    <numFmt numFmtId="170" formatCode="_ * #,##0_ ;_ * \-#,##0_ ;_ * \-??_ ;_ @_ "/>
    <numFmt numFmtId="171" formatCode="_ * #,##0.00_ ;_ * \-#,##0.00_ ;_ * &quot;-&quot;??_ ;_ @_ "/>
    <numFmt numFmtId="172" formatCode="_(* #,##0_);_(* \(#,##0\);_(* &quot;-&quot;??_);_(@_)"/>
    <numFmt numFmtId="173" formatCode="#,##0.0"/>
  </numFmts>
  <fonts count="45" x14ac:knownFonts="1">
    <font>
      <sz val="10"/>
      <name val="Arial"/>
      <family val="2"/>
      <charset val="1"/>
    </font>
    <font>
      <sz val="11"/>
      <color theme="1"/>
      <name val="Calibri"/>
      <family val="2"/>
      <scheme val="minor"/>
    </font>
    <font>
      <b/>
      <sz val="10"/>
      <name val="Arial"/>
      <family val="2"/>
      <charset val="1"/>
    </font>
    <font>
      <sz val="10"/>
      <name val="Times New Roman"/>
      <family val="1"/>
      <charset val="1"/>
    </font>
    <font>
      <b/>
      <sz val="20"/>
      <name val="Times New Roman"/>
      <family val="1"/>
      <charset val="1"/>
    </font>
    <font>
      <b/>
      <sz val="11"/>
      <name val="Times New Roman"/>
      <family val="1"/>
      <charset val="1"/>
    </font>
    <font>
      <b/>
      <sz val="18"/>
      <name val="Times New Roman"/>
      <family val="1"/>
      <charset val="1"/>
    </font>
    <font>
      <b/>
      <sz val="17"/>
      <name val="Times New Roman"/>
      <family val="1"/>
      <charset val="1"/>
    </font>
    <font>
      <b/>
      <sz val="16"/>
      <name val="Times New Roman"/>
      <family val="1"/>
      <charset val="1"/>
    </font>
    <font>
      <sz val="9"/>
      <name val="Times New Roman"/>
      <family val="1"/>
      <charset val="1"/>
    </font>
    <font>
      <b/>
      <sz val="14.5"/>
      <name val="Times New Roman"/>
      <family val="1"/>
      <charset val="1"/>
    </font>
    <font>
      <b/>
      <sz val="14"/>
      <name val="Times New Roman"/>
      <family val="1"/>
      <charset val="1"/>
    </font>
    <font>
      <sz val="11"/>
      <color rgb="FF000000"/>
      <name val="Calibri"/>
      <family val="2"/>
      <charset val="1"/>
    </font>
    <font>
      <b/>
      <sz val="14"/>
      <color rgb="FF000000"/>
      <name val="Times New Roman"/>
      <family val="1"/>
      <charset val="1"/>
    </font>
    <font>
      <sz val="11"/>
      <name val="Calibri"/>
      <family val="2"/>
      <charset val="1"/>
    </font>
    <font>
      <b/>
      <sz val="16"/>
      <color rgb="FF000000"/>
      <name val="Calibri"/>
      <family val="2"/>
      <charset val="1"/>
    </font>
    <font>
      <b/>
      <sz val="11"/>
      <name val="Calibri"/>
      <family val="2"/>
      <charset val="1"/>
    </font>
    <font>
      <sz val="10"/>
      <color rgb="FF000000"/>
      <name val="Calibri"/>
      <family val="2"/>
      <charset val="1"/>
    </font>
    <font>
      <sz val="11"/>
      <color rgb="FF000000"/>
      <name val="Arial"/>
      <family val="2"/>
      <charset val="1"/>
    </font>
    <font>
      <sz val="10"/>
      <name val="Arial"/>
      <family val="2"/>
      <charset val="1"/>
    </font>
    <font>
      <b/>
      <sz val="14"/>
      <name val="Times New Roman"/>
      <family val="1"/>
    </font>
    <font>
      <sz val="10"/>
      <name val="Arial"/>
      <family val="2"/>
    </font>
    <font>
      <b/>
      <sz val="11"/>
      <name val="Arial"/>
      <family val="2"/>
    </font>
    <font>
      <sz val="11"/>
      <name val="Arial"/>
      <family val="2"/>
    </font>
    <font>
      <sz val="11"/>
      <color rgb="FF000000"/>
      <name val="Arial"/>
      <family val="2"/>
    </font>
    <font>
      <sz val="8"/>
      <name val="Arial"/>
      <family val="2"/>
      <charset val="1"/>
    </font>
    <font>
      <sz val="11"/>
      <color rgb="FF000000"/>
      <name val="Calibri"/>
      <family val="2"/>
    </font>
    <font>
      <sz val="11"/>
      <color indexed="8"/>
      <name val="Calibri"/>
      <family val="2"/>
    </font>
    <font>
      <b/>
      <sz val="10"/>
      <color rgb="FF000000"/>
      <name val="Arial"/>
      <family val="2"/>
    </font>
    <font>
      <sz val="10"/>
      <color rgb="FF000000"/>
      <name val="Arial"/>
      <family val="2"/>
      <charset val="1"/>
    </font>
    <font>
      <b/>
      <sz val="12"/>
      <name val="Arial"/>
      <family val="2"/>
    </font>
    <font>
      <b/>
      <sz val="12"/>
      <color rgb="FF000000"/>
      <name val="Arial"/>
      <family val="2"/>
    </font>
    <font>
      <sz val="12"/>
      <name val="Arial"/>
      <family val="2"/>
    </font>
    <font>
      <sz val="12"/>
      <color theme="1"/>
      <name val="Arial"/>
      <family val="2"/>
    </font>
    <font>
      <b/>
      <u/>
      <sz val="12"/>
      <name val="Arial"/>
      <family val="2"/>
    </font>
    <font>
      <u/>
      <sz val="12"/>
      <name val="Arial"/>
      <family val="2"/>
    </font>
    <font>
      <b/>
      <sz val="12"/>
      <name val="Calibri"/>
      <family val="2"/>
      <scheme val="minor"/>
    </font>
    <font>
      <sz val="12"/>
      <color indexed="8"/>
      <name val="Arial"/>
      <family val="2"/>
    </font>
    <font>
      <b/>
      <i/>
      <sz val="12"/>
      <color indexed="8"/>
      <name val="Arial"/>
      <family val="2"/>
    </font>
    <font>
      <b/>
      <u/>
      <sz val="12"/>
      <color theme="1"/>
      <name val="Arial"/>
      <family val="2"/>
    </font>
    <font>
      <b/>
      <i/>
      <sz val="12"/>
      <color theme="1"/>
      <name val="Arial"/>
      <family val="2"/>
    </font>
    <font>
      <b/>
      <i/>
      <sz val="12"/>
      <name val="Arial"/>
      <family val="2"/>
    </font>
    <font>
      <sz val="12"/>
      <name val="Calibri"/>
      <family val="2"/>
    </font>
    <font>
      <b/>
      <i/>
      <u/>
      <sz val="12"/>
      <name val="Arial"/>
      <family val="2"/>
    </font>
    <font>
      <sz val="12"/>
      <color rgb="FF000000"/>
      <name val="Arial"/>
      <family val="2"/>
    </font>
  </fonts>
  <fills count="6">
    <fill>
      <patternFill patternType="none"/>
    </fill>
    <fill>
      <patternFill patternType="gray125"/>
    </fill>
    <fill>
      <patternFill patternType="solid">
        <fgColor rgb="FFFFFFFF"/>
        <bgColor rgb="FFFFFFCC"/>
      </patternFill>
    </fill>
    <fill>
      <patternFill patternType="solid">
        <fgColor rgb="FFFCD5B5"/>
        <bgColor rgb="FFFFFFCC"/>
      </patternFill>
    </fill>
    <fill>
      <patternFill patternType="solid">
        <fgColor theme="0"/>
        <bgColor indexed="64"/>
      </patternFill>
    </fill>
    <fill>
      <patternFill patternType="solid">
        <fgColor rgb="FFFFFF00"/>
        <bgColor indexed="64"/>
      </patternFill>
    </fill>
  </fills>
  <borders count="5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hair">
        <color rgb="FF8EB4E3"/>
      </bottom>
      <diagonal/>
    </border>
    <border>
      <left style="thin">
        <color auto="1"/>
      </left>
      <right style="thin">
        <color auto="1"/>
      </right>
      <top/>
      <bottom style="hair">
        <color rgb="FF8EB4E3"/>
      </bottom>
      <diagonal/>
    </border>
    <border>
      <left/>
      <right style="medium">
        <color auto="1"/>
      </right>
      <top/>
      <bottom style="hair">
        <color rgb="FF8EB4E3"/>
      </bottom>
      <diagonal/>
    </border>
    <border>
      <left style="medium">
        <color auto="1"/>
      </left>
      <right style="thin">
        <color auto="1"/>
      </right>
      <top style="hair">
        <color rgb="FF8EB4E3"/>
      </top>
      <bottom style="hair">
        <color rgb="FF8EB4E3"/>
      </bottom>
      <diagonal/>
    </border>
    <border>
      <left style="thin">
        <color auto="1"/>
      </left>
      <right style="thin">
        <color auto="1"/>
      </right>
      <top style="hair">
        <color rgb="FF8EB4E3"/>
      </top>
      <bottom style="hair">
        <color rgb="FF8EB4E3"/>
      </bottom>
      <diagonal/>
    </border>
    <border>
      <left style="thin">
        <color auto="1"/>
      </left>
      <right style="thin">
        <color auto="1"/>
      </right>
      <top style="hair">
        <color rgb="FF8EB4E3"/>
      </top>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hair">
        <color rgb="FF8EB4E3"/>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hair">
        <color auto="1"/>
      </left>
      <right style="hair">
        <color auto="1"/>
      </right>
      <top/>
      <bottom style="thin">
        <color rgb="FFC5D9F1"/>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bottom/>
      <diagonal/>
    </border>
    <border>
      <left style="medium">
        <color auto="1"/>
      </left>
      <right style="thin">
        <color auto="1"/>
      </right>
      <top/>
      <bottom/>
      <diagonal/>
    </border>
    <border>
      <left style="thin">
        <color auto="1"/>
      </left>
      <right style="thin">
        <color auto="1"/>
      </right>
      <top/>
      <bottom/>
      <diagonal/>
    </border>
    <border>
      <left style="thin">
        <color indexed="8"/>
      </left>
      <right style="thin">
        <color indexed="8"/>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right/>
      <top/>
      <bottom style="medium">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theme="1"/>
      </left>
      <right style="thin">
        <color theme="1"/>
      </right>
      <top/>
      <bottom style="thin">
        <color theme="1"/>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indexed="8"/>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s>
  <cellStyleXfs count="11">
    <xf numFmtId="0" fontId="0" fillId="0" borderId="0"/>
    <xf numFmtId="166" fontId="19" fillId="0" borderId="0" applyBorder="0" applyProtection="0"/>
    <xf numFmtId="0" fontId="3" fillId="0" borderId="0"/>
    <xf numFmtId="0" fontId="21" fillId="0" borderId="0"/>
    <xf numFmtId="0" fontId="26" fillId="0" borderId="0">
      <alignment vertical="center"/>
    </xf>
    <xf numFmtId="171" fontId="27" fillId="0" borderId="0" applyFont="0" applyFill="0" applyBorder="0" applyAlignment="0" applyProtection="0">
      <alignment vertical="center"/>
    </xf>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245">
    <xf numFmtId="0" fontId="0" fillId="0" borderId="0" xfId="0"/>
    <xf numFmtId="0" fontId="0" fillId="2" borderId="0" xfId="0" applyFont="1" applyFill="1" applyAlignment="1">
      <alignment vertical="center"/>
    </xf>
    <xf numFmtId="0" fontId="0" fillId="2" borderId="0" xfId="0" applyFont="1" applyFill="1" applyAlignment="1">
      <alignment horizontal="center" vertical="center"/>
    </xf>
    <xf numFmtId="0" fontId="2"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164" fontId="2" fillId="2" borderId="0" xfId="0" applyNumberFormat="1" applyFont="1" applyFill="1" applyBorder="1" applyAlignment="1">
      <alignment horizontal="center" vertical="center"/>
    </xf>
    <xf numFmtId="0" fontId="9" fillId="0" borderId="0" xfId="0" applyFont="1" applyAlignment="1">
      <alignment vertical="center"/>
    </xf>
    <xf numFmtId="0" fontId="0" fillId="2" borderId="0" xfId="0" applyFill="1" applyAlignment="1">
      <alignment vertical="center"/>
    </xf>
    <xf numFmtId="0" fontId="10" fillId="0" borderId="0" xfId="0" applyFont="1" applyAlignment="1">
      <alignment horizontal="center" vertical="center"/>
    </xf>
    <xf numFmtId="0" fontId="10" fillId="2" borderId="0"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14" fillId="0" borderId="0" xfId="0" applyFont="1" applyAlignment="1">
      <alignment horizontal="center"/>
    </xf>
    <xf numFmtId="0" fontId="15" fillId="0" borderId="0" xfId="0" applyFont="1" applyBorder="1" applyAlignment="1">
      <alignment vertical="center"/>
    </xf>
    <xf numFmtId="0" fontId="16" fillId="0" borderId="0" xfId="0" applyFont="1" applyBorder="1" applyAlignment="1">
      <alignment horizontal="justify" vertical="center" wrapText="1"/>
    </xf>
    <xf numFmtId="0" fontId="12" fillId="0" borderId="0" xfId="0" applyFont="1" applyBorder="1"/>
    <xf numFmtId="0" fontId="12" fillId="0" borderId="0" xfId="0" applyFont="1"/>
    <xf numFmtId="0" fontId="17" fillId="0" borderId="0" xfId="0" applyFont="1"/>
    <xf numFmtId="0" fontId="12" fillId="0" borderId="0" xfId="0" applyFont="1" applyAlignment="1">
      <alignment horizontal="left" vertical="top"/>
    </xf>
    <xf numFmtId="0" fontId="17" fillId="0" borderId="0" xfId="0" applyFont="1" applyAlignment="1">
      <alignment horizontal="left" vertical="top"/>
    </xf>
    <xf numFmtId="0" fontId="18" fillId="0" borderId="0" xfId="0" applyFont="1" applyBorder="1"/>
    <xf numFmtId="0" fontId="0" fillId="0" borderId="0" xfId="0" applyFont="1" applyBorder="1"/>
    <xf numFmtId="0" fontId="14" fillId="0" borderId="0" xfId="0" applyFont="1"/>
    <xf numFmtId="0" fontId="14" fillId="0" borderId="0" xfId="0" applyFont="1" applyAlignment="1">
      <alignment vertical="center"/>
    </xf>
    <xf numFmtId="0" fontId="20" fillId="0" borderId="0" xfId="0" applyFont="1"/>
    <xf numFmtId="0" fontId="0" fillId="0" borderId="0" xfId="0" applyFont="1"/>
    <xf numFmtId="0" fontId="23" fillId="0" borderId="0" xfId="0" applyFont="1" applyAlignment="1">
      <alignment horizontal="center"/>
    </xf>
    <xf numFmtId="0" fontId="0" fillId="0" borderId="0" xfId="0" applyAlignment="1">
      <alignment vertical="center"/>
    </xf>
    <xf numFmtId="0" fontId="22" fillId="2" borderId="0" xfId="0" applyFont="1" applyFill="1" applyAlignment="1">
      <alignment horizontal="center" vertical="center"/>
    </xf>
    <xf numFmtId="0" fontId="23" fillId="2" borderId="0" xfId="0" applyFont="1" applyFill="1" applyAlignment="1">
      <alignment horizontal="center" vertical="center"/>
    </xf>
    <xf numFmtId="165" fontId="23" fillId="2" borderId="0" xfId="0" applyNumberFormat="1" applyFont="1" applyFill="1" applyBorder="1" applyAlignment="1" applyProtection="1">
      <alignment vertical="center"/>
    </xf>
    <xf numFmtId="0" fontId="22" fillId="0" borderId="1" xfId="0" applyFont="1" applyBorder="1" applyAlignment="1">
      <alignment horizontal="center"/>
    </xf>
    <xf numFmtId="0" fontId="22" fillId="0" borderId="2" xfId="0" applyFont="1" applyBorder="1" applyAlignment="1">
      <alignment horizontal="left"/>
    </xf>
    <xf numFmtId="3" fontId="22" fillId="0" borderId="3" xfId="0" applyNumberFormat="1" applyFont="1" applyBorder="1" applyAlignment="1">
      <alignment horizontal="center"/>
    </xf>
    <xf numFmtId="3" fontId="23" fillId="0" borderId="6" xfId="0" applyNumberFormat="1" applyFont="1" applyBorder="1" applyAlignment="1">
      <alignment horizontal="right"/>
    </xf>
    <xf numFmtId="0" fontId="23" fillId="0" borderId="9" xfId="0" applyFont="1" applyBorder="1" applyAlignment="1">
      <alignment horizontal="left"/>
    </xf>
    <xf numFmtId="0" fontId="22" fillId="0" borderId="10" xfId="0" applyFont="1" applyBorder="1" applyAlignment="1">
      <alignment horizontal="left"/>
    </xf>
    <xf numFmtId="3" fontId="23" fillId="0" borderId="12" xfId="0" applyNumberFormat="1" applyFont="1" applyBorder="1" applyAlignment="1">
      <alignment horizontal="right"/>
    </xf>
    <xf numFmtId="0" fontId="24" fillId="0" borderId="7" xfId="0" applyFont="1" applyBorder="1"/>
    <xf numFmtId="167" fontId="22" fillId="0" borderId="11" xfId="1" applyNumberFormat="1" applyFont="1" applyBorder="1" applyAlignment="1" applyProtection="1">
      <alignment horizontal="right"/>
    </xf>
    <xf numFmtId="0" fontId="23" fillId="0" borderId="4" xfId="0" applyFont="1" applyBorder="1" applyAlignment="1">
      <alignment horizontal="center"/>
    </xf>
    <xf numFmtId="0" fontId="24" fillId="0" borderId="13" xfId="0" applyFont="1" applyBorder="1"/>
    <xf numFmtId="0" fontId="24" fillId="0" borderId="14" xfId="0" applyFont="1" applyBorder="1"/>
    <xf numFmtId="167" fontId="23" fillId="0" borderId="15" xfId="1" applyNumberFormat="1" applyFont="1" applyBorder="1" applyAlignment="1" applyProtection="1">
      <alignment horizontal="right"/>
    </xf>
    <xf numFmtId="0" fontId="24" fillId="3" borderId="16" xfId="0" applyFont="1" applyFill="1" applyBorder="1"/>
    <xf numFmtId="167" fontId="22" fillId="3" borderId="17" xfId="1" applyNumberFormat="1" applyFont="1" applyFill="1" applyBorder="1" applyAlignment="1" applyProtection="1">
      <alignment horizontal="left"/>
    </xf>
    <xf numFmtId="167" fontId="22" fillId="3" borderId="18" xfId="1" applyNumberFormat="1" applyFont="1" applyFill="1" applyBorder="1" applyAlignment="1" applyProtection="1">
      <alignment horizontal="right"/>
    </xf>
    <xf numFmtId="0" fontId="23" fillId="0" borderId="5" xfId="0" applyFont="1" applyBorder="1" applyAlignment="1">
      <alignment horizontal="left"/>
    </xf>
    <xf numFmtId="0" fontId="24" fillId="0" borderId="4" xfId="0" applyFont="1" applyBorder="1"/>
    <xf numFmtId="0" fontId="2" fillId="0" borderId="0" xfId="0" applyFont="1" applyFill="1" applyBorder="1" applyAlignment="1">
      <alignment horizontal="center" vertical="center"/>
    </xf>
    <xf numFmtId="0" fontId="8"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Border="1" applyAlignment="1">
      <alignment horizontal="center" vertical="center"/>
    </xf>
    <xf numFmtId="0" fontId="11" fillId="0" borderId="0" xfId="0" applyFont="1" applyFill="1" applyAlignment="1">
      <alignment horizontal="center" vertical="center"/>
    </xf>
    <xf numFmtId="0" fontId="0" fillId="0" borderId="0" xfId="0" applyFill="1" applyAlignment="1">
      <alignment vertical="center"/>
    </xf>
    <xf numFmtId="0" fontId="11" fillId="0" borderId="0" xfId="0" applyFont="1" applyFill="1" applyAlignment="1">
      <alignment horizontal="center" vertical="center" wrapText="1"/>
    </xf>
    <xf numFmtId="0" fontId="23" fillId="0" borderId="25" xfId="0" applyFont="1" applyBorder="1" applyAlignment="1">
      <alignment horizontal="left"/>
    </xf>
    <xf numFmtId="3" fontId="23" fillId="0" borderId="12" xfId="0" applyNumberFormat="1" applyFont="1" applyBorder="1"/>
    <xf numFmtId="0" fontId="21" fillId="4" borderId="0" xfId="3" applyFill="1"/>
    <xf numFmtId="0" fontId="29" fillId="0" borderId="0" xfId="0" applyFont="1" applyBorder="1"/>
    <xf numFmtId="0" fontId="21" fillId="4" borderId="0" xfId="3" applyFont="1" applyFill="1"/>
    <xf numFmtId="0" fontId="29" fillId="0" borderId="0" xfId="0" applyFont="1" applyFill="1" applyBorder="1"/>
    <xf numFmtId="0" fontId="28" fillId="0" borderId="0" xfId="0" applyFont="1" applyBorder="1"/>
    <xf numFmtId="0" fontId="30" fillId="2" borderId="30" xfId="0" applyFont="1" applyFill="1" applyBorder="1" applyAlignment="1">
      <alignment horizontal="center" vertical="center"/>
    </xf>
    <xf numFmtId="0" fontId="32" fillId="4" borderId="35" xfId="3" applyFont="1" applyFill="1" applyBorder="1" applyAlignment="1">
      <alignment horizontal="center"/>
    </xf>
    <xf numFmtId="0" fontId="30" fillId="4" borderId="29" xfId="3" applyFont="1" applyFill="1" applyBorder="1" applyAlignment="1">
      <alignment horizontal="left" vertical="center" wrapText="1"/>
    </xf>
    <xf numFmtId="0" fontId="32" fillId="4" borderId="29" xfId="3" applyFont="1" applyFill="1" applyBorder="1" applyAlignment="1">
      <alignment horizontal="center"/>
    </xf>
    <xf numFmtId="172" fontId="32" fillId="4" borderId="29" xfId="7" applyNumberFormat="1" applyFont="1" applyFill="1" applyBorder="1" applyAlignment="1">
      <alignment horizontal="right"/>
    </xf>
    <xf numFmtId="172" fontId="32" fillId="4" borderId="36" xfId="7" applyNumberFormat="1" applyFont="1" applyFill="1" applyBorder="1" applyAlignment="1">
      <alignment horizontal="right"/>
    </xf>
    <xf numFmtId="3" fontId="32" fillId="4" borderId="29" xfId="3" applyNumberFormat="1" applyFont="1" applyFill="1" applyBorder="1" applyAlignment="1">
      <alignment horizontal="center"/>
    </xf>
    <xf numFmtId="0" fontId="32" fillId="4" borderId="29" xfId="0" quotePrefix="1" applyFont="1" applyFill="1" applyBorder="1" applyAlignment="1">
      <alignment horizontal="left" vertical="center" wrapText="1"/>
    </xf>
    <xf numFmtId="0" fontId="30" fillId="0" borderId="35" xfId="0" applyFont="1" applyBorder="1" applyAlignment="1">
      <alignment horizontal="left" vertical="center" wrapText="1"/>
    </xf>
    <xf numFmtId="0" fontId="30" fillId="0" borderId="29" xfId="0" applyFont="1" applyBorder="1" applyAlignment="1">
      <alignment horizontal="center" vertical="center"/>
    </xf>
    <xf numFmtId="0" fontId="32" fillId="4" borderId="35" xfId="3" applyFont="1" applyFill="1" applyBorder="1" applyAlignment="1">
      <alignment horizontal="center" vertical="center"/>
    </xf>
    <xf numFmtId="0" fontId="34" fillId="4" borderId="29" xfId="3" applyFont="1" applyFill="1" applyBorder="1" applyAlignment="1">
      <alignment vertical="center"/>
    </xf>
    <xf numFmtId="0" fontId="32" fillId="4" borderId="29" xfId="3" applyFont="1" applyFill="1" applyBorder="1" applyAlignment="1">
      <alignment horizontal="center" vertical="center"/>
    </xf>
    <xf numFmtId="173" fontId="32" fillId="4" borderId="29" xfId="3" applyNumberFormat="1" applyFont="1" applyFill="1" applyBorder="1" applyAlignment="1">
      <alignment horizontal="center" vertical="center"/>
    </xf>
    <xf numFmtId="0" fontId="32" fillId="4" borderId="29" xfId="3" applyFont="1" applyFill="1" applyBorder="1" applyAlignment="1">
      <alignment vertical="center"/>
    </xf>
    <xf numFmtId="1" fontId="32" fillId="4" borderId="29" xfId="3" applyNumberFormat="1" applyFont="1" applyFill="1" applyBorder="1" applyAlignment="1">
      <alignment horizontal="center" vertical="center"/>
    </xf>
    <xf numFmtId="172" fontId="32" fillId="4" borderId="36" xfId="7" applyNumberFormat="1" applyFont="1" applyFill="1" applyBorder="1" applyAlignment="1">
      <alignment horizontal="right" vertical="center"/>
    </xf>
    <xf numFmtId="0" fontId="35" fillId="4" borderId="29" xfId="3" applyFont="1" applyFill="1" applyBorder="1" applyAlignment="1">
      <alignment horizontal="left" vertical="center" wrapText="1"/>
    </xf>
    <xf numFmtId="0" fontId="32" fillId="4" borderId="29" xfId="3" applyFont="1" applyFill="1" applyBorder="1" applyAlignment="1">
      <alignment horizontal="left" vertical="center" wrapText="1"/>
    </xf>
    <xf numFmtId="170" fontId="31" fillId="0" borderId="36" xfId="0" applyNumberFormat="1" applyFont="1" applyBorder="1" applyAlignment="1" applyProtection="1">
      <alignment horizontal="center" vertical="center" wrapText="1"/>
    </xf>
    <xf numFmtId="0" fontId="30" fillId="4" borderId="29" xfId="0" applyFont="1" applyFill="1" applyBorder="1" applyAlignment="1">
      <alignment horizontal="center" vertical="center"/>
    </xf>
    <xf numFmtId="0" fontId="30" fillId="4" borderId="29" xfId="3" applyFont="1" applyFill="1" applyBorder="1" applyAlignment="1">
      <alignment vertical="center"/>
    </xf>
    <xf numFmtId="0" fontId="35" fillId="0" borderId="29" xfId="3" quotePrefix="1" applyFont="1" applyBorder="1" applyAlignment="1">
      <alignment horizontal="left" vertical="center" wrapText="1"/>
    </xf>
    <xf numFmtId="38" fontId="36" fillId="0" borderId="38" xfId="9" applyNumberFormat="1" applyFont="1" applyFill="1" applyBorder="1" applyAlignment="1">
      <alignment horizontal="right" vertical="center"/>
    </xf>
    <xf numFmtId="0" fontId="36" fillId="0" borderId="29" xfId="3" applyFont="1" applyBorder="1" applyAlignment="1">
      <alignment horizontal="left" vertical="center" wrapText="1"/>
    </xf>
    <xf numFmtId="0" fontId="37" fillId="4" borderId="35" xfId="3" applyFont="1" applyFill="1" applyBorder="1" applyAlignment="1">
      <alignment horizontal="center" vertical="center"/>
    </xf>
    <xf numFmtId="0" fontId="38" fillId="4" borderId="29" xfId="3" applyFont="1" applyFill="1" applyBorder="1" applyAlignment="1">
      <alignment vertical="center"/>
    </xf>
    <xf numFmtId="0" fontId="32" fillId="4" borderId="34" xfId="3" applyFont="1" applyFill="1" applyBorder="1" applyAlignment="1">
      <alignment vertical="center"/>
    </xf>
    <xf numFmtId="0" fontId="32" fillId="4" borderId="28" xfId="3" applyFont="1" applyFill="1" applyBorder="1" applyAlignment="1">
      <alignment vertical="center"/>
    </xf>
    <xf numFmtId="0" fontId="39" fillId="4" borderId="29" xfId="3" applyFont="1" applyFill="1" applyBorder="1" applyAlignment="1">
      <alignment vertical="center"/>
    </xf>
    <xf numFmtId="0" fontId="40" fillId="4" borderId="29" xfId="3" applyFont="1" applyFill="1" applyBorder="1" applyAlignment="1">
      <alignment vertical="center"/>
    </xf>
    <xf numFmtId="0" fontId="37" fillId="4" borderId="35" xfId="3" quotePrefix="1" applyFont="1" applyFill="1" applyBorder="1" applyAlignment="1">
      <alignment horizontal="center" vertical="center"/>
    </xf>
    <xf numFmtId="0" fontId="37" fillId="4" borderId="29" xfId="3" applyFont="1" applyFill="1" applyBorder="1" applyAlignment="1">
      <alignment vertical="center"/>
    </xf>
    <xf numFmtId="0" fontId="41" fillId="4" borderId="29" xfId="3" applyFont="1" applyFill="1" applyBorder="1" applyAlignment="1">
      <alignment horizontal="left" vertical="center"/>
    </xf>
    <xf numFmtId="0" fontId="32" fillId="4" borderId="35" xfId="3" quotePrefix="1" applyFont="1" applyFill="1" applyBorder="1" applyAlignment="1">
      <alignment horizontal="center" vertical="center"/>
    </xf>
    <xf numFmtId="0" fontId="41" fillId="4" borderId="29" xfId="3" applyFont="1" applyFill="1" applyBorder="1" applyAlignment="1">
      <alignment vertical="center"/>
    </xf>
    <xf numFmtId="0" fontId="42" fillId="0" borderId="35" xfId="3" quotePrefix="1" applyFont="1" applyBorder="1" applyAlignment="1">
      <alignment horizontal="center" vertical="center"/>
    </xf>
    <xf numFmtId="0" fontId="42" fillId="0" borderId="29" xfId="3" applyFont="1" applyBorder="1" applyAlignment="1">
      <alignment horizontal="left" vertical="center"/>
    </xf>
    <xf numFmtId="0" fontId="35" fillId="4" borderId="29" xfId="3" applyFont="1" applyFill="1" applyBorder="1" applyAlignment="1">
      <alignment vertical="center" wrapText="1"/>
    </xf>
    <xf numFmtId="0" fontId="38" fillId="0" borderId="29" xfId="3" applyFont="1" applyBorder="1" applyAlignment="1">
      <alignment vertical="center"/>
    </xf>
    <xf numFmtId="0" fontId="35" fillId="4" borderId="29" xfId="3" quotePrefix="1" applyFont="1" applyFill="1" applyBorder="1" applyAlignment="1">
      <alignment horizontal="left" vertical="center" wrapText="1"/>
    </xf>
    <xf numFmtId="0" fontId="32" fillId="4" borderId="35" xfId="3" applyFont="1" applyFill="1" applyBorder="1" applyAlignment="1">
      <alignment horizontal="left" vertical="center"/>
    </xf>
    <xf numFmtId="0" fontId="32" fillId="4" borderId="29" xfId="3" applyFont="1" applyFill="1" applyBorder="1" applyAlignment="1">
      <alignment horizontal="left" vertical="center"/>
    </xf>
    <xf numFmtId="2" fontId="37" fillId="4" borderId="35" xfId="3" applyNumberFormat="1" applyFont="1" applyFill="1" applyBorder="1" applyAlignment="1">
      <alignment horizontal="center" vertical="center"/>
    </xf>
    <xf numFmtId="0" fontId="34" fillId="4" borderId="29" xfId="3" applyFont="1" applyFill="1" applyBorder="1" applyAlignment="1">
      <alignment horizontal="left" vertical="center"/>
    </xf>
    <xf numFmtId="0" fontId="34" fillId="4" borderId="29" xfId="3" applyFont="1" applyFill="1" applyBorder="1" applyAlignment="1">
      <alignment horizontal="left" vertical="center" wrapText="1"/>
    </xf>
    <xf numFmtId="0" fontId="35" fillId="4" borderId="29" xfId="3" quotePrefix="1" applyFont="1" applyFill="1" applyBorder="1" applyAlignment="1">
      <alignment vertical="center" wrapText="1"/>
    </xf>
    <xf numFmtId="0" fontId="32" fillId="4" borderId="29" xfId="3" quotePrefix="1" applyFont="1" applyFill="1" applyBorder="1" applyAlignment="1">
      <alignment horizontal="left" vertical="center"/>
    </xf>
    <xf numFmtId="0" fontId="37" fillId="4" borderId="29" xfId="3" applyFont="1" applyFill="1" applyBorder="1" applyAlignment="1">
      <alignment horizontal="center" vertical="center"/>
    </xf>
    <xf numFmtId="0" fontId="34" fillId="4" borderId="29" xfId="3" quotePrefix="1" applyFont="1" applyFill="1" applyBorder="1" applyAlignment="1">
      <alignment horizontal="left" vertical="center" wrapText="1"/>
    </xf>
    <xf numFmtId="172" fontId="36" fillId="0" borderId="35" xfId="9" applyNumberFormat="1" applyFont="1" applyFill="1" applyBorder="1" applyAlignment="1">
      <alignment horizontal="right" vertical="center"/>
    </xf>
    <xf numFmtId="172" fontId="36" fillId="0" borderId="29" xfId="9" applyNumberFormat="1" applyFont="1" applyFill="1" applyBorder="1" applyAlignment="1">
      <alignment horizontal="right" vertical="center"/>
    </xf>
    <xf numFmtId="38" fontId="36" fillId="0" borderId="36" xfId="9" applyNumberFormat="1" applyFont="1" applyFill="1" applyBorder="1" applyAlignment="1">
      <alignment horizontal="right" vertical="center"/>
    </xf>
    <xf numFmtId="0" fontId="32" fillId="4" borderId="24" xfId="3" applyFont="1" applyFill="1" applyBorder="1" applyAlignment="1">
      <alignment horizontal="center" vertical="center"/>
    </xf>
    <xf numFmtId="0" fontId="32" fillId="4" borderId="25" xfId="3" applyFont="1" applyFill="1" applyBorder="1" applyAlignment="1">
      <alignment vertical="center"/>
    </xf>
    <xf numFmtId="0" fontId="32" fillId="4" borderId="25" xfId="3" applyFont="1" applyFill="1" applyBorder="1" applyAlignment="1">
      <alignment horizontal="center" vertical="center"/>
    </xf>
    <xf numFmtId="1" fontId="32" fillId="4" borderId="25" xfId="3" applyNumberFormat="1" applyFont="1" applyFill="1" applyBorder="1" applyAlignment="1">
      <alignment horizontal="center" vertical="center"/>
    </xf>
    <xf numFmtId="172" fontId="32" fillId="4" borderId="25" xfId="7" applyNumberFormat="1" applyFont="1" applyFill="1" applyBorder="1" applyAlignment="1">
      <alignment horizontal="right"/>
    </xf>
    <xf numFmtId="172" fontId="32" fillId="4" borderId="12" xfId="7" applyNumberFormat="1" applyFont="1" applyFill="1" applyBorder="1" applyAlignment="1">
      <alignment horizontal="right"/>
    </xf>
    <xf numFmtId="0" fontId="43" fillId="4" borderId="25" xfId="3" applyFont="1" applyFill="1" applyBorder="1" applyAlignment="1">
      <alignment vertical="center" wrapText="1"/>
    </xf>
    <xf numFmtId="0" fontId="32" fillId="4" borderId="0" xfId="3" applyFont="1" applyFill="1"/>
    <xf numFmtId="0" fontId="32" fillId="4" borderId="39" xfId="3" applyFont="1" applyFill="1" applyBorder="1" applyAlignment="1">
      <alignment horizontal="center" vertical="center"/>
    </xf>
    <xf numFmtId="0" fontId="30" fillId="4" borderId="26" xfId="3" applyFont="1" applyFill="1" applyBorder="1" applyAlignment="1">
      <alignment horizontal="left" vertical="center" wrapText="1"/>
    </xf>
    <xf numFmtId="0" fontId="32" fillId="4" borderId="26" xfId="3" quotePrefix="1" applyFont="1" applyFill="1" applyBorder="1" applyAlignment="1">
      <alignment horizontal="left" vertical="center" wrapText="1"/>
    </xf>
    <xf numFmtId="38" fontId="36" fillId="0" borderId="42" xfId="9" applyNumberFormat="1" applyFont="1" applyFill="1" applyBorder="1" applyAlignment="1">
      <alignment horizontal="right" vertical="center"/>
    </xf>
    <xf numFmtId="0" fontId="32" fillId="0" borderId="0" xfId="0" applyFont="1" applyAlignment="1">
      <alignment horizontal="left"/>
    </xf>
    <xf numFmtId="0" fontId="32" fillId="0" borderId="0" xfId="0" applyFont="1"/>
    <xf numFmtId="0" fontId="32" fillId="0" borderId="0" xfId="0" applyFont="1" applyAlignment="1">
      <alignment horizontal="center"/>
    </xf>
    <xf numFmtId="0" fontId="44" fillId="0" borderId="0" xfId="0" applyFont="1" applyAlignment="1">
      <alignment horizontal="justify"/>
    </xf>
    <xf numFmtId="0" fontId="44" fillId="0" borderId="0" xfId="0" applyFont="1" applyAlignment="1">
      <alignment horizontal="center"/>
    </xf>
    <xf numFmtId="0" fontId="44" fillId="0" borderId="0" xfId="0" applyFont="1" applyAlignment="1">
      <alignment horizontal="right"/>
    </xf>
    <xf numFmtId="0" fontId="44" fillId="0" borderId="0" xfId="0" applyFont="1"/>
    <xf numFmtId="38" fontId="30" fillId="0" borderId="38" xfId="9" applyNumberFormat="1" applyFont="1" applyFill="1" applyBorder="1" applyAlignment="1">
      <alignment horizontal="right" vertical="center"/>
    </xf>
    <xf numFmtId="38" fontId="30" fillId="0" borderId="42" xfId="9" applyNumberFormat="1" applyFont="1" applyFill="1" applyBorder="1" applyAlignment="1">
      <alignment horizontal="right" vertical="center"/>
    </xf>
    <xf numFmtId="0" fontId="31" fillId="0" borderId="5" xfId="0" applyFont="1" applyBorder="1" applyAlignment="1">
      <alignment horizontal="center" vertical="center" wrapText="1"/>
    </xf>
    <xf numFmtId="0" fontId="31" fillId="0" borderId="5" xfId="0" applyFont="1" applyBorder="1" applyAlignment="1">
      <alignment vertical="center" wrapText="1"/>
    </xf>
    <xf numFmtId="168" fontId="44" fillId="0" borderId="5" xfId="1" applyNumberFormat="1" applyFont="1" applyBorder="1" applyAlignment="1" applyProtection="1">
      <alignment horizontal="center" vertical="center" wrapText="1"/>
    </xf>
    <xf numFmtId="0" fontId="44" fillId="0" borderId="5" xfId="0" applyFont="1" applyFill="1" applyBorder="1" applyAlignment="1">
      <alignment horizontal="center" vertical="center" wrapText="1"/>
    </xf>
    <xf numFmtId="168" fontId="44" fillId="0" borderId="5" xfId="1" applyNumberFormat="1" applyFont="1" applyBorder="1" applyAlignment="1" applyProtection="1">
      <alignment horizontal="right" vertical="center" wrapText="1"/>
    </xf>
    <xf numFmtId="0" fontId="44" fillId="0" borderId="8" xfId="0" applyFont="1" applyBorder="1" applyAlignment="1">
      <alignment horizontal="center" vertical="center" wrapText="1"/>
    </xf>
    <xf numFmtId="0" fontId="44" fillId="0" borderId="8" xfId="0" applyFont="1" applyBorder="1" applyAlignment="1">
      <alignment vertical="center" wrapText="1"/>
    </xf>
    <xf numFmtId="168" fontId="44" fillId="0" borderId="8" xfId="1" applyNumberFormat="1" applyFont="1" applyBorder="1" applyAlignment="1" applyProtection="1">
      <alignment horizontal="center" vertical="center" wrapText="1"/>
    </xf>
    <xf numFmtId="0" fontId="44" fillId="0" borderId="8" xfId="0" applyFont="1" applyFill="1" applyBorder="1" applyAlignment="1">
      <alignment horizontal="center" vertical="center" wrapText="1"/>
    </xf>
    <xf numFmtId="165" fontId="44" fillId="0" borderId="8" xfId="1" applyNumberFormat="1" applyFont="1" applyBorder="1" applyAlignment="1" applyProtection="1">
      <alignment horizontal="right" vertical="center" wrapText="1"/>
    </xf>
    <xf numFmtId="0" fontId="31" fillId="0" borderId="8" xfId="0" applyFont="1" applyBorder="1" applyAlignment="1">
      <alignment horizontal="center" vertical="center" wrapText="1"/>
    </xf>
    <xf numFmtId="0" fontId="31" fillId="0" borderId="8" xfId="0" applyFont="1" applyBorder="1" applyAlignment="1">
      <alignment vertical="center" wrapText="1"/>
    </xf>
    <xf numFmtId="168" fontId="31" fillId="0" borderId="8" xfId="1" applyNumberFormat="1" applyFont="1" applyBorder="1" applyAlignment="1" applyProtection="1">
      <alignment horizontal="center" vertical="center" wrapText="1"/>
    </xf>
    <xf numFmtId="0" fontId="31" fillId="0" borderId="8" xfId="0" applyFont="1" applyFill="1" applyBorder="1" applyAlignment="1">
      <alignment horizontal="center" vertical="center" wrapText="1"/>
    </xf>
    <xf numFmtId="168" fontId="31" fillId="0" borderId="8" xfId="1" applyNumberFormat="1" applyFont="1" applyBorder="1" applyAlignment="1" applyProtection="1">
      <alignment horizontal="right" vertical="center" wrapText="1"/>
    </xf>
    <xf numFmtId="168" fontId="44" fillId="0" borderId="8" xfId="1" applyNumberFormat="1" applyFont="1" applyBorder="1" applyAlignment="1" applyProtection="1">
      <alignment horizontal="right" vertical="center" wrapText="1"/>
    </xf>
    <xf numFmtId="165" fontId="44" fillId="0" borderId="8" xfId="1" applyNumberFormat="1" applyFont="1" applyBorder="1" applyAlignment="1" applyProtection="1">
      <alignment horizontal="center" vertical="center" wrapText="1"/>
    </xf>
    <xf numFmtId="0" fontId="44" fillId="0" borderId="8" xfId="0" applyFont="1" applyBorder="1" applyAlignment="1">
      <alignment horizontal="center" vertical="top" wrapText="1"/>
    </xf>
    <xf numFmtId="167" fontId="32" fillId="0" borderId="8" xfId="1" applyNumberFormat="1" applyFont="1" applyFill="1" applyBorder="1" applyAlignment="1" applyProtection="1">
      <alignment horizontal="center" vertical="center" wrapText="1"/>
    </xf>
    <xf numFmtId="0" fontId="32" fillId="0" borderId="8" xfId="0" applyFont="1" applyBorder="1" applyAlignment="1">
      <alignment horizontal="left" vertical="top" wrapText="1"/>
    </xf>
    <xf numFmtId="169" fontId="32" fillId="0" borderId="8" xfId="0" applyNumberFormat="1" applyFont="1" applyBorder="1" applyAlignment="1" applyProtection="1">
      <alignment horizontal="center" vertical="center"/>
    </xf>
    <xf numFmtId="167" fontId="32" fillId="0" borderId="8" xfId="1" applyNumberFormat="1" applyFont="1" applyFill="1" applyBorder="1" applyAlignment="1" applyProtection="1">
      <alignment horizontal="center" vertical="center"/>
    </xf>
    <xf numFmtId="165" fontId="32" fillId="0" borderId="8" xfId="1" applyNumberFormat="1" applyFont="1" applyBorder="1" applyAlignment="1" applyProtection="1">
      <alignment horizontal="left" vertical="center" wrapText="1"/>
    </xf>
    <xf numFmtId="165" fontId="31" fillId="0" borderId="8" xfId="1" applyNumberFormat="1" applyFont="1" applyBorder="1" applyAlignment="1" applyProtection="1">
      <alignment horizontal="right" vertical="center" wrapText="1"/>
    </xf>
    <xf numFmtId="0" fontId="32" fillId="0" borderId="8" xfId="0" applyFont="1" applyBorder="1" applyAlignment="1" applyProtection="1">
      <alignment horizontal="left" vertical="top" wrapText="1"/>
    </xf>
    <xf numFmtId="0" fontId="44" fillId="0" borderId="8" xfId="0" applyFont="1" applyFill="1" applyBorder="1" applyAlignment="1">
      <alignment vertical="center" wrapText="1"/>
    </xf>
    <xf numFmtId="165" fontId="31" fillId="0" borderId="8" xfId="1" applyNumberFormat="1" applyFont="1" applyBorder="1" applyAlignment="1" applyProtection="1">
      <alignment horizontal="center" vertical="center" wrapText="1"/>
    </xf>
    <xf numFmtId="168" fontId="44" fillId="0" borderId="8" xfId="1" applyNumberFormat="1" applyFont="1" applyFill="1" applyBorder="1" applyAlignment="1" applyProtection="1">
      <alignment horizontal="center" vertical="center" wrapText="1"/>
    </xf>
    <xf numFmtId="165" fontId="44" fillId="0" borderId="8" xfId="1" applyNumberFormat="1" applyFont="1" applyFill="1" applyBorder="1" applyAlignment="1" applyProtection="1">
      <alignment vertical="center" wrapText="1"/>
    </xf>
    <xf numFmtId="165" fontId="44" fillId="0" borderId="8" xfId="1" applyNumberFormat="1" applyFont="1" applyFill="1" applyBorder="1" applyAlignment="1" applyProtection="1">
      <alignment horizontal="right" vertical="center" wrapText="1"/>
    </xf>
    <xf numFmtId="0" fontId="32" fillId="4" borderId="21" xfId="0" applyFont="1" applyFill="1" applyBorder="1" applyAlignment="1">
      <alignment horizontal="left" vertical="center" wrapText="1"/>
    </xf>
    <xf numFmtId="165" fontId="44" fillId="0" borderId="8" xfId="1" applyNumberFormat="1" applyFont="1" applyBorder="1" applyAlignment="1" applyProtection="1">
      <alignment vertical="center" wrapText="1"/>
    </xf>
    <xf numFmtId="3" fontId="32" fillId="0" borderId="8" xfId="0" applyNumberFormat="1" applyFont="1" applyBorder="1" applyAlignment="1" applyProtection="1">
      <alignment horizontal="center" vertical="top"/>
    </xf>
    <xf numFmtId="0" fontId="32" fillId="0" borderId="8" xfId="0" applyFont="1" applyFill="1" applyBorder="1" applyAlignment="1" applyProtection="1">
      <alignment horizontal="center" vertical="top"/>
    </xf>
    <xf numFmtId="165" fontId="32" fillId="0" borderId="8" xfId="0" applyNumberFormat="1" applyFont="1" applyBorder="1" applyAlignment="1" applyProtection="1">
      <alignment vertical="top"/>
    </xf>
    <xf numFmtId="168" fontId="31" fillId="0" borderId="8" xfId="1" applyNumberFormat="1" applyFont="1" applyFill="1" applyBorder="1" applyAlignment="1" applyProtection="1">
      <alignment vertical="center" wrapText="1"/>
    </xf>
    <xf numFmtId="164" fontId="31" fillId="0" borderId="8" xfId="0" applyNumberFormat="1" applyFont="1" applyBorder="1" applyAlignment="1">
      <alignment horizontal="center" vertical="center" wrapText="1"/>
    </xf>
    <xf numFmtId="165" fontId="32" fillId="0" borderId="8" xfId="0" applyNumberFormat="1" applyFont="1" applyBorder="1" applyAlignment="1" applyProtection="1">
      <alignment horizontal="center" vertical="center"/>
    </xf>
    <xf numFmtId="165" fontId="32" fillId="0" borderId="9" xfId="0" applyNumberFormat="1" applyFont="1" applyBorder="1" applyAlignment="1" applyProtection="1">
      <alignment horizontal="center" vertical="center"/>
    </xf>
    <xf numFmtId="2" fontId="31" fillId="0" borderId="8" xfId="0" applyNumberFormat="1" applyFont="1" applyBorder="1" applyAlignment="1">
      <alignment horizontal="center" vertical="center" wrapText="1"/>
    </xf>
    <xf numFmtId="165" fontId="30" fillId="0" borderId="9" xfId="0" applyNumberFormat="1" applyFont="1" applyBorder="1" applyAlignment="1" applyProtection="1">
      <alignment horizontal="center" vertical="center"/>
    </xf>
    <xf numFmtId="0" fontId="44" fillId="0" borderId="9" xfId="0" applyFont="1" applyBorder="1" applyAlignment="1">
      <alignment vertical="center" wrapText="1"/>
    </xf>
    <xf numFmtId="165" fontId="44" fillId="0" borderId="9" xfId="1" applyNumberFormat="1" applyFont="1" applyBorder="1" applyAlignment="1" applyProtection="1">
      <alignment horizontal="center" vertical="center" wrapText="1"/>
    </xf>
    <xf numFmtId="0" fontId="44" fillId="0" borderId="9" xfId="0" applyFont="1" applyFill="1" applyBorder="1" applyAlignment="1">
      <alignment horizontal="center" vertical="center" wrapText="1"/>
    </xf>
    <xf numFmtId="0" fontId="30" fillId="0" borderId="20" xfId="3" applyFont="1" applyBorder="1" applyAlignment="1">
      <alignment horizontal="center" vertical="center"/>
    </xf>
    <xf numFmtId="0" fontId="30" fillId="0" borderId="21" xfId="3" applyFont="1" applyBorder="1" applyAlignment="1">
      <alignment horizontal="left" vertical="center" wrapText="1"/>
    </xf>
    <xf numFmtId="0" fontId="32" fillId="0" borderId="22" xfId="3" applyFont="1" applyBorder="1" applyAlignment="1">
      <alignment horizontal="center" vertical="center"/>
    </xf>
    <xf numFmtId="1" fontId="32" fillId="0" borderId="22" xfId="3" applyNumberFormat="1" applyFont="1" applyBorder="1" applyAlignment="1">
      <alignment horizontal="center" vertical="center"/>
    </xf>
    <xf numFmtId="0" fontId="32" fillId="0" borderId="23" xfId="3" applyFont="1" applyBorder="1" applyAlignment="1">
      <alignment horizontal="center" vertical="center"/>
    </xf>
    <xf numFmtId="0" fontId="33" fillId="0" borderId="21" xfId="0" applyFont="1" applyBorder="1" applyAlignment="1">
      <alignment vertical="center" wrapText="1"/>
    </xf>
    <xf numFmtId="0" fontId="33" fillId="0" borderId="22" xfId="0" applyFont="1" applyBorder="1" applyAlignment="1">
      <alignment horizontal="center" vertical="center" wrapText="1"/>
    </xf>
    <xf numFmtId="0" fontId="33" fillId="0" borderId="0" xfId="0" applyFont="1" applyAlignment="1">
      <alignment vertical="center" wrapText="1"/>
    </xf>
    <xf numFmtId="0" fontId="44" fillId="0" borderId="0" xfId="0" applyFont="1" applyAlignment="1">
      <alignment vertical="center" wrapText="1"/>
    </xf>
    <xf numFmtId="0" fontId="32" fillId="0" borderId="21" xfId="3" applyFont="1" applyBorder="1" applyAlignment="1">
      <alignment horizontal="left" vertical="center" wrapText="1"/>
    </xf>
    <xf numFmtId="0" fontId="32" fillId="0" borderId="0" xfId="3" applyFont="1" applyBorder="1" applyAlignment="1">
      <alignment horizontal="center" vertical="center"/>
    </xf>
    <xf numFmtId="0" fontId="32" fillId="0" borderId="5" xfId="3" applyFont="1" applyBorder="1" applyAlignment="1">
      <alignment horizontal="left" vertical="center" wrapText="1"/>
    </xf>
    <xf numFmtId="0" fontId="31" fillId="0" borderId="9" xfId="0" applyFont="1" applyBorder="1" applyAlignment="1">
      <alignment vertical="center" wrapText="1"/>
    </xf>
    <xf numFmtId="0" fontId="44" fillId="0" borderId="9" xfId="0" applyFont="1" applyBorder="1" applyAlignment="1">
      <alignment horizontal="center" vertical="center" wrapText="1"/>
    </xf>
    <xf numFmtId="0" fontId="44" fillId="0" borderId="0" xfId="0" applyFont="1" applyFill="1" applyAlignment="1">
      <alignment horizontal="center"/>
    </xf>
    <xf numFmtId="0" fontId="32" fillId="4" borderId="23" xfId="3" quotePrefix="1" applyFont="1" applyFill="1" applyBorder="1" applyAlignment="1">
      <alignment horizontal="left" vertical="center" wrapText="1"/>
    </xf>
    <xf numFmtId="0" fontId="32" fillId="4" borderId="43" xfId="3" applyFont="1" applyFill="1" applyBorder="1" applyAlignment="1">
      <alignment horizontal="center" vertical="center"/>
    </xf>
    <xf numFmtId="1" fontId="32" fillId="4" borderId="43" xfId="3" applyNumberFormat="1" applyFont="1" applyFill="1" applyBorder="1" applyAlignment="1">
      <alignment horizontal="center" vertical="center"/>
    </xf>
    <xf numFmtId="172" fontId="32" fillId="4" borderId="43" xfId="7" applyNumberFormat="1" applyFont="1" applyFill="1" applyBorder="1" applyAlignment="1">
      <alignment horizontal="right"/>
    </xf>
    <xf numFmtId="0" fontId="44" fillId="0" borderId="44" xfId="0" applyFont="1" applyBorder="1" applyAlignment="1">
      <alignment horizontal="justify" vertical="center" wrapText="1"/>
    </xf>
    <xf numFmtId="0" fontId="32" fillId="0" borderId="45" xfId="3" applyFont="1" applyBorder="1" applyAlignment="1">
      <alignment horizontal="center" vertical="center"/>
    </xf>
    <xf numFmtId="1" fontId="32" fillId="0" borderId="45" xfId="3" applyNumberFormat="1" applyFont="1" applyBorder="1" applyAlignment="1">
      <alignment horizontal="center" vertical="center"/>
    </xf>
    <xf numFmtId="0" fontId="32" fillId="0" borderId="26" xfId="3" applyFont="1" applyBorder="1" applyAlignment="1">
      <alignment horizontal="center" vertical="center"/>
    </xf>
    <xf numFmtId="0" fontId="30" fillId="0" borderId="46" xfId="0" applyFont="1" applyBorder="1" applyAlignment="1">
      <alignment horizontal="left" vertical="center" wrapText="1"/>
    </xf>
    <xf numFmtId="0" fontId="30" fillId="0" borderId="47" xfId="0" applyFont="1" applyBorder="1" applyAlignment="1">
      <alignment horizontal="center" vertical="center"/>
    </xf>
    <xf numFmtId="0" fontId="30" fillId="0" borderId="48" xfId="0" applyFont="1" applyBorder="1" applyAlignment="1">
      <alignment horizontal="center" vertical="center"/>
    </xf>
    <xf numFmtId="170" fontId="31" fillId="0" borderId="49" xfId="0" applyNumberFormat="1" applyFont="1" applyBorder="1" applyAlignment="1" applyProtection="1">
      <alignment horizontal="center" vertical="center" wrapText="1"/>
    </xf>
    <xf numFmtId="0" fontId="32" fillId="4" borderId="29" xfId="3" applyFont="1" applyFill="1" applyBorder="1" applyAlignment="1">
      <alignment horizontal="left" wrapText="1"/>
    </xf>
    <xf numFmtId="0" fontId="11" fillId="5" borderId="0" xfId="0" applyFont="1" applyFill="1" applyAlignment="1">
      <alignment horizontal="center" vertical="center"/>
    </xf>
    <xf numFmtId="0" fontId="32" fillId="4" borderId="45" xfId="3" applyFont="1" applyFill="1" applyBorder="1" applyAlignment="1">
      <alignment vertical="center"/>
    </xf>
    <xf numFmtId="0" fontId="32" fillId="4" borderId="45" xfId="3" applyFont="1" applyFill="1" applyBorder="1" applyAlignment="1">
      <alignment horizontal="center" vertical="center"/>
    </xf>
    <xf numFmtId="1" fontId="32" fillId="4" borderId="45" xfId="3" applyNumberFormat="1" applyFont="1" applyFill="1" applyBorder="1" applyAlignment="1">
      <alignment horizontal="center" vertical="center"/>
    </xf>
    <xf numFmtId="172" fontId="32" fillId="4" borderId="45" xfId="7" applyNumberFormat="1" applyFont="1" applyFill="1" applyBorder="1" applyAlignment="1">
      <alignment horizontal="right"/>
    </xf>
    <xf numFmtId="0" fontId="10"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22" fillId="2"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30" fillId="0" borderId="31" xfId="0" applyFont="1" applyBorder="1" applyAlignment="1">
      <alignment horizontal="left" vertical="center"/>
    </xf>
    <xf numFmtId="0" fontId="30" fillId="0" borderId="32" xfId="0" applyFont="1" applyBorder="1" applyAlignment="1">
      <alignment horizontal="left" vertical="center"/>
    </xf>
    <xf numFmtId="0" fontId="30" fillId="0" borderId="33" xfId="0" applyFont="1" applyBorder="1" applyAlignment="1">
      <alignment horizontal="left" vertical="center"/>
    </xf>
    <xf numFmtId="0" fontId="30" fillId="2" borderId="0" xfId="0" applyFont="1" applyFill="1" applyBorder="1" applyAlignment="1">
      <alignment horizontal="left" vertical="top" wrapText="1"/>
    </xf>
    <xf numFmtId="0" fontId="30" fillId="2" borderId="0" xfId="0" applyFont="1" applyFill="1" applyBorder="1" applyAlignment="1">
      <alignment horizontal="left" vertical="center"/>
    </xf>
    <xf numFmtId="172" fontId="30" fillId="0" borderId="37" xfId="9" applyNumberFormat="1" applyFont="1" applyFill="1" applyBorder="1" applyAlignment="1">
      <alignment horizontal="right" vertical="center"/>
    </xf>
    <xf numFmtId="172" fontId="30" fillId="0" borderId="27" xfId="9" applyNumberFormat="1" applyFont="1" applyFill="1" applyBorder="1" applyAlignment="1">
      <alignment horizontal="right" vertical="center"/>
    </xf>
    <xf numFmtId="172" fontId="30" fillId="0" borderId="53" xfId="9" applyNumberFormat="1" applyFont="1" applyFill="1" applyBorder="1" applyAlignment="1">
      <alignment horizontal="right" vertical="center"/>
    </xf>
    <xf numFmtId="172" fontId="30" fillId="0" borderId="54" xfId="9" applyNumberFormat="1" applyFont="1" applyFill="1" applyBorder="1" applyAlignment="1">
      <alignment horizontal="right" vertical="center"/>
    </xf>
    <xf numFmtId="172" fontId="30" fillId="0" borderId="55" xfId="9" applyNumberFormat="1" applyFont="1" applyFill="1" applyBorder="1" applyAlignment="1">
      <alignment horizontal="right" vertical="center"/>
    </xf>
    <xf numFmtId="172" fontId="30" fillId="0" borderId="50" xfId="9" applyNumberFormat="1" applyFont="1" applyFill="1" applyBorder="1" applyAlignment="1">
      <alignment horizontal="right" vertical="center"/>
    </xf>
    <xf numFmtId="172" fontId="30" fillId="0" borderId="51" xfId="9" applyNumberFormat="1" applyFont="1" applyFill="1" applyBorder="1" applyAlignment="1">
      <alignment horizontal="right" vertical="center"/>
    </xf>
    <xf numFmtId="172" fontId="30" fillId="0" borderId="52" xfId="9" applyNumberFormat="1" applyFont="1" applyFill="1" applyBorder="1" applyAlignment="1">
      <alignment horizontal="right" vertical="center"/>
    </xf>
    <xf numFmtId="0" fontId="30" fillId="2" borderId="19" xfId="0" applyFont="1" applyFill="1" applyBorder="1" applyAlignment="1">
      <alignment horizontal="center" vertical="center"/>
    </xf>
    <xf numFmtId="172" fontId="36" fillId="0" borderId="37" xfId="9" applyNumberFormat="1" applyFont="1" applyFill="1" applyBorder="1" applyAlignment="1">
      <alignment horizontal="right" vertical="center"/>
    </xf>
    <xf numFmtId="172" fontId="36" fillId="0" borderId="27" xfId="9" applyNumberFormat="1" applyFont="1" applyFill="1" applyBorder="1" applyAlignment="1">
      <alignment horizontal="right" vertical="center"/>
    </xf>
    <xf numFmtId="172" fontId="36" fillId="0" borderId="40" xfId="9" applyNumberFormat="1" applyFont="1" applyFill="1" applyBorder="1" applyAlignment="1">
      <alignment horizontal="right" vertical="center"/>
    </xf>
    <xf numFmtId="172" fontId="36" fillId="0" borderId="41" xfId="9" applyNumberFormat="1" applyFont="1" applyFill="1" applyBorder="1" applyAlignment="1">
      <alignment horizontal="right" vertical="center"/>
    </xf>
  </cellXfs>
  <cellStyles count="11">
    <cellStyle name="Comma" xfId="1" builtinId="3"/>
    <cellStyle name="Comma 10" xfId="9" xr:uid="{00000000-0005-0000-0000-000001000000}"/>
    <cellStyle name="Comma 14 2" xfId="10" xr:uid="{00000000-0005-0000-0000-000002000000}"/>
    <cellStyle name="Comma 17" xfId="7" xr:uid="{00000000-0005-0000-0000-000003000000}"/>
    <cellStyle name="Comma 21" xfId="5" xr:uid="{00000000-0005-0000-0000-000004000000}"/>
    <cellStyle name="Comma 7 2" xfId="8" xr:uid="{00000000-0005-0000-0000-000005000000}"/>
    <cellStyle name="Explanatory Text" xfId="2" builtinId="53" customBuiltin="1"/>
    <cellStyle name="Normal" xfId="0" builtinId="0"/>
    <cellStyle name="Normal 104 3 7 2" xfId="6" xr:uid="{00000000-0005-0000-0000-000008000000}"/>
    <cellStyle name="Normal 2" xfId="3" xr:uid="{00000000-0005-0000-0000-000009000000}"/>
    <cellStyle name="Normal 7 5" xfId="4" xr:uid="{00000000-0005-0000-0000-00000A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5D9F1"/>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CD5B5"/>
      <rgbColor rgb="FF3366FF"/>
      <rgbColor rgb="FF3FBDBE"/>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3457620</xdr:colOff>
      <xdr:row>0</xdr:row>
      <xdr:rowOff>139880</xdr:rowOff>
    </xdr:from>
    <xdr:to>
      <xdr:col>2</xdr:col>
      <xdr:colOff>4367700</xdr:colOff>
      <xdr:row>6</xdr:row>
      <xdr:rowOff>135560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333920" y="139880"/>
          <a:ext cx="910080" cy="986280"/>
        </a:xfrm>
        <a:prstGeom prst="rect">
          <a:avLst/>
        </a:prstGeom>
        <a:ln>
          <a:noFill/>
        </a:ln>
      </xdr:spPr>
    </xdr:pic>
    <xdr:clientData/>
  </xdr:twoCellAnchor>
  <xdr:twoCellAnchor editAs="oneCell">
    <xdr:from>
      <xdr:col>2</xdr:col>
      <xdr:colOff>4191120</xdr:colOff>
      <xdr:row>38</xdr:row>
      <xdr:rowOff>19080</xdr:rowOff>
    </xdr:from>
    <xdr:to>
      <xdr:col>3</xdr:col>
      <xdr:colOff>471960</xdr:colOff>
      <xdr:row>41</xdr:row>
      <xdr:rowOff>7353</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4997880" y="7266960"/>
          <a:ext cx="3619080" cy="45648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1" strike="noStrike" spc="-1">
              <a:solidFill>
                <a:srgbClr val="000000"/>
              </a:solidFill>
              <a:uFill>
                <a:solidFill>
                  <a:srgbClr val="FFFFFF"/>
                </a:solidFill>
              </a:uFill>
              <a:latin typeface="Andes Bold"/>
            </a:rPr>
            <a:t> </a:t>
          </a:r>
          <a:endParaRPr lang="en-US" sz="11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My%20Documents/George/Bunyaruguru/Copy%20of%20Estimates/Reservoir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Personal/Zambia%20Temporary/MTSP%20without%20EU%20grant%20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H2O TREATMENT PLANT SITE(4.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K68"/>
  <sheetViews>
    <sheetView showGridLines="0" view="pageBreakPreview" topLeftCell="A10" zoomScaleNormal="100" zoomScaleSheetLayoutView="100" zoomScalePageLayoutView="90" workbookViewId="0">
      <selection activeCell="C32" sqref="C32"/>
    </sheetView>
  </sheetViews>
  <sheetFormatPr defaultColWidth="8.81640625" defaultRowHeight="12.5" x14ac:dyDescent="0.25"/>
  <cols>
    <col min="1" max="1" width="9.08984375" style="1" customWidth="1"/>
    <col min="2" max="2" width="2.1796875" style="2" customWidth="1"/>
    <col min="3" max="3" width="104" style="1" customWidth="1"/>
    <col min="4" max="256" width="8.81640625" style="1" customWidth="1"/>
    <col min="257" max="257" width="9.08984375" style="1" customWidth="1"/>
    <col min="258" max="258" width="2.1796875" style="1" customWidth="1"/>
    <col min="259" max="259" width="104" style="1" customWidth="1"/>
    <col min="260" max="512" width="8.81640625" style="1" customWidth="1"/>
    <col min="513" max="513" width="9.08984375" style="1" customWidth="1"/>
    <col min="514" max="514" width="2.1796875" style="1" customWidth="1"/>
    <col min="515" max="515" width="104" style="1" customWidth="1"/>
    <col min="516" max="768" width="8.81640625" style="1" customWidth="1"/>
    <col min="769" max="769" width="9.08984375" style="1" customWidth="1"/>
    <col min="770" max="770" width="2.1796875" style="1" customWidth="1"/>
    <col min="771" max="771" width="104" style="1" customWidth="1"/>
    <col min="772" max="1025" width="8.81640625" style="1" customWidth="1"/>
  </cols>
  <sheetData>
    <row r="1" spans="2:3" ht="13" x14ac:dyDescent="0.25">
      <c r="B1" s="221"/>
      <c r="C1" s="221"/>
    </row>
    <row r="2" spans="2:3" x14ac:dyDescent="0.25">
      <c r="B2" s="4"/>
      <c r="C2" s="4"/>
    </row>
    <row r="3" spans="2:3" s="2" customFormat="1" ht="14" customHeight="1" x14ac:dyDescent="0.25">
      <c r="B3" s="3"/>
      <c r="C3" s="3"/>
    </row>
    <row r="4" spans="2:3" s="2" customFormat="1" ht="14" customHeight="1" x14ac:dyDescent="0.25">
      <c r="B4" s="3"/>
      <c r="C4" s="3"/>
    </row>
    <row r="5" spans="2:3" ht="13" x14ac:dyDescent="0.25">
      <c r="B5" s="3"/>
      <c r="C5" s="5"/>
    </row>
    <row r="6" spans="2:3" ht="13" x14ac:dyDescent="0.25">
      <c r="B6" s="3"/>
      <c r="C6" s="6"/>
    </row>
    <row r="7" spans="2:3" ht="13" x14ac:dyDescent="0.25">
      <c r="B7" s="3"/>
      <c r="C7" s="7" t="s">
        <v>0</v>
      </c>
    </row>
    <row r="8" spans="2:3" ht="25" x14ac:dyDescent="0.25">
      <c r="B8" s="222" t="s">
        <v>1</v>
      </c>
      <c r="C8" s="222"/>
    </row>
    <row r="9" spans="2:3" ht="4.5" customHeight="1" x14ac:dyDescent="0.25">
      <c r="B9" s="8"/>
      <c r="C9" s="8"/>
    </row>
    <row r="10" spans="2:3" ht="27.75" customHeight="1" x14ac:dyDescent="0.25">
      <c r="B10" s="223" t="s">
        <v>2</v>
      </c>
      <c r="C10" s="223"/>
    </row>
    <row r="11" spans="2:3" ht="3" customHeight="1" x14ac:dyDescent="0.25">
      <c r="B11" s="9"/>
      <c r="C11" s="9"/>
    </row>
    <row r="12" spans="2:3" ht="21" customHeight="1" x14ac:dyDescent="0.25">
      <c r="B12" s="224"/>
      <c r="C12" s="224"/>
    </row>
    <row r="13" spans="2:3" ht="13" x14ac:dyDescent="0.25">
      <c r="B13" s="10"/>
      <c r="C13" s="11"/>
    </row>
    <row r="14" spans="2:3" s="12" customFormat="1" ht="18.75" customHeight="1" x14ac:dyDescent="0.25">
      <c r="B14" s="224" t="s">
        <v>3</v>
      </c>
      <c r="C14" s="224"/>
    </row>
    <row r="15" spans="2:3" s="12" customFormat="1" ht="1.5" customHeight="1" x14ac:dyDescent="0.25">
      <c r="B15" s="13"/>
      <c r="C15" s="13"/>
    </row>
    <row r="16" spans="2:3" s="12" customFormat="1" ht="5.25" customHeight="1" x14ac:dyDescent="0.25">
      <c r="B16" s="220"/>
      <c r="C16" s="220"/>
    </row>
    <row r="17" spans="2:3" s="12" customFormat="1" ht="4.5" customHeight="1" x14ac:dyDescent="0.25">
      <c r="B17" s="14"/>
      <c r="C17" s="14"/>
    </row>
    <row r="18" spans="2:3" s="57" customFormat="1" ht="22.5" customHeight="1" x14ac:dyDescent="0.25">
      <c r="B18" s="55"/>
      <c r="C18" s="56" t="s">
        <v>111</v>
      </c>
    </row>
    <row r="19" spans="2:3" s="60" customFormat="1" ht="22.5" customHeight="1" x14ac:dyDescent="0.25">
      <c r="B19" s="58"/>
      <c r="C19" s="59"/>
    </row>
    <row r="20" spans="2:3" s="60" customFormat="1" ht="12.5" customHeight="1" x14ac:dyDescent="0.25">
      <c r="B20" s="58"/>
      <c r="C20" s="59"/>
    </row>
    <row r="21" spans="2:3" s="60" customFormat="1" ht="36.75" customHeight="1" x14ac:dyDescent="0.25">
      <c r="B21" s="58"/>
      <c r="C21" s="61" t="s">
        <v>110</v>
      </c>
    </row>
    <row r="22" spans="2:3" s="60" customFormat="1" ht="12.5" customHeight="1" x14ac:dyDescent="0.25">
      <c r="B22" s="58"/>
      <c r="C22" s="59"/>
    </row>
    <row r="23" spans="2:3" s="60" customFormat="1" ht="24" customHeight="1" x14ac:dyDescent="0.25">
      <c r="B23" s="58"/>
      <c r="C23" s="59" t="s">
        <v>4</v>
      </c>
    </row>
    <row r="24" spans="2:3" s="60" customFormat="1" ht="12.5" customHeight="1" x14ac:dyDescent="0.25">
      <c r="B24" s="58"/>
      <c r="C24" s="59"/>
    </row>
    <row r="25" spans="2:3" s="60" customFormat="1" ht="20.25" customHeight="1" x14ac:dyDescent="0.25">
      <c r="B25" s="58"/>
      <c r="C25" s="215" t="s">
        <v>724</v>
      </c>
    </row>
    <row r="26" spans="2:3" s="12" customFormat="1" ht="12.5" customHeight="1" x14ac:dyDescent="0.25">
      <c r="B26" s="4"/>
      <c r="C26" s="15"/>
    </row>
    <row r="27" spans="2:3" s="12" customFormat="1" ht="12.5" customHeight="1" x14ac:dyDescent="0.25">
      <c r="B27" s="4"/>
      <c r="C27" s="15"/>
    </row>
    <row r="28" spans="2:3" s="12" customFormat="1" ht="12.5" customHeight="1" x14ac:dyDescent="0.25">
      <c r="B28" s="4"/>
      <c r="C28" s="15"/>
    </row>
    <row r="29" spans="2:3" s="12" customFormat="1" ht="12.5" customHeight="1" x14ac:dyDescent="0.25">
      <c r="B29" s="10"/>
      <c r="C29" s="15"/>
    </row>
    <row r="30" spans="2:3" s="12" customFormat="1" ht="24" customHeight="1" x14ac:dyDescent="0.25">
      <c r="B30" s="4"/>
      <c r="C30" s="16" t="s">
        <v>5</v>
      </c>
    </row>
    <row r="31" spans="2:3" s="12" customFormat="1" ht="12.5" customHeight="1" x14ac:dyDescent="0.25">
      <c r="B31" s="4"/>
      <c r="C31" s="16"/>
    </row>
    <row r="32" spans="2:3" s="12" customFormat="1" ht="33" customHeight="1" x14ac:dyDescent="0.25">
      <c r="B32" s="4"/>
      <c r="C32" s="16" t="s">
        <v>6</v>
      </c>
    </row>
    <row r="33" spans="2:3" s="12" customFormat="1" ht="12.5" customHeight="1" x14ac:dyDescent="0.25">
      <c r="B33" s="4"/>
      <c r="C33" s="15"/>
    </row>
    <row r="34" spans="2:3" s="12" customFormat="1" ht="12.5" customHeight="1" x14ac:dyDescent="0.25">
      <c r="B34" s="4"/>
      <c r="C34" s="15"/>
    </row>
    <row r="35" spans="2:3" s="12" customFormat="1" ht="12.5" customHeight="1" x14ac:dyDescent="0.25">
      <c r="B35" s="4"/>
      <c r="C35" s="15"/>
    </row>
    <row r="36" spans="2:3" s="12" customFormat="1" ht="12.5" customHeight="1" x14ac:dyDescent="0.25">
      <c r="B36" s="4"/>
      <c r="C36" s="15"/>
    </row>
    <row r="37" spans="2:3" s="12" customFormat="1" ht="22.5" customHeight="1" x14ac:dyDescent="0.25">
      <c r="B37" s="4"/>
      <c r="C37" s="17" t="s">
        <v>723</v>
      </c>
    </row>
    <row r="38" spans="2:3" ht="12.5" customHeight="1" x14ac:dyDescent="0.25"/>
    <row r="39" spans="2:3" ht="12.5" customHeight="1" x14ac:dyDescent="0.25"/>
    <row r="40" spans="2:3" ht="12.5" customHeight="1" x14ac:dyDescent="0.25"/>
    <row r="41" spans="2:3" ht="12.5" customHeight="1" x14ac:dyDescent="0.25"/>
    <row r="42" spans="2:3" ht="12.5" customHeight="1" x14ac:dyDescent="0.25"/>
    <row r="43" spans="2:3" ht="12.5" customHeight="1" x14ac:dyDescent="0.25"/>
    <row r="46" spans="2:3" ht="12.5" customHeight="1" x14ac:dyDescent="0.25"/>
    <row r="47" spans="2:3" ht="12.5" customHeight="1" x14ac:dyDescent="0.25"/>
    <row r="49" ht="12.5" customHeight="1" x14ac:dyDescent="0.25"/>
    <row r="50" ht="12.5" customHeight="1" x14ac:dyDescent="0.25"/>
    <row r="51" ht="12.5" customHeight="1" x14ac:dyDescent="0.25"/>
    <row r="52" ht="12.5" customHeight="1" x14ac:dyDescent="0.25"/>
    <row r="53" ht="12.5" customHeight="1" x14ac:dyDescent="0.25"/>
    <row r="54" ht="12.5" customHeight="1" x14ac:dyDescent="0.25"/>
    <row r="55" ht="12.5" customHeight="1" x14ac:dyDescent="0.25"/>
    <row r="56" ht="12.5" customHeight="1" x14ac:dyDescent="0.25"/>
    <row r="57" ht="12.5" customHeight="1" x14ac:dyDescent="0.25"/>
    <row r="58" ht="12.5" customHeight="1" x14ac:dyDescent="0.25"/>
    <row r="59" ht="12.5" customHeight="1" x14ac:dyDescent="0.25"/>
    <row r="60" ht="12.5" customHeight="1" x14ac:dyDescent="0.25"/>
    <row r="61" ht="12.5" customHeight="1" x14ac:dyDescent="0.25"/>
    <row r="62" ht="12.5" customHeight="1" x14ac:dyDescent="0.25"/>
    <row r="63" ht="12.5" customHeight="1" x14ac:dyDescent="0.25"/>
    <row r="64" ht="12.5" customHeight="1" x14ac:dyDescent="0.25"/>
    <row r="65" ht="12.5" customHeight="1" x14ac:dyDescent="0.25"/>
    <row r="66" ht="12.5" customHeight="1" x14ac:dyDescent="0.25"/>
    <row r="67" ht="12.5" customHeight="1" x14ac:dyDescent="0.25"/>
    <row r="68" ht="10.5" customHeight="1" x14ac:dyDescent="0.25"/>
  </sheetData>
  <mergeCells count="6">
    <mergeCell ref="B16:C16"/>
    <mergeCell ref="B1:C1"/>
    <mergeCell ref="B8:C8"/>
    <mergeCell ref="B10:C10"/>
    <mergeCell ref="B12:C12"/>
    <mergeCell ref="B14:C14"/>
  </mergeCells>
  <pageMargins left="0.4" right="0.25" top="0.75" bottom="0.75" header="0.51180555555555496" footer="0.51180555555555496"/>
  <pageSetup scale="93" firstPageNumber="0" orientation="portrait" horizontalDpi="300" verticalDpi="300" r:id="rId1"/>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7"/>
  <sheetViews>
    <sheetView view="pageBreakPreview" zoomScaleNormal="100" zoomScaleSheetLayoutView="100" zoomScalePageLayoutView="90" workbookViewId="0">
      <selection activeCell="A11" sqref="A11:XFD11"/>
    </sheetView>
  </sheetViews>
  <sheetFormatPr defaultColWidth="8.81640625" defaultRowHeight="14.5" x14ac:dyDescent="0.35"/>
  <cols>
    <col min="1" max="1" width="9.08984375" style="32" customWidth="1"/>
    <col min="2" max="2" width="60.1796875" style="32" customWidth="1"/>
    <col min="3" max="3" width="19.453125" style="32" customWidth="1"/>
    <col min="4" max="4" width="2" style="18" customWidth="1"/>
    <col min="5" max="5" width="48.453125" style="18" bestFit="1" customWidth="1"/>
    <col min="6" max="6" width="23.453125" style="18" customWidth="1"/>
    <col min="7" max="7" width="19.08984375" style="18" customWidth="1"/>
    <col min="8" max="1025" width="11.453125" style="18"/>
  </cols>
  <sheetData>
    <row r="1" spans="1:1025" ht="24" customHeight="1" x14ac:dyDescent="0.35">
      <c r="A1" s="225" t="str">
        <f>COVER!B14</f>
        <v xml:space="preserve">IRRIGATION FOR CLIMATE RESILIENCE PROJECT (ICRP) </v>
      </c>
      <c r="B1" s="225"/>
      <c r="C1" s="225"/>
      <c r="D1" s="19"/>
      <c r="E1" s="19"/>
      <c r="F1" s="19"/>
    </row>
    <row r="2" spans="1:1025" ht="30" customHeight="1" x14ac:dyDescent="0.35">
      <c r="A2" s="226" t="s">
        <v>7</v>
      </c>
      <c r="B2" s="226"/>
      <c r="C2" s="226"/>
      <c r="J2" s="20"/>
    </row>
    <row r="3" spans="1:1025" ht="30" customHeight="1" x14ac:dyDescent="0.35">
      <c r="A3" s="225" t="s">
        <v>110</v>
      </c>
      <c r="B3" s="225"/>
      <c r="C3" s="225"/>
      <c r="D3" s="19"/>
      <c r="E3" s="19"/>
      <c r="F3" s="19"/>
    </row>
    <row r="4" spans="1:1025" s="21" customFormat="1" ht="30" customHeight="1" x14ac:dyDescent="0.35">
      <c r="A4" s="226" t="s">
        <v>112</v>
      </c>
      <c r="B4" s="226"/>
      <c r="C4" s="226"/>
      <c r="E4" s="30"/>
    </row>
    <row r="5" spans="1:1025" s="21" customFormat="1" x14ac:dyDescent="0.35">
      <c r="A5" s="34"/>
      <c r="B5" s="34"/>
      <c r="C5" s="34"/>
    </row>
    <row r="6" spans="1:1025" s="21" customFormat="1" ht="14.25" customHeight="1" x14ac:dyDescent="0.35">
      <c r="A6" s="226" t="s">
        <v>8</v>
      </c>
      <c r="B6" s="226"/>
      <c r="C6" s="226"/>
    </row>
    <row r="7" spans="1:1025" s="21" customFormat="1" hidden="1" x14ac:dyDescent="0.35">
      <c r="A7" s="35"/>
      <c r="B7" s="35"/>
      <c r="C7" s="36"/>
    </row>
    <row r="8" spans="1:1025" s="21" customFormat="1" ht="25.25" customHeight="1" x14ac:dyDescent="0.35">
      <c r="A8" s="37" t="s">
        <v>9</v>
      </c>
      <c r="B8" s="38" t="s">
        <v>10</v>
      </c>
      <c r="C8" s="39" t="s">
        <v>11</v>
      </c>
    </row>
    <row r="9" spans="1:1025" s="21" customFormat="1" ht="25.25" customHeight="1" x14ac:dyDescent="0.35">
      <c r="A9" s="46">
        <v>1</v>
      </c>
      <c r="B9" s="53" t="s">
        <v>12</v>
      </c>
      <c r="C9" s="40"/>
    </row>
    <row r="10" spans="1:1025" s="31" customFormat="1" ht="25.25" customHeight="1" x14ac:dyDescent="0.35">
      <c r="A10" s="46">
        <v>2</v>
      </c>
      <c r="B10" s="53" t="s">
        <v>695</v>
      </c>
      <c r="C10" s="4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row>
    <row r="11" spans="1:1025" s="31" customFormat="1" ht="25.25" customHeight="1" x14ac:dyDescent="0.35">
      <c r="A11" s="46"/>
      <c r="B11" s="62"/>
      <c r="C11" s="63"/>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c r="QP11" s="18"/>
      <c r="QQ11" s="18"/>
      <c r="QR11" s="18"/>
      <c r="QS11" s="18"/>
      <c r="QT11" s="18"/>
      <c r="QU11" s="18"/>
      <c r="QV11" s="18"/>
      <c r="QW11" s="18"/>
      <c r="QX11" s="18"/>
      <c r="QY11" s="18"/>
      <c r="QZ11" s="18"/>
      <c r="RA11" s="18"/>
      <c r="RB11" s="18"/>
      <c r="RC11" s="18"/>
      <c r="RD11" s="18"/>
      <c r="RE11" s="18"/>
      <c r="RF11" s="18"/>
      <c r="RG11" s="18"/>
      <c r="RH11" s="18"/>
      <c r="RI11" s="18"/>
      <c r="RJ11" s="18"/>
      <c r="RK11" s="18"/>
      <c r="RL11" s="18"/>
      <c r="RM11" s="18"/>
      <c r="RN11" s="18"/>
      <c r="RO11" s="18"/>
      <c r="RP11" s="18"/>
      <c r="RQ11" s="18"/>
      <c r="RR11" s="18"/>
      <c r="RS11" s="18"/>
      <c r="RT11" s="18"/>
      <c r="RU11" s="18"/>
      <c r="RV11" s="18"/>
      <c r="RW11" s="18"/>
      <c r="RX11" s="18"/>
      <c r="RY11" s="18"/>
      <c r="RZ11" s="18"/>
      <c r="SA11" s="18"/>
      <c r="SB11" s="18"/>
      <c r="SC11" s="18"/>
      <c r="SD11" s="18"/>
      <c r="SE11" s="18"/>
      <c r="SF11" s="18"/>
      <c r="SG11" s="18"/>
      <c r="SH11" s="18"/>
      <c r="SI11" s="18"/>
      <c r="SJ11" s="18"/>
      <c r="SK11" s="18"/>
      <c r="SL11" s="18"/>
      <c r="SM11" s="18"/>
      <c r="SN11" s="18"/>
      <c r="SO11" s="18"/>
      <c r="SP11" s="18"/>
      <c r="SQ11" s="18"/>
      <c r="SR11" s="18"/>
      <c r="SS11" s="18"/>
      <c r="ST11" s="18"/>
      <c r="SU11" s="18"/>
      <c r="SV11" s="18"/>
      <c r="SW11" s="18"/>
      <c r="SX11" s="18"/>
      <c r="SY11" s="18"/>
      <c r="SZ11" s="18"/>
      <c r="TA11" s="18"/>
      <c r="TB11" s="18"/>
      <c r="TC11" s="18"/>
      <c r="TD11" s="18"/>
      <c r="TE11" s="18"/>
      <c r="TF11" s="18"/>
      <c r="TG11" s="18"/>
      <c r="TH11" s="18"/>
      <c r="TI11" s="18"/>
      <c r="TJ11" s="18"/>
      <c r="TK11" s="18"/>
      <c r="TL11" s="18"/>
      <c r="TM11" s="18"/>
      <c r="TN11" s="18"/>
      <c r="TO11" s="18"/>
      <c r="TP11" s="18"/>
      <c r="TQ11" s="18"/>
      <c r="TR11" s="18"/>
      <c r="TS11" s="18"/>
      <c r="TT11" s="18"/>
      <c r="TU11" s="18"/>
      <c r="TV11" s="18"/>
      <c r="TW11" s="18"/>
      <c r="TX11" s="18"/>
      <c r="TY11" s="18"/>
      <c r="TZ11" s="18"/>
      <c r="UA11" s="18"/>
      <c r="UB11" s="18"/>
      <c r="UC11" s="18"/>
      <c r="UD11" s="18"/>
      <c r="UE11" s="18"/>
      <c r="UF11" s="18"/>
      <c r="UG11" s="18"/>
      <c r="UH11" s="18"/>
      <c r="UI11" s="18"/>
      <c r="UJ11" s="18"/>
      <c r="UK11" s="18"/>
      <c r="UL11" s="18"/>
      <c r="UM11" s="18"/>
      <c r="UN11" s="18"/>
      <c r="UO11" s="18"/>
      <c r="UP11" s="18"/>
      <c r="UQ11" s="18"/>
      <c r="UR11" s="18"/>
      <c r="US11" s="18"/>
      <c r="UT11" s="18"/>
      <c r="UU11" s="18"/>
      <c r="UV11" s="18"/>
      <c r="UW11" s="18"/>
      <c r="UX11" s="18"/>
      <c r="UY11" s="18"/>
      <c r="UZ11" s="18"/>
      <c r="VA11" s="18"/>
      <c r="VB11" s="18"/>
      <c r="VC11" s="18"/>
      <c r="VD11" s="18"/>
      <c r="VE11" s="18"/>
      <c r="VF11" s="18"/>
      <c r="VG11" s="18"/>
      <c r="VH11" s="18"/>
      <c r="VI11" s="18"/>
      <c r="VJ11" s="18"/>
      <c r="VK11" s="18"/>
      <c r="VL11" s="18"/>
      <c r="VM11" s="18"/>
      <c r="VN11" s="18"/>
      <c r="VO11" s="18"/>
      <c r="VP11" s="18"/>
      <c r="VQ11" s="18"/>
      <c r="VR11" s="18"/>
      <c r="VS11" s="18"/>
      <c r="VT11" s="18"/>
      <c r="VU11" s="18"/>
      <c r="VV11" s="18"/>
      <c r="VW11" s="18"/>
      <c r="VX11" s="18"/>
      <c r="VY11" s="18"/>
      <c r="VZ11" s="18"/>
      <c r="WA11" s="18"/>
      <c r="WB11" s="18"/>
      <c r="WC11" s="18"/>
      <c r="WD11" s="18"/>
      <c r="WE11" s="18"/>
      <c r="WF11" s="18"/>
      <c r="WG11" s="18"/>
      <c r="WH11" s="18"/>
      <c r="WI11" s="18"/>
      <c r="WJ11" s="18"/>
      <c r="WK11" s="18"/>
      <c r="WL11" s="18"/>
      <c r="WM11" s="18"/>
      <c r="WN11" s="18"/>
      <c r="WO11" s="18"/>
      <c r="WP11" s="18"/>
      <c r="WQ11" s="18"/>
      <c r="WR11" s="18"/>
      <c r="WS11" s="18"/>
      <c r="WT11" s="18"/>
      <c r="WU11" s="18"/>
      <c r="WV11" s="18"/>
      <c r="WW11" s="18"/>
      <c r="WX11" s="18"/>
      <c r="WY11" s="18"/>
      <c r="WZ11" s="18"/>
      <c r="XA11" s="18"/>
      <c r="XB11" s="18"/>
      <c r="XC11" s="18"/>
      <c r="XD11" s="18"/>
      <c r="XE11" s="18"/>
      <c r="XF11" s="18"/>
      <c r="XG11" s="18"/>
      <c r="XH11" s="18"/>
      <c r="XI11" s="18"/>
      <c r="XJ11" s="18"/>
      <c r="XK11" s="18"/>
      <c r="XL11" s="18"/>
      <c r="XM11" s="18"/>
      <c r="XN11" s="18"/>
      <c r="XO11" s="18"/>
      <c r="XP11" s="18"/>
      <c r="XQ11" s="18"/>
      <c r="XR11" s="18"/>
      <c r="XS11" s="18"/>
      <c r="XT11" s="18"/>
      <c r="XU11" s="18"/>
      <c r="XV11" s="18"/>
      <c r="XW11" s="18"/>
      <c r="XX11" s="18"/>
      <c r="XY11" s="18"/>
      <c r="XZ11" s="18"/>
      <c r="YA11" s="18"/>
      <c r="YB11" s="18"/>
      <c r="YC11" s="18"/>
      <c r="YD11" s="18"/>
      <c r="YE11" s="18"/>
      <c r="YF11" s="18"/>
      <c r="YG11" s="18"/>
      <c r="YH11" s="18"/>
      <c r="YI11" s="18"/>
      <c r="YJ11" s="18"/>
      <c r="YK11" s="18"/>
      <c r="YL11" s="18"/>
      <c r="YM11" s="18"/>
      <c r="YN11" s="18"/>
      <c r="YO11" s="18"/>
      <c r="YP11" s="18"/>
      <c r="YQ11" s="18"/>
      <c r="YR11" s="18"/>
      <c r="YS11" s="18"/>
      <c r="YT11" s="18"/>
      <c r="YU11" s="18"/>
      <c r="YV11" s="18"/>
      <c r="YW11" s="18"/>
      <c r="YX11" s="18"/>
      <c r="YY11" s="18"/>
      <c r="YZ11" s="18"/>
      <c r="ZA11" s="18"/>
      <c r="ZB11" s="18"/>
      <c r="ZC11" s="18"/>
      <c r="ZD11" s="18"/>
      <c r="ZE11" s="18"/>
      <c r="ZF11" s="18"/>
      <c r="ZG11" s="18"/>
      <c r="ZH11" s="18"/>
      <c r="ZI11" s="18"/>
      <c r="ZJ11" s="18"/>
      <c r="ZK11" s="18"/>
      <c r="ZL11" s="18"/>
      <c r="ZM11" s="18"/>
      <c r="ZN11" s="18"/>
      <c r="ZO11" s="18"/>
      <c r="ZP11" s="18"/>
      <c r="ZQ11" s="18"/>
      <c r="ZR11" s="18"/>
      <c r="ZS11" s="18"/>
      <c r="ZT11" s="18"/>
      <c r="ZU11" s="18"/>
      <c r="ZV11" s="18"/>
      <c r="ZW11" s="18"/>
      <c r="ZX11" s="18"/>
      <c r="ZY11" s="18"/>
      <c r="ZZ11" s="18"/>
      <c r="AAA11" s="18"/>
      <c r="AAB11" s="18"/>
      <c r="AAC11" s="18"/>
      <c r="AAD11" s="18"/>
      <c r="AAE11" s="18"/>
      <c r="AAF11" s="18"/>
      <c r="AAG11" s="18"/>
      <c r="AAH11" s="18"/>
      <c r="AAI11" s="18"/>
      <c r="AAJ11" s="18"/>
      <c r="AAK11" s="18"/>
      <c r="AAL11" s="18"/>
      <c r="AAM11" s="18"/>
      <c r="AAN11" s="18"/>
      <c r="AAO11" s="18"/>
      <c r="AAP11" s="18"/>
      <c r="AAQ11" s="18"/>
      <c r="AAR11" s="18"/>
      <c r="AAS11" s="18"/>
      <c r="AAT11" s="18"/>
      <c r="AAU11" s="18"/>
      <c r="AAV11" s="18"/>
      <c r="AAW11" s="18"/>
      <c r="AAX11" s="18"/>
      <c r="AAY11" s="18"/>
      <c r="AAZ11" s="18"/>
      <c r="ABA11" s="18"/>
      <c r="ABB11" s="18"/>
      <c r="ABC11" s="18"/>
      <c r="ABD11" s="18"/>
      <c r="ABE11" s="18"/>
      <c r="ABF11" s="18"/>
      <c r="ABG11" s="18"/>
      <c r="ABH11" s="18"/>
      <c r="ABI11" s="18"/>
      <c r="ABJ11" s="18"/>
      <c r="ABK11" s="18"/>
      <c r="ABL11" s="18"/>
      <c r="ABM11" s="18"/>
      <c r="ABN11" s="18"/>
      <c r="ABO11" s="18"/>
      <c r="ABP11" s="18"/>
      <c r="ABQ11" s="18"/>
      <c r="ABR11" s="18"/>
      <c r="ABS11" s="18"/>
      <c r="ABT11" s="18"/>
      <c r="ABU11" s="18"/>
      <c r="ABV11" s="18"/>
      <c r="ABW11" s="18"/>
      <c r="ABX11" s="18"/>
      <c r="ABY11" s="18"/>
      <c r="ABZ11" s="18"/>
      <c r="ACA11" s="18"/>
      <c r="ACB11" s="18"/>
      <c r="ACC11" s="18"/>
      <c r="ACD11" s="18"/>
      <c r="ACE11" s="18"/>
      <c r="ACF11" s="18"/>
      <c r="ACG11" s="18"/>
      <c r="ACH11" s="18"/>
      <c r="ACI11" s="18"/>
      <c r="ACJ11" s="18"/>
      <c r="ACK11" s="18"/>
      <c r="ACL11" s="18"/>
      <c r="ACM11" s="18"/>
      <c r="ACN11" s="18"/>
      <c r="ACO11" s="18"/>
      <c r="ACP11" s="18"/>
      <c r="ACQ11" s="18"/>
      <c r="ACR11" s="18"/>
      <c r="ACS11" s="18"/>
      <c r="ACT11" s="18"/>
      <c r="ACU11" s="18"/>
      <c r="ACV11" s="18"/>
      <c r="ACW11" s="18"/>
      <c r="ACX11" s="18"/>
      <c r="ACY11" s="18"/>
      <c r="ACZ11" s="18"/>
      <c r="ADA11" s="18"/>
      <c r="ADB11" s="18"/>
      <c r="ADC11" s="18"/>
      <c r="ADD11" s="18"/>
      <c r="ADE11" s="18"/>
      <c r="ADF11" s="18"/>
      <c r="ADG11" s="18"/>
      <c r="ADH11" s="18"/>
      <c r="ADI11" s="18"/>
      <c r="ADJ11" s="18"/>
      <c r="ADK11" s="18"/>
      <c r="ADL11" s="18"/>
      <c r="ADM11" s="18"/>
      <c r="ADN11" s="18"/>
      <c r="ADO11" s="18"/>
      <c r="ADP11" s="18"/>
      <c r="ADQ11" s="18"/>
      <c r="ADR11" s="18"/>
      <c r="ADS11" s="18"/>
      <c r="ADT11" s="18"/>
      <c r="ADU11" s="18"/>
      <c r="ADV11" s="18"/>
      <c r="ADW11" s="18"/>
      <c r="ADX11" s="18"/>
      <c r="ADY11" s="18"/>
      <c r="ADZ11" s="18"/>
      <c r="AEA11" s="18"/>
      <c r="AEB11" s="18"/>
      <c r="AEC11" s="18"/>
      <c r="AED11" s="18"/>
      <c r="AEE11" s="18"/>
      <c r="AEF11" s="18"/>
      <c r="AEG11" s="18"/>
      <c r="AEH11" s="18"/>
      <c r="AEI11" s="18"/>
      <c r="AEJ11" s="18"/>
      <c r="AEK11" s="18"/>
      <c r="AEL11" s="18"/>
      <c r="AEM11" s="18"/>
      <c r="AEN11" s="18"/>
      <c r="AEO11" s="18"/>
      <c r="AEP11" s="18"/>
      <c r="AEQ11" s="18"/>
      <c r="AER11" s="18"/>
      <c r="AES11" s="18"/>
      <c r="AET11" s="18"/>
      <c r="AEU11" s="18"/>
      <c r="AEV11" s="18"/>
      <c r="AEW11" s="18"/>
      <c r="AEX11" s="18"/>
      <c r="AEY11" s="18"/>
      <c r="AEZ11" s="18"/>
      <c r="AFA11" s="18"/>
      <c r="AFB11" s="18"/>
      <c r="AFC11" s="18"/>
      <c r="AFD11" s="18"/>
      <c r="AFE11" s="18"/>
      <c r="AFF11" s="18"/>
      <c r="AFG11" s="18"/>
      <c r="AFH11" s="18"/>
      <c r="AFI11" s="18"/>
      <c r="AFJ11" s="18"/>
      <c r="AFK11" s="18"/>
      <c r="AFL11" s="18"/>
      <c r="AFM11" s="18"/>
      <c r="AFN11" s="18"/>
      <c r="AFO11" s="18"/>
      <c r="AFP11" s="18"/>
      <c r="AFQ11" s="18"/>
      <c r="AFR11" s="18"/>
      <c r="AFS11" s="18"/>
      <c r="AFT11" s="18"/>
      <c r="AFU11" s="18"/>
      <c r="AFV11" s="18"/>
      <c r="AFW11" s="18"/>
      <c r="AFX11" s="18"/>
      <c r="AFY11" s="18"/>
      <c r="AFZ11" s="18"/>
      <c r="AGA11" s="18"/>
      <c r="AGB11" s="18"/>
      <c r="AGC11" s="18"/>
      <c r="AGD11" s="18"/>
      <c r="AGE11" s="18"/>
      <c r="AGF11" s="18"/>
      <c r="AGG11" s="18"/>
      <c r="AGH11" s="18"/>
      <c r="AGI11" s="18"/>
      <c r="AGJ11" s="18"/>
      <c r="AGK11" s="18"/>
      <c r="AGL11" s="18"/>
      <c r="AGM11" s="18"/>
      <c r="AGN11" s="18"/>
      <c r="AGO11" s="18"/>
      <c r="AGP11" s="18"/>
      <c r="AGQ11" s="18"/>
      <c r="AGR11" s="18"/>
      <c r="AGS11" s="18"/>
      <c r="AGT11" s="18"/>
      <c r="AGU11" s="18"/>
      <c r="AGV11" s="18"/>
      <c r="AGW11" s="18"/>
      <c r="AGX11" s="18"/>
      <c r="AGY11" s="18"/>
      <c r="AGZ11" s="18"/>
      <c r="AHA11" s="18"/>
      <c r="AHB11" s="18"/>
      <c r="AHC11" s="18"/>
      <c r="AHD11" s="18"/>
      <c r="AHE11" s="18"/>
      <c r="AHF11" s="18"/>
      <c r="AHG11" s="18"/>
      <c r="AHH11" s="18"/>
      <c r="AHI11" s="18"/>
      <c r="AHJ11" s="18"/>
      <c r="AHK11" s="18"/>
      <c r="AHL11" s="18"/>
      <c r="AHM11" s="18"/>
      <c r="AHN11" s="18"/>
      <c r="AHO11" s="18"/>
      <c r="AHP11" s="18"/>
      <c r="AHQ11" s="18"/>
      <c r="AHR11" s="18"/>
      <c r="AHS11" s="18"/>
      <c r="AHT11" s="18"/>
      <c r="AHU11" s="18"/>
      <c r="AHV11" s="18"/>
      <c r="AHW11" s="18"/>
      <c r="AHX11" s="18"/>
      <c r="AHY11" s="18"/>
      <c r="AHZ11" s="18"/>
      <c r="AIA11" s="18"/>
      <c r="AIB11" s="18"/>
      <c r="AIC11" s="18"/>
      <c r="AID11" s="18"/>
      <c r="AIE11" s="18"/>
      <c r="AIF11" s="18"/>
      <c r="AIG11" s="18"/>
      <c r="AIH11" s="18"/>
      <c r="AII11" s="18"/>
      <c r="AIJ11" s="18"/>
      <c r="AIK11" s="18"/>
      <c r="AIL11" s="18"/>
      <c r="AIM11" s="18"/>
      <c r="AIN11" s="18"/>
      <c r="AIO11" s="18"/>
      <c r="AIP11" s="18"/>
      <c r="AIQ11" s="18"/>
      <c r="AIR11" s="18"/>
      <c r="AIS11" s="18"/>
      <c r="AIT11" s="18"/>
      <c r="AIU11" s="18"/>
      <c r="AIV11" s="18"/>
      <c r="AIW11" s="18"/>
      <c r="AIX11" s="18"/>
      <c r="AIY11" s="18"/>
      <c r="AIZ11" s="18"/>
      <c r="AJA11" s="18"/>
      <c r="AJB11" s="18"/>
      <c r="AJC11" s="18"/>
      <c r="AJD11" s="18"/>
      <c r="AJE11" s="18"/>
      <c r="AJF11" s="18"/>
      <c r="AJG11" s="18"/>
      <c r="AJH11" s="18"/>
      <c r="AJI11" s="18"/>
      <c r="AJJ11" s="18"/>
      <c r="AJK11" s="18"/>
      <c r="AJL11" s="18"/>
      <c r="AJM11" s="18"/>
      <c r="AJN11" s="18"/>
      <c r="AJO11" s="18"/>
      <c r="AJP11" s="18"/>
      <c r="AJQ11" s="18"/>
      <c r="AJR11" s="18"/>
      <c r="AJS11" s="18"/>
      <c r="AJT11" s="18"/>
      <c r="AJU11" s="18"/>
      <c r="AJV11" s="18"/>
      <c r="AJW11" s="18"/>
      <c r="AJX11" s="18"/>
      <c r="AJY11" s="18"/>
      <c r="AJZ11" s="18"/>
      <c r="AKA11" s="18"/>
      <c r="AKB11" s="18"/>
      <c r="AKC11" s="18"/>
      <c r="AKD11" s="18"/>
      <c r="AKE11" s="18"/>
      <c r="AKF11" s="18"/>
      <c r="AKG11" s="18"/>
      <c r="AKH11" s="18"/>
      <c r="AKI11" s="18"/>
      <c r="AKJ11" s="18"/>
      <c r="AKK11" s="18"/>
      <c r="AKL11" s="18"/>
      <c r="AKM11" s="18"/>
      <c r="AKN11" s="18"/>
      <c r="AKO11" s="18"/>
      <c r="AKP11" s="18"/>
      <c r="AKQ11" s="18"/>
      <c r="AKR11" s="18"/>
      <c r="AKS11" s="18"/>
      <c r="AKT11" s="18"/>
      <c r="AKU11" s="18"/>
      <c r="AKV11" s="18"/>
      <c r="AKW11" s="18"/>
      <c r="AKX11" s="18"/>
      <c r="AKY11" s="18"/>
      <c r="AKZ11" s="18"/>
      <c r="ALA11" s="18"/>
      <c r="ALB11" s="18"/>
      <c r="ALC11" s="18"/>
      <c r="ALD11" s="18"/>
      <c r="ALE11" s="18"/>
      <c r="ALF11" s="18"/>
      <c r="ALG11" s="18"/>
      <c r="ALH11" s="18"/>
      <c r="ALI11" s="18"/>
      <c r="ALJ11" s="18"/>
      <c r="ALK11" s="18"/>
      <c r="ALL11" s="18"/>
      <c r="ALM11" s="18"/>
      <c r="ALN11" s="18"/>
      <c r="ALO11" s="18"/>
      <c r="ALP11" s="18"/>
      <c r="ALQ11" s="18"/>
      <c r="ALR11" s="18"/>
      <c r="ALS11" s="18"/>
      <c r="ALT11" s="18"/>
      <c r="ALU11" s="18"/>
      <c r="ALV11" s="18"/>
      <c r="ALW11" s="18"/>
      <c r="ALX11" s="18"/>
      <c r="ALY11" s="18"/>
      <c r="ALZ11" s="18"/>
      <c r="AMA11" s="18"/>
      <c r="AMB11" s="18"/>
      <c r="AMC11" s="18"/>
      <c r="AMD11" s="18"/>
      <c r="AME11" s="18"/>
      <c r="AMF11" s="18"/>
      <c r="AMG11" s="18"/>
      <c r="AMH11" s="18"/>
      <c r="AMI11" s="18"/>
      <c r="AMJ11" s="18"/>
      <c r="AMK11" s="18"/>
    </row>
    <row r="12" spans="1:1025" s="31" customFormat="1" ht="25.25" customHeight="1" x14ac:dyDescent="0.35">
      <c r="A12" s="46"/>
      <c r="B12" s="62"/>
      <c r="C12" s="63"/>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c r="AGW12" s="18"/>
      <c r="AGX12" s="18"/>
      <c r="AGY12" s="18"/>
      <c r="AGZ12" s="18"/>
      <c r="AHA12" s="18"/>
      <c r="AHB12" s="18"/>
      <c r="AHC12" s="18"/>
      <c r="AHD12" s="18"/>
      <c r="AHE12" s="18"/>
      <c r="AHF12" s="18"/>
      <c r="AHG12" s="18"/>
      <c r="AHH12" s="18"/>
      <c r="AHI12" s="18"/>
      <c r="AHJ12" s="18"/>
      <c r="AHK12" s="18"/>
      <c r="AHL12" s="18"/>
      <c r="AHM12" s="18"/>
      <c r="AHN12" s="18"/>
      <c r="AHO12" s="18"/>
      <c r="AHP12" s="18"/>
      <c r="AHQ12" s="18"/>
      <c r="AHR12" s="18"/>
      <c r="AHS12" s="18"/>
      <c r="AHT12" s="18"/>
      <c r="AHU12" s="18"/>
      <c r="AHV12" s="18"/>
      <c r="AHW12" s="18"/>
      <c r="AHX12" s="18"/>
      <c r="AHY12" s="18"/>
      <c r="AHZ12" s="18"/>
      <c r="AIA12" s="18"/>
      <c r="AIB12" s="18"/>
      <c r="AIC12" s="18"/>
      <c r="AID12" s="18"/>
      <c r="AIE12" s="18"/>
      <c r="AIF12" s="18"/>
      <c r="AIG12" s="18"/>
      <c r="AIH12" s="18"/>
      <c r="AII12" s="18"/>
      <c r="AIJ12" s="18"/>
      <c r="AIK12" s="18"/>
      <c r="AIL12" s="18"/>
      <c r="AIM12" s="18"/>
      <c r="AIN12" s="18"/>
      <c r="AIO12" s="18"/>
      <c r="AIP12" s="18"/>
      <c r="AIQ12" s="18"/>
      <c r="AIR12" s="18"/>
      <c r="AIS12" s="18"/>
      <c r="AIT12" s="18"/>
      <c r="AIU12" s="18"/>
      <c r="AIV12" s="18"/>
      <c r="AIW12" s="18"/>
      <c r="AIX12" s="18"/>
      <c r="AIY12" s="18"/>
      <c r="AIZ12" s="18"/>
      <c r="AJA12" s="18"/>
      <c r="AJB12" s="18"/>
      <c r="AJC12" s="18"/>
      <c r="AJD12" s="18"/>
      <c r="AJE12" s="18"/>
      <c r="AJF12" s="18"/>
      <c r="AJG12" s="18"/>
      <c r="AJH12" s="18"/>
      <c r="AJI12" s="18"/>
      <c r="AJJ12" s="18"/>
      <c r="AJK12" s="18"/>
      <c r="AJL12" s="18"/>
      <c r="AJM12" s="18"/>
      <c r="AJN12" s="18"/>
      <c r="AJO12" s="18"/>
      <c r="AJP12" s="18"/>
      <c r="AJQ12" s="18"/>
      <c r="AJR12" s="18"/>
      <c r="AJS12" s="18"/>
      <c r="AJT12" s="18"/>
      <c r="AJU12" s="18"/>
      <c r="AJV12" s="18"/>
      <c r="AJW12" s="18"/>
      <c r="AJX12" s="18"/>
      <c r="AJY12" s="18"/>
      <c r="AJZ12" s="18"/>
      <c r="AKA12" s="18"/>
      <c r="AKB12" s="18"/>
      <c r="AKC12" s="18"/>
      <c r="AKD12" s="18"/>
      <c r="AKE12" s="18"/>
      <c r="AKF12" s="18"/>
      <c r="AKG12" s="18"/>
      <c r="AKH12" s="18"/>
      <c r="AKI12" s="18"/>
      <c r="AKJ12" s="18"/>
      <c r="AKK12" s="18"/>
      <c r="AKL12" s="18"/>
      <c r="AKM12" s="18"/>
      <c r="AKN12" s="18"/>
      <c r="AKO12" s="18"/>
      <c r="AKP12" s="18"/>
      <c r="AKQ12" s="18"/>
      <c r="AKR12" s="18"/>
      <c r="AKS12" s="18"/>
      <c r="AKT12" s="18"/>
      <c r="AKU12" s="18"/>
      <c r="AKV12" s="18"/>
      <c r="AKW12" s="18"/>
      <c r="AKX12" s="18"/>
      <c r="AKY12" s="18"/>
      <c r="AKZ12" s="18"/>
      <c r="ALA12" s="18"/>
      <c r="ALB12" s="18"/>
      <c r="ALC12" s="18"/>
      <c r="ALD12" s="18"/>
      <c r="ALE12" s="18"/>
      <c r="ALF12" s="18"/>
      <c r="ALG12" s="18"/>
      <c r="ALH12" s="18"/>
      <c r="ALI12" s="18"/>
      <c r="ALJ12" s="18"/>
      <c r="ALK12" s="18"/>
      <c r="ALL12" s="18"/>
      <c r="ALM12" s="18"/>
      <c r="ALN12" s="18"/>
      <c r="ALO12" s="18"/>
      <c r="ALP12" s="18"/>
      <c r="ALQ12" s="18"/>
      <c r="ALR12" s="18"/>
      <c r="ALS12" s="18"/>
      <c r="ALT12" s="18"/>
      <c r="ALU12" s="18"/>
      <c r="ALV12" s="18"/>
      <c r="ALW12" s="18"/>
      <c r="ALX12" s="18"/>
      <c r="ALY12" s="18"/>
      <c r="ALZ12" s="18"/>
      <c r="AMA12" s="18"/>
      <c r="AMB12" s="18"/>
      <c r="AMC12" s="18"/>
      <c r="AMD12" s="18"/>
      <c r="AME12" s="18"/>
      <c r="AMF12" s="18"/>
      <c r="AMG12" s="18"/>
      <c r="AMH12" s="18"/>
      <c r="AMI12" s="18"/>
      <c r="AMJ12" s="18"/>
      <c r="AMK12" s="18"/>
    </row>
    <row r="13" spans="1:1025" s="21" customFormat="1" ht="25.25" customHeight="1" x14ac:dyDescent="0.35">
      <c r="A13" s="54"/>
      <c r="B13" s="42" t="s">
        <v>174</v>
      </c>
      <c r="C13" s="45"/>
    </row>
    <row r="14" spans="1:1025" ht="25.25" customHeight="1" x14ac:dyDescent="0.35">
      <c r="A14" s="46"/>
      <c r="B14" s="41" t="s">
        <v>14</v>
      </c>
      <c r="C14" s="43"/>
    </row>
    <row r="15" spans="1:1025" s="21" customFormat="1" ht="25.25" customHeight="1" x14ac:dyDescent="0.35">
      <c r="A15" s="44"/>
      <c r="B15" s="42" t="s">
        <v>13</v>
      </c>
      <c r="C15" s="45"/>
    </row>
    <row r="16" spans="1:1025" s="21" customFormat="1" ht="25.25" customHeight="1" x14ac:dyDescent="0.35">
      <c r="A16" s="47"/>
      <c r="B16" s="48" t="s">
        <v>16</v>
      </c>
      <c r="C16" s="49"/>
    </row>
    <row r="17" spans="1:3" s="21" customFormat="1" ht="25.25" customHeight="1" x14ac:dyDescent="0.35">
      <c r="A17" s="50"/>
      <c r="B17" s="51" t="s">
        <v>15</v>
      </c>
      <c r="C17" s="52"/>
    </row>
  </sheetData>
  <mergeCells count="5">
    <mergeCell ref="A1:C1"/>
    <mergeCell ref="A4:C4"/>
    <mergeCell ref="A6:C6"/>
    <mergeCell ref="A2:C2"/>
    <mergeCell ref="A3:C3"/>
  </mergeCells>
  <printOptions horizontalCentered="1"/>
  <pageMargins left="0.78740157480314965" right="0.78740157480314965" top="1.0629921259842521" bottom="1.0629921259842521" header="0.51181102362204722" footer="0.51181102362204722"/>
  <pageSetup paperSize="9" scale="90" firstPageNumber="0" orientation="portrait" horizontalDpi="300" verticalDpi="300" r:id="rId1"/>
  <headerFooter>
    <oddFooter>&amp;L&amp;K6B0001Summary Page&amp;R&amp;K560002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C179"/>
  <sheetViews>
    <sheetView tabSelected="1" view="pageBreakPreview" topLeftCell="A73" zoomScaleNormal="100" zoomScaleSheetLayoutView="100" zoomScalePageLayoutView="90" workbookViewId="0">
      <selection activeCell="B72" sqref="B72"/>
    </sheetView>
  </sheetViews>
  <sheetFormatPr defaultColWidth="8.81640625" defaultRowHeight="15.5" x14ac:dyDescent="0.35"/>
  <cols>
    <col min="1" max="1" width="9.453125" style="140" customWidth="1"/>
    <col min="2" max="2" width="64.81640625" style="137" customWidth="1"/>
    <col min="3" max="3" width="15.54296875" style="138" bestFit="1" customWidth="1"/>
    <col min="4" max="4" width="10.08984375" style="201" bestFit="1" customWidth="1"/>
    <col min="5" max="5" width="17.08984375" style="138" bestFit="1" customWidth="1"/>
    <col min="6" max="6" width="17.54296875" style="139" customWidth="1"/>
    <col min="7" max="8" width="11.453125" style="22"/>
    <col min="9" max="9" width="46.453125" style="22" bestFit="1" customWidth="1"/>
    <col min="10" max="233" width="11.453125" style="22"/>
    <col min="234" max="1017" width="11.453125" style="23"/>
  </cols>
  <sheetData>
    <row r="1" spans="1:1016" s="25" customFormat="1" x14ac:dyDescent="0.25">
      <c r="A1" s="227" t="str">
        <f>COVER!B14</f>
        <v xml:space="preserve">IRRIGATION FOR CLIMATE RESILIENCE PROJECT (ICRP) </v>
      </c>
      <c r="B1" s="228"/>
      <c r="C1" s="228"/>
      <c r="D1" s="228"/>
      <c r="E1" s="228"/>
      <c r="F1" s="229"/>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row>
    <row r="2" spans="1:1016" ht="14.75" customHeight="1" x14ac:dyDescent="0.35">
      <c r="A2" s="230" t="s">
        <v>110</v>
      </c>
      <c r="B2" s="230"/>
      <c r="C2" s="230"/>
      <c r="D2" s="230"/>
      <c r="E2" s="230"/>
      <c r="F2" s="230"/>
    </row>
    <row r="3" spans="1:1016" s="26" customFormat="1" ht="15" customHeight="1" x14ac:dyDescent="0.3">
      <c r="A3" s="231"/>
      <c r="B3" s="231"/>
      <c r="C3" s="231"/>
      <c r="D3" s="231"/>
      <c r="E3" s="231"/>
      <c r="F3" s="231"/>
    </row>
    <row r="4" spans="1:1016" s="33" customFormat="1" ht="19.25" customHeight="1" x14ac:dyDescent="0.25">
      <c r="A4" s="231" t="s">
        <v>731</v>
      </c>
      <c r="B4" s="231"/>
      <c r="C4" s="231"/>
      <c r="D4" s="231"/>
      <c r="E4" s="231"/>
      <c r="F4" s="231"/>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row>
    <row r="5" spans="1:1016" s="33" customFormat="1" ht="10.25" customHeight="1" thickBot="1" x14ac:dyDescent="0.3">
      <c r="A5" s="240"/>
      <c r="B5" s="240"/>
      <c r="C5" s="240"/>
      <c r="D5" s="240"/>
      <c r="E5" s="240"/>
      <c r="F5" s="240"/>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row>
    <row r="6" spans="1:1016" ht="29.25" customHeight="1" thickBot="1" x14ac:dyDescent="0.4">
      <c r="A6" s="210" t="s">
        <v>17</v>
      </c>
      <c r="B6" s="211" t="s">
        <v>18</v>
      </c>
      <c r="C6" s="212" t="s">
        <v>19</v>
      </c>
      <c r="D6" s="211" t="s">
        <v>20</v>
      </c>
      <c r="E6" s="212" t="s">
        <v>690</v>
      </c>
      <c r="F6" s="213" t="s">
        <v>689</v>
      </c>
    </row>
    <row r="7" spans="1:1016" s="65" customFormat="1" ht="25.25" customHeight="1" thickTop="1" x14ac:dyDescent="0.25">
      <c r="A7" s="143">
        <v>1.1000000000000001</v>
      </c>
      <c r="B7" s="144" t="s">
        <v>22</v>
      </c>
      <c r="C7" s="145"/>
      <c r="D7" s="146"/>
      <c r="E7" s="147"/>
      <c r="F7" s="147"/>
    </row>
    <row r="8" spans="1:1016" s="65" customFormat="1" ht="25.25" customHeight="1" x14ac:dyDescent="0.25">
      <c r="A8" s="148" t="s">
        <v>23</v>
      </c>
      <c r="B8" s="149" t="s">
        <v>24</v>
      </c>
      <c r="C8" s="150" t="s">
        <v>25</v>
      </c>
      <c r="D8" s="151">
        <v>1</v>
      </c>
      <c r="E8" s="152"/>
      <c r="F8" s="152"/>
    </row>
    <row r="9" spans="1:1016" s="65" customFormat="1" ht="25.25" customHeight="1" x14ac:dyDescent="0.25">
      <c r="A9" s="148" t="s">
        <v>26</v>
      </c>
      <c r="B9" s="149" t="s">
        <v>27</v>
      </c>
      <c r="C9" s="150" t="s">
        <v>25</v>
      </c>
      <c r="D9" s="151">
        <v>1</v>
      </c>
      <c r="E9" s="152"/>
      <c r="F9" s="152"/>
    </row>
    <row r="10" spans="1:1016" s="65" customFormat="1" ht="25.25" customHeight="1" x14ac:dyDescent="0.25">
      <c r="A10" s="148" t="s">
        <v>28</v>
      </c>
      <c r="B10" s="149" t="s">
        <v>29</v>
      </c>
      <c r="C10" s="150" t="s">
        <v>25</v>
      </c>
      <c r="D10" s="151">
        <v>1</v>
      </c>
      <c r="E10" s="152"/>
      <c r="F10" s="152"/>
    </row>
    <row r="11" spans="1:1016" s="65" customFormat="1" ht="25.25" customHeight="1" x14ac:dyDescent="0.25">
      <c r="A11" s="148" t="s">
        <v>30</v>
      </c>
      <c r="B11" s="149" t="s">
        <v>31</v>
      </c>
      <c r="C11" s="150" t="s">
        <v>25</v>
      </c>
      <c r="D11" s="151">
        <v>1</v>
      </c>
      <c r="E11" s="152"/>
      <c r="F11" s="152"/>
    </row>
    <row r="12" spans="1:1016" s="65" customFormat="1" ht="25.25" customHeight="1" x14ac:dyDescent="0.25">
      <c r="A12" s="148" t="s">
        <v>32</v>
      </c>
      <c r="B12" s="149" t="s">
        <v>33</v>
      </c>
      <c r="C12" s="150" t="s">
        <v>25</v>
      </c>
      <c r="D12" s="151">
        <v>1</v>
      </c>
      <c r="E12" s="152"/>
      <c r="F12" s="152"/>
    </row>
    <row r="13" spans="1:1016" s="65" customFormat="1" ht="25.25" customHeight="1" x14ac:dyDescent="0.25">
      <c r="A13" s="148"/>
      <c r="B13" s="149"/>
      <c r="C13" s="150"/>
      <c r="D13" s="151"/>
      <c r="E13" s="152"/>
      <c r="F13" s="152"/>
    </row>
    <row r="14" spans="1:1016" s="65" customFormat="1" ht="25.25" customHeight="1" x14ac:dyDescent="0.25">
      <c r="A14" s="153">
        <v>1.2</v>
      </c>
      <c r="B14" s="154" t="s">
        <v>732</v>
      </c>
      <c r="C14" s="155"/>
      <c r="D14" s="156"/>
      <c r="E14" s="157"/>
      <c r="F14" s="152"/>
    </row>
    <row r="15" spans="1:1016" s="65" customFormat="1" ht="25.25" customHeight="1" x14ac:dyDescent="0.25">
      <c r="A15" s="148"/>
      <c r="B15" s="154" t="s">
        <v>34</v>
      </c>
      <c r="C15" s="150"/>
      <c r="D15" s="151"/>
      <c r="E15" s="158"/>
      <c r="F15" s="152"/>
    </row>
    <row r="16" spans="1:1016" s="65" customFormat="1" ht="33.75" customHeight="1" x14ac:dyDescent="0.25">
      <c r="A16" s="148" t="s">
        <v>35</v>
      </c>
      <c r="B16" s="149" t="s">
        <v>714</v>
      </c>
      <c r="C16" s="159" t="s">
        <v>25</v>
      </c>
      <c r="D16" s="151">
        <v>1</v>
      </c>
      <c r="E16" s="152"/>
      <c r="F16" s="152"/>
    </row>
    <row r="17" spans="1:6" s="65" customFormat="1" ht="63.75" customHeight="1" x14ac:dyDescent="0.25">
      <c r="A17" s="148" t="s">
        <v>37</v>
      </c>
      <c r="B17" s="149" t="s">
        <v>715</v>
      </c>
      <c r="C17" s="159" t="s">
        <v>36</v>
      </c>
      <c r="D17" s="151">
        <v>24</v>
      </c>
      <c r="E17" s="152"/>
      <c r="F17" s="152"/>
    </row>
    <row r="18" spans="1:6" s="65" customFormat="1" ht="62" x14ac:dyDescent="0.25">
      <c r="A18" s="148" t="s">
        <v>38</v>
      </c>
      <c r="B18" s="149" t="s">
        <v>716</v>
      </c>
      <c r="C18" s="159" t="s">
        <v>36</v>
      </c>
      <c r="D18" s="151">
        <v>24</v>
      </c>
      <c r="E18" s="152"/>
      <c r="F18" s="152"/>
    </row>
    <row r="19" spans="1:6" s="65" customFormat="1" ht="46.5" x14ac:dyDescent="0.25">
      <c r="A19" s="148" t="s">
        <v>39</v>
      </c>
      <c r="B19" s="149" t="s">
        <v>717</v>
      </c>
      <c r="C19" s="159" t="s">
        <v>36</v>
      </c>
      <c r="D19" s="151">
        <v>24</v>
      </c>
      <c r="E19" s="152"/>
      <c r="F19" s="152"/>
    </row>
    <row r="20" spans="1:6" s="65" customFormat="1" ht="25.25" customHeight="1" x14ac:dyDescent="0.25">
      <c r="A20" s="148"/>
      <c r="B20" s="154"/>
      <c r="C20" s="150"/>
      <c r="D20" s="151"/>
      <c r="E20" s="158"/>
      <c r="F20" s="152"/>
    </row>
    <row r="21" spans="1:6" s="65" customFormat="1" ht="25.25" customHeight="1" x14ac:dyDescent="0.25">
      <c r="A21" s="153">
        <v>1.3</v>
      </c>
      <c r="B21" s="154" t="s">
        <v>40</v>
      </c>
      <c r="C21" s="155"/>
      <c r="D21" s="156"/>
      <c r="E21" s="157"/>
      <c r="F21" s="152"/>
    </row>
    <row r="22" spans="1:6" s="65" customFormat="1" ht="46.5" x14ac:dyDescent="0.25">
      <c r="A22" s="160" t="s">
        <v>41</v>
      </c>
      <c r="B22" s="149" t="s">
        <v>725</v>
      </c>
      <c r="C22" s="159" t="s">
        <v>56</v>
      </c>
      <c r="D22" s="151">
        <v>1</v>
      </c>
      <c r="E22" s="152"/>
      <c r="F22" s="152"/>
    </row>
    <row r="23" spans="1:6" s="65" customFormat="1" ht="46.5" x14ac:dyDescent="0.25">
      <c r="A23" s="160" t="s">
        <v>42</v>
      </c>
      <c r="B23" s="149" t="s">
        <v>726</v>
      </c>
      <c r="C23" s="159" t="s">
        <v>56</v>
      </c>
      <c r="D23" s="151">
        <v>2</v>
      </c>
      <c r="E23" s="152"/>
      <c r="F23" s="152"/>
    </row>
    <row r="24" spans="1:6" s="65" customFormat="1" ht="31" x14ac:dyDescent="0.25">
      <c r="A24" s="160" t="s">
        <v>43</v>
      </c>
      <c r="B24" s="149" t="s">
        <v>44</v>
      </c>
      <c r="C24" s="159" t="s">
        <v>45</v>
      </c>
      <c r="D24" s="161">
        <v>159000</v>
      </c>
      <c r="E24" s="152"/>
      <c r="F24" s="152"/>
    </row>
    <row r="25" spans="1:6" s="65" customFormat="1" ht="31" x14ac:dyDescent="0.25">
      <c r="A25" s="160" t="s">
        <v>46</v>
      </c>
      <c r="B25" s="162" t="s">
        <v>47</v>
      </c>
      <c r="C25" s="163" t="s">
        <v>45</v>
      </c>
      <c r="D25" s="164">
        <v>318000</v>
      </c>
      <c r="E25" s="165"/>
      <c r="F25" s="152"/>
    </row>
    <row r="26" spans="1:6" s="65" customFormat="1" ht="25.25" customHeight="1" x14ac:dyDescent="0.25">
      <c r="A26" s="148"/>
      <c r="B26" s="162"/>
      <c r="C26" s="163"/>
      <c r="D26" s="164"/>
      <c r="E26" s="165"/>
      <c r="F26" s="152"/>
    </row>
    <row r="27" spans="1:6" s="65" customFormat="1" ht="25.25" customHeight="1" x14ac:dyDescent="0.25">
      <c r="A27" s="148"/>
      <c r="B27" s="154" t="s">
        <v>48</v>
      </c>
      <c r="C27" s="155"/>
      <c r="D27" s="156"/>
      <c r="E27" s="166"/>
      <c r="F27" s="152"/>
    </row>
    <row r="28" spans="1:6" s="65" customFormat="1" ht="31" x14ac:dyDescent="0.25">
      <c r="A28" s="148" t="s">
        <v>49</v>
      </c>
      <c r="B28" s="149" t="s">
        <v>50</v>
      </c>
      <c r="C28" s="150" t="s">
        <v>25</v>
      </c>
      <c r="D28" s="151">
        <v>1</v>
      </c>
      <c r="E28" s="152"/>
      <c r="F28" s="152"/>
    </row>
    <row r="29" spans="1:6" s="65" customFormat="1" ht="31" x14ac:dyDescent="0.25">
      <c r="A29" s="148" t="s">
        <v>51</v>
      </c>
      <c r="B29" s="149" t="s">
        <v>52</v>
      </c>
      <c r="C29" s="150" t="s">
        <v>36</v>
      </c>
      <c r="D29" s="151">
        <v>24</v>
      </c>
      <c r="E29" s="152"/>
      <c r="F29" s="152"/>
    </row>
    <row r="30" spans="1:6" s="65" customFormat="1" ht="25.25" customHeight="1" x14ac:dyDescent="0.25">
      <c r="A30" s="153">
        <v>1.4</v>
      </c>
      <c r="B30" s="154" t="s">
        <v>53</v>
      </c>
      <c r="C30" s="150"/>
      <c r="D30" s="151"/>
      <c r="E30" s="158"/>
      <c r="F30" s="152"/>
    </row>
    <row r="31" spans="1:6" s="65" customFormat="1" ht="31" x14ac:dyDescent="0.25">
      <c r="A31" s="148" t="s">
        <v>54</v>
      </c>
      <c r="B31" s="149" t="s">
        <v>729</v>
      </c>
      <c r="C31" s="150" t="s">
        <v>25</v>
      </c>
      <c r="D31" s="151">
        <v>1</v>
      </c>
      <c r="E31" s="152"/>
      <c r="F31" s="152"/>
    </row>
    <row r="32" spans="1:6" s="65" customFormat="1" ht="31" x14ac:dyDescent="0.25">
      <c r="A32" s="148" t="s">
        <v>55</v>
      </c>
      <c r="B32" s="149" t="s">
        <v>728</v>
      </c>
      <c r="C32" s="159" t="s">
        <v>56</v>
      </c>
      <c r="D32" s="151">
        <v>3</v>
      </c>
      <c r="E32" s="152"/>
      <c r="F32" s="152"/>
    </row>
    <row r="33" spans="1:6" s="65" customFormat="1" ht="25.25" customHeight="1" x14ac:dyDescent="0.25">
      <c r="A33" s="148" t="s">
        <v>57</v>
      </c>
      <c r="B33" s="149" t="s">
        <v>58</v>
      </c>
      <c r="C33" s="159" t="s">
        <v>56</v>
      </c>
      <c r="D33" s="151">
        <v>5</v>
      </c>
      <c r="E33" s="152"/>
      <c r="F33" s="152"/>
    </row>
    <row r="34" spans="1:6" s="65" customFormat="1" ht="31" x14ac:dyDescent="0.25">
      <c r="A34" s="148" t="s">
        <v>59</v>
      </c>
      <c r="B34" s="149" t="s">
        <v>730</v>
      </c>
      <c r="C34" s="159" t="s">
        <v>56</v>
      </c>
      <c r="D34" s="151">
        <v>3</v>
      </c>
      <c r="E34" s="152"/>
      <c r="F34" s="152"/>
    </row>
    <row r="35" spans="1:6" s="66" customFormat="1" ht="32.25" customHeight="1" x14ac:dyDescent="0.25">
      <c r="A35" s="232" t="s">
        <v>220</v>
      </c>
      <c r="B35" s="233"/>
      <c r="C35" s="233"/>
      <c r="D35" s="233"/>
      <c r="E35" s="233"/>
      <c r="F35" s="141"/>
    </row>
    <row r="36" spans="1:6" s="65" customFormat="1" ht="31" x14ac:dyDescent="0.25">
      <c r="A36" s="148" t="s">
        <v>60</v>
      </c>
      <c r="B36" s="149" t="s">
        <v>61</v>
      </c>
      <c r="C36" s="159" t="s">
        <v>36</v>
      </c>
      <c r="D36" s="151">
        <v>24</v>
      </c>
      <c r="E36" s="152"/>
      <c r="F36" s="152"/>
    </row>
    <row r="37" spans="1:6" s="65" customFormat="1" ht="46.5" x14ac:dyDescent="0.25">
      <c r="A37" s="148" t="s">
        <v>62</v>
      </c>
      <c r="B37" s="167" t="s">
        <v>697</v>
      </c>
      <c r="C37" s="159" t="s">
        <v>56</v>
      </c>
      <c r="D37" s="151">
        <v>1</v>
      </c>
      <c r="E37" s="166"/>
      <c r="F37" s="166">
        <f>D37*E37</f>
        <v>0</v>
      </c>
    </row>
    <row r="38" spans="1:6" s="65" customFormat="1" ht="25.25" customHeight="1" x14ac:dyDescent="0.25">
      <c r="A38" s="148"/>
      <c r="B38" s="154" t="s">
        <v>64</v>
      </c>
      <c r="C38" s="150"/>
      <c r="D38" s="151"/>
      <c r="E38" s="152"/>
      <c r="F38" s="152"/>
    </row>
    <row r="39" spans="1:6" s="65" customFormat="1" ht="25.25" customHeight="1" x14ac:dyDescent="0.25">
      <c r="A39" s="148" t="s">
        <v>65</v>
      </c>
      <c r="B39" s="149" t="s">
        <v>66</v>
      </c>
      <c r="C39" s="159" t="s">
        <v>36</v>
      </c>
      <c r="D39" s="151">
        <v>24</v>
      </c>
      <c r="E39" s="152"/>
      <c r="F39" s="152"/>
    </row>
    <row r="40" spans="1:6" s="65" customFormat="1" ht="25.25" customHeight="1" x14ac:dyDescent="0.25">
      <c r="A40" s="148" t="s">
        <v>67</v>
      </c>
      <c r="B40" s="149" t="s">
        <v>68</v>
      </c>
      <c r="C40" s="159" t="s">
        <v>36</v>
      </c>
      <c r="D40" s="151">
        <v>24</v>
      </c>
      <c r="E40" s="152"/>
      <c r="F40" s="152"/>
    </row>
    <row r="41" spans="1:6" s="65" customFormat="1" ht="25.25" customHeight="1" x14ac:dyDescent="0.25">
      <c r="A41" s="148" t="s">
        <v>69</v>
      </c>
      <c r="B41" s="149" t="s">
        <v>70</v>
      </c>
      <c r="C41" s="159" t="s">
        <v>36</v>
      </c>
      <c r="D41" s="151">
        <v>24</v>
      </c>
      <c r="E41" s="152"/>
      <c r="F41" s="152"/>
    </row>
    <row r="42" spans="1:6" s="65" customFormat="1" ht="21" customHeight="1" x14ac:dyDescent="0.25">
      <c r="A42" s="148"/>
      <c r="B42" s="149"/>
      <c r="C42" s="159"/>
      <c r="D42" s="151"/>
      <c r="E42" s="152"/>
      <c r="F42" s="152"/>
    </row>
    <row r="43" spans="1:6" s="65" customFormat="1" ht="25.25" customHeight="1" x14ac:dyDescent="0.25">
      <c r="A43" s="153">
        <v>1.5</v>
      </c>
      <c r="B43" s="154" t="s">
        <v>71</v>
      </c>
      <c r="C43" s="169"/>
      <c r="D43" s="156"/>
      <c r="E43" s="157"/>
      <c r="F43" s="152"/>
    </row>
    <row r="44" spans="1:6" s="67" customFormat="1" ht="25.25" customHeight="1" x14ac:dyDescent="0.25">
      <c r="A44" s="151" t="s">
        <v>72</v>
      </c>
      <c r="B44" s="168" t="s">
        <v>113</v>
      </c>
      <c r="C44" s="170" t="s">
        <v>45</v>
      </c>
      <c r="D44" s="151">
        <v>8</v>
      </c>
      <c r="E44" s="171"/>
      <c r="F44" s="172"/>
    </row>
    <row r="45" spans="1:6" s="67" customFormat="1" ht="25.25" customHeight="1" x14ac:dyDescent="0.25">
      <c r="A45" s="151" t="s">
        <v>73</v>
      </c>
      <c r="B45" s="168" t="s">
        <v>114</v>
      </c>
      <c r="C45" s="170" t="s">
        <v>45</v>
      </c>
      <c r="D45" s="151">
        <v>34</v>
      </c>
      <c r="E45" s="171"/>
      <c r="F45" s="172"/>
    </row>
    <row r="46" spans="1:6" s="67" customFormat="1" ht="25.25" customHeight="1" x14ac:dyDescent="0.25">
      <c r="A46" s="151" t="s">
        <v>74</v>
      </c>
      <c r="B46" s="168" t="s">
        <v>115</v>
      </c>
      <c r="C46" s="170" t="s">
        <v>45</v>
      </c>
      <c r="D46" s="151">
        <v>40.700000000000003</v>
      </c>
      <c r="E46" s="171"/>
      <c r="F46" s="172"/>
    </row>
    <row r="47" spans="1:6" s="67" customFormat="1" ht="25.25" customHeight="1" x14ac:dyDescent="0.25">
      <c r="A47" s="151" t="s">
        <v>75</v>
      </c>
      <c r="B47" s="168" t="s">
        <v>116</v>
      </c>
      <c r="C47" s="170" t="s">
        <v>45</v>
      </c>
      <c r="D47" s="151">
        <v>46.2</v>
      </c>
      <c r="E47" s="171"/>
      <c r="F47" s="172"/>
    </row>
    <row r="48" spans="1:6" s="67" customFormat="1" ht="25.25" customHeight="1" x14ac:dyDescent="0.25">
      <c r="A48" s="151" t="s">
        <v>76</v>
      </c>
      <c r="B48" s="173" t="s">
        <v>709</v>
      </c>
      <c r="C48" s="170" t="s">
        <v>56</v>
      </c>
      <c r="D48" s="151">
        <v>110</v>
      </c>
      <c r="E48" s="171"/>
      <c r="F48" s="172"/>
    </row>
    <row r="49" spans="1:6" s="65" customFormat="1" ht="25.25" customHeight="1" x14ac:dyDescent="0.25">
      <c r="A49" s="151" t="s">
        <v>710</v>
      </c>
      <c r="B49" s="149" t="s">
        <v>77</v>
      </c>
      <c r="C49" s="150" t="s">
        <v>56</v>
      </c>
      <c r="D49" s="151">
        <v>110.00000000000001</v>
      </c>
      <c r="E49" s="174"/>
      <c r="F49" s="152"/>
    </row>
    <row r="50" spans="1:6" s="65" customFormat="1" ht="31.5" customHeight="1" x14ac:dyDescent="0.25">
      <c r="A50" s="151" t="s">
        <v>733</v>
      </c>
      <c r="B50" s="206" t="s">
        <v>721</v>
      </c>
      <c r="C50" s="150" t="s">
        <v>45</v>
      </c>
      <c r="D50" s="151">
        <v>10</v>
      </c>
      <c r="E50" s="174"/>
      <c r="F50" s="152"/>
    </row>
    <row r="51" spans="1:6" s="65" customFormat="1" ht="15" customHeight="1" x14ac:dyDescent="0.25">
      <c r="A51" s="148"/>
      <c r="B51" s="149"/>
      <c r="C51" s="150"/>
      <c r="D51" s="151"/>
      <c r="E51" s="174"/>
      <c r="F51" s="152"/>
    </row>
    <row r="52" spans="1:6" s="65" customFormat="1" ht="25.25" customHeight="1" x14ac:dyDescent="0.25">
      <c r="A52" s="153">
        <v>1.6</v>
      </c>
      <c r="B52" s="154" t="s">
        <v>78</v>
      </c>
      <c r="C52" s="169"/>
      <c r="D52" s="156"/>
      <c r="E52" s="157"/>
      <c r="F52" s="152"/>
    </row>
    <row r="53" spans="1:6" s="65" customFormat="1" ht="31" x14ac:dyDescent="0.25">
      <c r="A53" s="148" t="s">
        <v>117</v>
      </c>
      <c r="B53" s="149" t="s">
        <v>80</v>
      </c>
      <c r="C53" s="150" t="s">
        <v>56</v>
      </c>
      <c r="D53" s="151">
        <v>5</v>
      </c>
      <c r="E53" s="174"/>
      <c r="F53" s="152"/>
    </row>
    <row r="54" spans="1:6" s="65" customFormat="1" ht="25.25" customHeight="1" x14ac:dyDescent="0.25">
      <c r="A54" s="148" t="s">
        <v>118</v>
      </c>
      <c r="B54" s="149" t="s">
        <v>82</v>
      </c>
      <c r="C54" s="150" t="s">
        <v>25</v>
      </c>
      <c r="D54" s="151">
        <v>1</v>
      </c>
      <c r="E54" s="174"/>
      <c r="F54" s="152"/>
    </row>
    <row r="55" spans="1:6" s="65" customFormat="1" ht="46.5" x14ac:dyDescent="0.25">
      <c r="A55" s="148" t="s">
        <v>119</v>
      </c>
      <c r="B55" s="149" t="s">
        <v>84</v>
      </c>
      <c r="C55" s="150" t="s">
        <v>25</v>
      </c>
      <c r="D55" s="151">
        <v>1</v>
      </c>
      <c r="E55" s="174"/>
      <c r="F55" s="152"/>
    </row>
    <row r="56" spans="1:6" s="65" customFormat="1" ht="46.5" x14ac:dyDescent="0.25">
      <c r="A56" s="148" t="s">
        <v>120</v>
      </c>
      <c r="B56" s="149" t="s">
        <v>86</v>
      </c>
      <c r="C56" s="150" t="s">
        <v>25</v>
      </c>
      <c r="D56" s="151">
        <v>1</v>
      </c>
      <c r="E56" s="174"/>
      <c r="F56" s="152"/>
    </row>
    <row r="57" spans="1:6" s="27" customFormat="1" ht="31" x14ac:dyDescent="0.25">
      <c r="A57" s="148" t="s">
        <v>121</v>
      </c>
      <c r="B57" s="167" t="s">
        <v>88</v>
      </c>
      <c r="C57" s="175" t="s">
        <v>45</v>
      </c>
      <c r="D57" s="176">
        <v>50</v>
      </c>
      <c r="E57" s="177"/>
      <c r="F57" s="152"/>
    </row>
    <row r="58" spans="1:6" s="65" customFormat="1" ht="25.25" customHeight="1" x14ac:dyDescent="0.25">
      <c r="A58" s="153">
        <v>1.7</v>
      </c>
      <c r="B58" s="154" t="s">
        <v>89</v>
      </c>
      <c r="C58" s="155"/>
      <c r="D58" s="156"/>
      <c r="E58" s="157"/>
      <c r="F58" s="152"/>
    </row>
    <row r="59" spans="1:6" s="65" customFormat="1" ht="25.25" customHeight="1" x14ac:dyDescent="0.25">
      <c r="A59" s="148" t="s">
        <v>79</v>
      </c>
      <c r="B59" s="149" t="s">
        <v>699</v>
      </c>
      <c r="C59" s="150" t="s">
        <v>25</v>
      </c>
      <c r="D59" s="151">
        <v>1</v>
      </c>
      <c r="E59" s="158"/>
      <c r="F59" s="152"/>
    </row>
    <row r="60" spans="1:6" s="65" customFormat="1" ht="25.25" customHeight="1" x14ac:dyDescent="0.25">
      <c r="A60" s="148" t="s">
        <v>81</v>
      </c>
      <c r="B60" s="149" t="s">
        <v>698</v>
      </c>
      <c r="C60" s="150" t="s">
        <v>25</v>
      </c>
      <c r="D60" s="151">
        <v>1</v>
      </c>
      <c r="E60" s="158"/>
      <c r="F60" s="152"/>
    </row>
    <row r="61" spans="1:6" s="65" customFormat="1" ht="25.25" customHeight="1" x14ac:dyDescent="0.25">
      <c r="A61" s="148" t="s">
        <v>83</v>
      </c>
      <c r="B61" s="149" t="s">
        <v>700</v>
      </c>
      <c r="C61" s="150" t="s">
        <v>25</v>
      </c>
      <c r="D61" s="151">
        <v>1</v>
      </c>
      <c r="E61" s="158"/>
      <c r="F61" s="152"/>
    </row>
    <row r="62" spans="1:6" s="65" customFormat="1" ht="25.25" customHeight="1" x14ac:dyDescent="0.25">
      <c r="A62" s="148" t="s">
        <v>85</v>
      </c>
      <c r="B62" s="149" t="s">
        <v>701</v>
      </c>
      <c r="C62" s="150" t="s">
        <v>36</v>
      </c>
      <c r="D62" s="151">
        <v>24</v>
      </c>
      <c r="E62" s="152"/>
      <c r="F62" s="152"/>
    </row>
    <row r="63" spans="1:6" s="65" customFormat="1" ht="25.25" customHeight="1" x14ac:dyDescent="0.25">
      <c r="A63" s="148" t="s">
        <v>87</v>
      </c>
      <c r="B63" s="149" t="s">
        <v>702</v>
      </c>
      <c r="C63" s="148" t="s">
        <v>25</v>
      </c>
      <c r="D63" s="151">
        <v>1</v>
      </c>
      <c r="E63" s="166"/>
      <c r="F63" s="166"/>
    </row>
    <row r="64" spans="1:6" s="66" customFormat="1" ht="22.5" customHeight="1" x14ac:dyDescent="0.25">
      <c r="A64" s="237" t="s">
        <v>220</v>
      </c>
      <c r="B64" s="238"/>
      <c r="C64" s="238"/>
      <c r="D64" s="238"/>
      <c r="E64" s="239"/>
      <c r="F64" s="141"/>
    </row>
    <row r="65" spans="1:6" s="65" customFormat="1" ht="25.25" customHeight="1" x14ac:dyDescent="0.25">
      <c r="A65" s="148" t="s">
        <v>703</v>
      </c>
      <c r="B65" s="149" t="s">
        <v>91</v>
      </c>
      <c r="C65" s="150" t="s">
        <v>25</v>
      </c>
      <c r="D65" s="151">
        <v>1</v>
      </c>
      <c r="E65" s="157"/>
      <c r="F65" s="166"/>
    </row>
    <row r="66" spans="1:6" s="65" customFormat="1" ht="25.25" customHeight="1" x14ac:dyDescent="0.25">
      <c r="A66" s="148" t="s">
        <v>704</v>
      </c>
      <c r="B66" s="149" t="s">
        <v>705</v>
      </c>
      <c r="C66" s="150" t="s">
        <v>25</v>
      </c>
      <c r="D66" s="151">
        <v>1</v>
      </c>
      <c r="E66" s="157"/>
      <c r="F66" s="166"/>
    </row>
    <row r="67" spans="1:6" s="65" customFormat="1" ht="25.25" customHeight="1" x14ac:dyDescent="0.25">
      <c r="A67" s="153">
        <v>1.8</v>
      </c>
      <c r="B67" s="154" t="s">
        <v>92</v>
      </c>
      <c r="C67" s="155"/>
      <c r="D67" s="178"/>
      <c r="E67" s="157"/>
      <c r="F67" s="166"/>
    </row>
    <row r="68" spans="1:6" s="65" customFormat="1" ht="147" customHeight="1" x14ac:dyDescent="0.25">
      <c r="A68" s="148" t="s">
        <v>751</v>
      </c>
      <c r="B68" s="149" t="s">
        <v>755</v>
      </c>
      <c r="C68" s="148" t="s">
        <v>718</v>
      </c>
      <c r="D68" s="151">
        <v>1</v>
      </c>
      <c r="E68" s="152">
        <v>50000000</v>
      </c>
      <c r="F68" s="166"/>
    </row>
    <row r="69" spans="1:6" s="65" customFormat="1" ht="70.5" customHeight="1" x14ac:dyDescent="0.25">
      <c r="A69" s="148" t="s">
        <v>90</v>
      </c>
      <c r="B69" s="149" t="s">
        <v>727</v>
      </c>
      <c r="C69" s="148" t="s">
        <v>718</v>
      </c>
      <c r="D69" s="151">
        <v>1</v>
      </c>
      <c r="E69" s="152">
        <v>100000000</v>
      </c>
      <c r="F69" s="166"/>
    </row>
    <row r="70" spans="1:6" s="65" customFormat="1" ht="46.5" x14ac:dyDescent="0.25">
      <c r="A70" s="148" t="s">
        <v>752</v>
      </c>
      <c r="B70" s="149" t="s">
        <v>720</v>
      </c>
      <c r="C70" s="148" t="s">
        <v>718</v>
      </c>
      <c r="D70" s="151">
        <v>1</v>
      </c>
      <c r="E70" s="152">
        <v>150000000</v>
      </c>
      <c r="F70" s="166"/>
    </row>
    <row r="71" spans="1:6" s="65" customFormat="1" ht="71.400000000000006" customHeight="1" x14ac:dyDescent="0.25">
      <c r="A71" s="148" t="s">
        <v>719</v>
      </c>
      <c r="B71" s="149" t="s">
        <v>754</v>
      </c>
      <c r="C71" s="148" t="s">
        <v>718</v>
      </c>
      <c r="D71" s="151">
        <v>1</v>
      </c>
      <c r="E71" s="152">
        <v>100000000</v>
      </c>
      <c r="F71" s="166"/>
    </row>
    <row r="72" spans="1:6" s="65" customFormat="1" ht="32.25" customHeight="1" x14ac:dyDescent="0.25">
      <c r="A72" s="148" t="s">
        <v>753</v>
      </c>
      <c r="B72" s="149" t="s">
        <v>722</v>
      </c>
      <c r="C72" s="148" t="s">
        <v>63</v>
      </c>
      <c r="D72" s="151"/>
      <c r="E72" s="152">
        <f>SUM(E68:E71)</f>
        <v>400000000</v>
      </c>
      <c r="F72" s="166"/>
    </row>
    <row r="73" spans="1:6" s="65" customFormat="1" ht="25.25" customHeight="1" x14ac:dyDescent="0.25">
      <c r="A73" s="148"/>
      <c r="B73" s="149"/>
      <c r="C73" s="150"/>
      <c r="D73" s="151"/>
      <c r="E73" s="180"/>
      <c r="F73" s="152"/>
    </row>
    <row r="74" spans="1:6" s="65" customFormat="1" ht="31" x14ac:dyDescent="0.25">
      <c r="A74" s="179">
        <v>1.9</v>
      </c>
      <c r="B74" s="154" t="s">
        <v>97</v>
      </c>
      <c r="C74" s="169"/>
      <c r="D74" s="151"/>
      <c r="E74" s="180"/>
      <c r="F74" s="152"/>
    </row>
    <row r="75" spans="1:6" s="65" customFormat="1" ht="25.25" customHeight="1" x14ac:dyDescent="0.25">
      <c r="A75" s="148" t="s">
        <v>93</v>
      </c>
      <c r="B75" s="149" t="s">
        <v>98</v>
      </c>
      <c r="C75" s="150" t="s">
        <v>25</v>
      </c>
      <c r="D75" s="151">
        <v>1</v>
      </c>
      <c r="E75" s="180"/>
      <c r="F75" s="152"/>
    </row>
    <row r="76" spans="1:6" s="65" customFormat="1" ht="25.25" customHeight="1" x14ac:dyDescent="0.25">
      <c r="A76" s="148" t="s">
        <v>94</v>
      </c>
      <c r="B76" s="149" t="s">
        <v>99</v>
      </c>
      <c r="C76" s="150" t="s">
        <v>25</v>
      </c>
      <c r="D76" s="151">
        <v>1</v>
      </c>
      <c r="E76" s="181"/>
      <c r="F76" s="152"/>
    </row>
    <row r="77" spans="1:6" s="65" customFormat="1" ht="25.25" customHeight="1" x14ac:dyDescent="0.25">
      <c r="A77" s="148" t="s">
        <v>95</v>
      </c>
      <c r="B77" s="149" t="s">
        <v>100</v>
      </c>
      <c r="C77" s="150" t="s">
        <v>25</v>
      </c>
      <c r="D77" s="151">
        <v>1</v>
      </c>
      <c r="E77" s="181"/>
      <c r="F77" s="152"/>
    </row>
    <row r="78" spans="1:6" s="65" customFormat="1" ht="25.25" customHeight="1" x14ac:dyDescent="0.25">
      <c r="A78" s="148" t="s">
        <v>96</v>
      </c>
      <c r="B78" s="149" t="s">
        <v>101</v>
      </c>
      <c r="C78" s="150" t="s">
        <v>25</v>
      </c>
      <c r="D78" s="151">
        <v>1</v>
      </c>
      <c r="E78" s="181"/>
      <c r="F78" s="152"/>
    </row>
    <row r="79" spans="1:6" s="65" customFormat="1" ht="25.25" customHeight="1" x14ac:dyDescent="0.25">
      <c r="A79" s="148" t="s">
        <v>151</v>
      </c>
      <c r="B79" s="149" t="s">
        <v>102</v>
      </c>
      <c r="C79" s="150" t="s">
        <v>25</v>
      </c>
      <c r="D79" s="151">
        <v>1</v>
      </c>
      <c r="E79" s="181"/>
      <c r="F79" s="152"/>
    </row>
    <row r="80" spans="1:6" s="65" customFormat="1" ht="25.25" customHeight="1" x14ac:dyDescent="0.25">
      <c r="A80" s="148"/>
      <c r="B80" s="149"/>
      <c r="C80" s="159"/>
      <c r="D80" s="151"/>
      <c r="E80" s="181"/>
      <c r="F80" s="152"/>
    </row>
    <row r="81" spans="1:6" s="65" customFormat="1" ht="25.25" customHeight="1" x14ac:dyDescent="0.25">
      <c r="A81" s="148"/>
      <c r="B81" s="149"/>
      <c r="C81" s="159"/>
      <c r="D81" s="151"/>
      <c r="E81" s="181"/>
      <c r="F81" s="152"/>
    </row>
    <row r="82" spans="1:6" s="65" customFormat="1" ht="25.25" customHeight="1" x14ac:dyDescent="0.25">
      <c r="A82" s="148"/>
      <c r="B82" s="149"/>
      <c r="C82" s="159"/>
      <c r="D82" s="151"/>
      <c r="E82" s="181"/>
      <c r="F82" s="152"/>
    </row>
    <row r="83" spans="1:6" s="66" customFormat="1" ht="22.5" customHeight="1" x14ac:dyDescent="0.25">
      <c r="A83" s="237" t="s">
        <v>220</v>
      </c>
      <c r="B83" s="238"/>
      <c r="C83" s="238"/>
      <c r="D83" s="238"/>
      <c r="E83" s="239"/>
      <c r="F83" s="141"/>
    </row>
    <row r="84" spans="1:6" s="68" customFormat="1" x14ac:dyDescent="0.3">
      <c r="A84" s="182">
        <v>1.1000000000000001</v>
      </c>
      <c r="B84" s="154" t="s">
        <v>122</v>
      </c>
      <c r="C84" s="169"/>
      <c r="D84" s="156"/>
      <c r="E84" s="183"/>
      <c r="F84" s="166"/>
    </row>
    <row r="85" spans="1:6" s="68" customFormat="1" ht="25.25" customHeight="1" x14ac:dyDescent="0.3">
      <c r="A85" s="153" t="s">
        <v>136</v>
      </c>
      <c r="B85" s="154" t="s">
        <v>123</v>
      </c>
      <c r="C85" s="169"/>
      <c r="D85" s="156"/>
      <c r="E85" s="183"/>
      <c r="F85" s="166"/>
    </row>
    <row r="86" spans="1:6" s="65" customFormat="1" ht="77.5" x14ac:dyDescent="0.25">
      <c r="A86" s="148" t="s">
        <v>152</v>
      </c>
      <c r="B86" s="149" t="s">
        <v>124</v>
      </c>
      <c r="C86" s="159" t="s">
        <v>25</v>
      </c>
      <c r="D86" s="151">
        <v>1</v>
      </c>
      <c r="E86" s="181"/>
      <c r="F86" s="152"/>
    </row>
    <row r="87" spans="1:6" s="65" customFormat="1" ht="31" x14ac:dyDescent="0.25">
      <c r="A87" s="148" t="s">
        <v>153</v>
      </c>
      <c r="B87" s="149" t="s">
        <v>125</v>
      </c>
      <c r="C87" s="159" t="s">
        <v>25</v>
      </c>
      <c r="D87" s="151">
        <v>1</v>
      </c>
      <c r="E87" s="181"/>
      <c r="F87" s="152"/>
    </row>
    <row r="88" spans="1:6" s="65" customFormat="1" ht="46.5" x14ac:dyDescent="0.25">
      <c r="A88" s="148" t="s">
        <v>154</v>
      </c>
      <c r="B88" s="149" t="s">
        <v>126</v>
      </c>
      <c r="C88" s="159" t="s">
        <v>25</v>
      </c>
      <c r="D88" s="151">
        <v>1</v>
      </c>
      <c r="E88" s="181"/>
      <c r="F88" s="152"/>
    </row>
    <row r="89" spans="1:6" s="65" customFormat="1" ht="77.5" x14ac:dyDescent="0.25">
      <c r="A89" s="148" t="s">
        <v>155</v>
      </c>
      <c r="B89" s="149" t="s">
        <v>127</v>
      </c>
      <c r="C89" s="159" t="s">
        <v>25</v>
      </c>
      <c r="D89" s="151">
        <v>1</v>
      </c>
      <c r="E89" s="181"/>
      <c r="F89" s="152"/>
    </row>
    <row r="90" spans="1:6" s="65" customFormat="1" ht="77.5" x14ac:dyDescent="0.25">
      <c r="A90" s="148" t="s">
        <v>156</v>
      </c>
      <c r="B90" s="149" t="s">
        <v>128</v>
      </c>
      <c r="C90" s="159" t="s">
        <v>25</v>
      </c>
      <c r="D90" s="151">
        <v>1</v>
      </c>
      <c r="E90" s="181"/>
      <c r="F90" s="152"/>
    </row>
    <row r="91" spans="1:6" s="65" customFormat="1" ht="46.5" x14ac:dyDescent="0.25">
      <c r="A91" s="148" t="s">
        <v>157</v>
      </c>
      <c r="B91" s="149" t="s">
        <v>129</v>
      </c>
      <c r="C91" s="159" t="s">
        <v>25</v>
      </c>
      <c r="D91" s="151">
        <v>1</v>
      </c>
      <c r="E91" s="181"/>
      <c r="F91" s="152"/>
    </row>
    <row r="92" spans="1:6" s="65" customFormat="1" ht="46.5" x14ac:dyDescent="0.25">
      <c r="A92" s="148" t="s">
        <v>158</v>
      </c>
      <c r="B92" s="149" t="s">
        <v>130</v>
      </c>
      <c r="C92" s="159" t="s">
        <v>25</v>
      </c>
      <c r="D92" s="151">
        <v>1</v>
      </c>
      <c r="E92" s="181"/>
      <c r="F92" s="152"/>
    </row>
    <row r="93" spans="1:6" s="65" customFormat="1" ht="31" x14ac:dyDescent="0.25">
      <c r="A93" s="148" t="s">
        <v>159</v>
      </c>
      <c r="B93" s="149" t="s">
        <v>131</v>
      </c>
      <c r="C93" s="159" t="s">
        <v>25</v>
      </c>
      <c r="D93" s="151">
        <v>1</v>
      </c>
      <c r="E93" s="181"/>
      <c r="F93" s="152"/>
    </row>
    <row r="94" spans="1:6" s="65" customFormat="1" ht="62" x14ac:dyDescent="0.25">
      <c r="A94" s="148" t="s">
        <v>160</v>
      </c>
      <c r="B94" s="149" t="s">
        <v>132</v>
      </c>
      <c r="C94" s="159" t="s">
        <v>25</v>
      </c>
      <c r="D94" s="151">
        <v>1</v>
      </c>
      <c r="E94" s="181"/>
      <c r="F94" s="152"/>
    </row>
    <row r="95" spans="1:6" s="65" customFormat="1" ht="93" x14ac:dyDescent="0.25">
      <c r="A95" s="148" t="s">
        <v>161</v>
      </c>
      <c r="B95" s="149" t="s">
        <v>133</v>
      </c>
      <c r="C95" s="159" t="s">
        <v>25</v>
      </c>
      <c r="D95" s="151">
        <v>1</v>
      </c>
      <c r="E95" s="181"/>
      <c r="F95" s="152"/>
    </row>
    <row r="96" spans="1:6" s="65" customFormat="1" ht="46.5" x14ac:dyDescent="0.25">
      <c r="A96" s="148" t="s">
        <v>162</v>
      </c>
      <c r="B96" s="149" t="s">
        <v>134</v>
      </c>
      <c r="C96" s="159" t="s">
        <v>25</v>
      </c>
      <c r="D96" s="151">
        <v>1</v>
      </c>
      <c r="E96" s="181"/>
      <c r="F96" s="152"/>
    </row>
    <row r="97" spans="1:6" s="65" customFormat="1" ht="62" x14ac:dyDescent="0.25">
      <c r="A97" s="148" t="s">
        <v>163</v>
      </c>
      <c r="B97" s="149" t="s">
        <v>135</v>
      </c>
      <c r="C97" s="159" t="s">
        <v>25</v>
      </c>
      <c r="D97" s="151">
        <v>1</v>
      </c>
      <c r="E97" s="181"/>
      <c r="F97" s="152"/>
    </row>
    <row r="98" spans="1:6" s="65" customFormat="1" ht="25.25" customHeight="1" x14ac:dyDescent="0.25">
      <c r="A98" s="148"/>
      <c r="B98" s="184"/>
      <c r="C98" s="185"/>
      <c r="D98" s="186"/>
      <c r="E98" s="181"/>
      <c r="F98" s="152"/>
    </row>
    <row r="99" spans="1:6" s="65" customFormat="1" ht="25.25" customHeight="1" x14ac:dyDescent="0.25">
      <c r="A99" s="187" t="s">
        <v>137</v>
      </c>
      <c r="B99" s="188" t="s">
        <v>140</v>
      </c>
      <c r="C99" s="189"/>
      <c r="D99" s="190"/>
      <c r="E99" s="181"/>
      <c r="F99" s="152"/>
    </row>
    <row r="100" spans="1:6" s="65" customFormat="1" ht="46.5" x14ac:dyDescent="0.25">
      <c r="A100" s="191" t="s">
        <v>164</v>
      </c>
      <c r="B100" s="192" t="s">
        <v>141</v>
      </c>
      <c r="C100" s="193" t="s">
        <v>25</v>
      </c>
      <c r="D100" s="190">
        <v>1</v>
      </c>
      <c r="E100" s="181"/>
      <c r="F100" s="152"/>
    </row>
    <row r="101" spans="1:6" s="65" customFormat="1" ht="31" x14ac:dyDescent="0.25">
      <c r="A101" s="191" t="s">
        <v>165</v>
      </c>
      <c r="B101" s="192" t="s">
        <v>142</v>
      </c>
      <c r="C101" s="189" t="s">
        <v>25</v>
      </c>
      <c r="D101" s="190">
        <v>1</v>
      </c>
      <c r="E101" s="181"/>
      <c r="F101" s="152"/>
    </row>
    <row r="102" spans="1:6" s="65" customFormat="1" ht="31" x14ac:dyDescent="0.25">
      <c r="A102" s="191" t="s">
        <v>166</v>
      </c>
      <c r="B102" s="194" t="s">
        <v>143</v>
      </c>
      <c r="C102" s="189" t="s">
        <v>25</v>
      </c>
      <c r="D102" s="190">
        <v>1</v>
      </c>
      <c r="E102" s="181"/>
      <c r="F102" s="152"/>
    </row>
    <row r="103" spans="1:6" s="65" customFormat="1" ht="31" x14ac:dyDescent="0.25">
      <c r="A103" s="191" t="s">
        <v>167</v>
      </c>
      <c r="B103" s="195" t="s">
        <v>144</v>
      </c>
      <c r="C103" s="189" t="s">
        <v>25</v>
      </c>
      <c r="D103" s="190">
        <v>1</v>
      </c>
      <c r="E103" s="181"/>
      <c r="F103" s="152"/>
    </row>
    <row r="104" spans="1:6" s="66" customFormat="1" ht="22.5" customHeight="1" x14ac:dyDescent="0.25">
      <c r="A104" s="237" t="s">
        <v>220</v>
      </c>
      <c r="B104" s="238"/>
      <c r="C104" s="238"/>
      <c r="D104" s="238"/>
      <c r="E104" s="239"/>
      <c r="F104" s="141"/>
    </row>
    <row r="105" spans="1:6" s="65" customFormat="1" x14ac:dyDescent="0.25">
      <c r="A105" s="209"/>
      <c r="B105" s="195"/>
      <c r="C105" s="207"/>
      <c r="D105" s="208"/>
      <c r="E105" s="181"/>
      <c r="F105" s="152"/>
    </row>
    <row r="106" spans="1:6" s="65" customFormat="1" ht="25.25" customHeight="1" x14ac:dyDescent="0.25">
      <c r="A106" s="191" t="s">
        <v>168</v>
      </c>
      <c r="B106" s="195" t="s">
        <v>145</v>
      </c>
      <c r="C106" s="189" t="s">
        <v>25</v>
      </c>
      <c r="D106" s="190">
        <v>1</v>
      </c>
      <c r="E106" s="181"/>
      <c r="F106" s="152"/>
    </row>
    <row r="107" spans="1:6" s="65" customFormat="1" ht="31" x14ac:dyDescent="0.25">
      <c r="A107" s="191" t="s">
        <v>169</v>
      </c>
      <c r="B107" s="195" t="s">
        <v>146</v>
      </c>
      <c r="C107" s="189" t="s">
        <v>25</v>
      </c>
      <c r="D107" s="190">
        <v>1</v>
      </c>
      <c r="E107" s="181"/>
      <c r="F107" s="152"/>
    </row>
    <row r="108" spans="1:6" s="65" customFormat="1" ht="31" x14ac:dyDescent="0.25">
      <c r="A108" s="191" t="s">
        <v>170</v>
      </c>
      <c r="B108" s="195" t="s">
        <v>147</v>
      </c>
      <c r="C108" s="189" t="s">
        <v>25</v>
      </c>
      <c r="D108" s="190">
        <v>1</v>
      </c>
      <c r="E108" s="181"/>
      <c r="F108" s="152"/>
    </row>
    <row r="109" spans="1:6" s="65" customFormat="1" ht="25.25" customHeight="1" x14ac:dyDescent="0.25">
      <c r="A109" s="191" t="s">
        <v>171</v>
      </c>
      <c r="B109" s="195" t="s">
        <v>148</v>
      </c>
      <c r="C109" s="189" t="s">
        <v>25</v>
      </c>
      <c r="D109" s="190">
        <v>1</v>
      </c>
      <c r="E109" s="181"/>
      <c r="F109" s="152"/>
    </row>
    <row r="110" spans="1:6" s="65" customFormat="1" ht="31" x14ac:dyDescent="0.25">
      <c r="A110" s="191" t="s">
        <v>172</v>
      </c>
      <c r="B110" s="195" t="s">
        <v>149</v>
      </c>
      <c r="C110" s="189" t="s">
        <v>25</v>
      </c>
      <c r="D110" s="190">
        <v>1</v>
      </c>
      <c r="E110" s="181"/>
      <c r="F110" s="152"/>
    </row>
    <row r="111" spans="1:6" s="65" customFormat="1" ht="93" x14ac:dyDescent="0.25">
      <c r="A111" s="191" t="s">
        <v>173</v>
      </c>
      <c r="B111" s="196" t="s">
        <v>150</v>
      </c>
      <c r="C111" s="189" t="s">
        <v>25</v>
      </c>
      <c r="D111" s="190">
        <v>1</v>
      </c>
      <c r="E111" s="181"/>
      <c r="F111" s="152"/>
    </row>
    <row r="112" spans="1:6" s="65" customFormat="1" x14ac:dyDescent="0.25">
      <c r="A112" s="197"/>
      <c r="B112" s="198"/>
      <c r="C112" s="189"/>
      <c r="D112" s="190"/>
      <c r="E112" s="181"/>
      <c r="F112" s="152"/>
    </row>
    <row r="113" spans="1:6" s="65" customFormat="1" ht="25.25" customHeight="1" x14ac:dyDescent="0.25">
      <c r="A113" s="153">
        <v>1.1100000000000001</v>
      </c>
      <c r="B113" s="199" t="s">
        <v>103</v>
      </c>
      <c r="C113" s="185"/>
      <c r="D113" s="186"/>
      <c r="E113" s="181"/>
      <c r="F113" s="152"/>
    </row>
    <row r="114" spans="1:6" s="65" customFormat="1" ht="31" x14ac:dyDescent="0.25">
      <c r="A114" s="200" t="s">
        <v>138</v>
      </c>
      <c r="B114" s="184" t="s">
        <v>104</v>
      </c>
      <c r="C114" s="185" t="s">
        <v>105</v>
      </c>
      <c r="D114" s="186">
        <v>10</v>
      </c>
      <c r="E114" s="181"/>
      <c r="F114" s="152"/>
    </row>
    <row r="115" spans="1:6" s="65" customFormat="1" ht="31" x14ac:dyDescent="0.25">
      <c r="A115" s="200" t="s">
        <v>139</v>
      </c>
      <c r="B115" s="184" t="s">
        <v>750</v>
      </c>
      <c r="C115" s="185" t="s">
        <v>108</v>
      </c>
      <c r="D115" s="186">
        <v>1</v>
      </c>
      <c r="E115" s="181"/>
      <c r="F115" s="152"/>
    </row>
    <row r="116" spans="1:6" s="66" customFormat="1" ht="23.25" customHeight="1" x14ac:dyDescent="0.25">
      <c r="A116" s="237" t="s">
        <v>220</v>
      </c>
      <c r="B116" s="238"/>
      <c r="C116" s="238"/>
      <c r="D116" s="238"/>
      <c r="E116" s="239"/>
      <c r="F116" s="141"/>
    </row>
    <row r="117" spans="1:6" s="66" customFormat="1" x14ac:dyDescent="0.35">
      <c r="A117" s="122"/>
      <c r="B117" s="123"/>
      <c r="C117" s="124"/>
      <c r="D117" s="125"/>
      <c r="E117" s="126"/>
      <c r="F117" s="127"/>
    </row>
    <row r="118" spans="1:6" s="66" customFormat="1" x14ac:dyDescent="0.35">
      <c r="A118" s="122"/>
      <c r="B118" s="131" t="s">
        <v>676</v>
      </c>
      <c r="C118" s="124"/>
      <c r="D118" s="125"/>
      <c r="E118" s="126"/>
      <c r="F118" s="127"/>
    </row>
    <row r="119" spans="1:6" s="66" customFormat="1" x14ac:dyDescent="0.35">
      <c r="A119" s="122"/>
      <c r="B119" s="123"/>
      <c r="C119" s="124"/>
      <c r="D119" s="125"/>
      <c r="E119" s="126"/>
      <c r="F119" s="127"/>
    </row>
    <row r="120" spans="1:6" s="66" customFormat="1" x14ac:dyDescent="0.35">
      <c r="A120" s="122"/>
      <c r="B120" s="132" t="s">
        <v>691</v>
      </c>
      <c r="C120" s="124"/>
      <c r="D120" s="125"/>
      <c r="E120" s="126"/>
      <c r="F120" s="127"/>
    </row>
    <row r="121" spans="1:6" s="66" customFormat="1" x14ac:dyDescent="0.35">
      <c r="A121" s="122"/>
      <c r="B121" s="202"/>
      <c r="C121" s="203"/>
      <c r="D121" s="204"/>
      <c r="E121" s="205"/>
      <c r="F121" s="127"/>
    </row>
    <row r="122" spans="1:6" s="66" customFormat="1" x14ac:dyDescent="0.35">
      <c r="A122" s="122"/>
      <c r="B122" s="132" t="s">
        <v>692</v>
      </c>
      <c r="C122" s="124"/>
      <c r="D122" s="125"/>
      <c r="E122" s="126"/>
      <c r="F122" s="127"/>
    </row>
    <row r="123" spans="1:6" s="66" customFormat="1" x14ac:dyDescent="0.35">
      <c r="A123" s="122"/>
      <c r="B123" s="202"/>
      <c r="C123" s="203"/>
      <c r="D123" s="204"/>
      <c r="E123" s="205"/>
      <c r="F123" s="127"/>
    </row>
    <row r="124" spans="1:6" s="66" customFormat="1" x14ac:dyDescent="0.35">
      <c r="A124" s="122"/>
      <c r="B124" s="132" t="s">
        <v>693</v>
      </c>
      <c r="C124" s="124"/>
      <c r="D124" s="125"/>
      <c r="E124" s="126"/>
      <c r="F124" s="127"/>
    </row>
    <row r="125" spans="1:6" s="66" customFormat="1" x14ac:dyDescent="0.35">
      <c r="A125" s="122"/>
      <c r="B125" s="202"/>
      <c r="C125" s="203"/>
      <c r="D125" s="204"/>
      <c r="E125" s="205"/>
      <c r="F125" s="127"/>
    </row>
    <row r="126" spans="1:6" s="66" customFormat="1" x14ac:dyDescent="0.35">
      <c r="A126" s="122"/>
      <c r="B126" s="132" t="s">
        <v>694</v>
      </c>
      <c r="C126" s="124"/>
      <c r="D126" s="125"/>
      <c r="E126" s="126"/>
      <c r="F126" s="127"/>
    </row>
    <row r="127" spans="1:6" s="66" customFormat="1" x14ac:dyDescent="0.35">
      <c r="A127" s="122"/>
      <c r="B127" s="132"/>
      <c r="C127" s="124"/>
      <c r="D127" s="125"/>
      <c r="E127" s="126"/>
      <c r="F127" s="127"/>
    </row>
    <row r="128" spans="1:6" s="66" customFormat="1" x14ac:dyDescent="0.35">
      <c r="A128" s="122"/>
      <c r="B128" s="132"/>
      <c r="C128" s="124"/>
      <c r="D128" s="125"/>
      <c r="E128" s="126"/>
      <c r="F128" s="127"/>
    </row>
    <row r="129" spans="1:6" s="66" customFormat="1" x14ac:dyDescent="0.35">
      <c r="A129" s="122"/>
      <c r="B129" s="132"/>
      <c r="C129" s="124"/>
      <c r="D129" s="125"/>
      <c r="E129" s="126"/>
      <c r="F129" s="127"/>
    </row>
    <row r="130" spans="1:6" s="66" customFormat="1" x14ac:dyDescent="0.35">
      <c r="A130" s="122"/>
      <c r="B130" s="132"/>
      <c r="C130" s="124"/>
      <c r="D130" s="125"/>
      <c r="E130" s="126"/>
      <c r="F130" s="127"/>
    </row>
    <row r="131" spans="1:6" s="66" customFormat="1" x14ac:dyDescent="0.35">
      <c r="A131" s="122"/>
      <c r="B131" s="132"/>
      <c r="C131" s="124"/>
      <c r="D131" s="125"/>
      <c r="E131" s="126"/>
      <c r="F131" s="127"/>
    </row>
    <row r="132" spans="1:6" s="66" customFormat="1" x14ac:dyDescent="0.35">
      <c r="A132" s="122"/>
      <c r="B132" s="132"/>
      <c r="C132" s="124"/>
      <c r="D132" s="125"/>
      <c r="E132" s="126"/>
      <c r="F132" s="127"/>
    </row>
    <row r="133" spans="1:6" s="66" customFormat="1" x14ac:dyDescent="0.35">
      <c r="A133" s="122"/>
      <c r="B133" s="132"/>
      <c r="C133" s="124"/>
      <c r="D133" s="125"/>
      <c r="E133" s="126"/>
      <c r="F133" s="127"/>
    </row>
    <row r="134" spans="1:6" s="66" customFormat="1" x14ac:dyDescent="0.35">
      <c r="A134" s="122"/>
      <c r="B134" s="132"/>
      <c r="C134" s="124"/>
      <c r="D134" s="125"/>
      <c r="E134" s="126"/>
      <c r="F134" s="127"/>
    </row>
    <row r="135" spans="1:6" s="66" customFormat="1" x14ac:dyDescent="0.35">
      <c r="A135" s="122"/>
      <c r="B135" s="132"/>
      <c r="C135" s="124"/>
      <c r="D135" s="125"/>
      <c r="E135" s="126"/>
      <c r="F135" s="127"/>
    </row>
    <row r="136" spans="1:6" s="66" customFormat="1" x14ac:dyDescent="0.35">
      <c r="A136" s="122"/>
      <c r="B136" s="132"/>
      <c r="C136" s="124"/>
      <c r="D136" s="125"/>
      <c r="E136" s="126"/>
      <c r="F136" s="127"/>
    </row>
    <row r="137" spans="1:6" s="66" customFormat="1" x14ac:dyDescent="0.35">
      <c r="A137" s="122"/>
      <c r="B137" s="132"/>
      <c r="C137" s="124"/>
      <c r="D137" s="125"/>
      <c r="E137" s="126"/>
      <c r="F137" s="127"/>
    </row>
    <row r="138" spans="1:6" s="66" customFormat="1" x14ac:dyDescent="0.35">
      <c r="A138" s="122"/>
      <c r="B138" s="132"/>
      <c r="C138" s="124"/>
      <c r="D138" s="125"/>
      <c r="E138" s="126"/>
      <c r="F138" s="127"/>
    </row>
    <row r="139" spans="1:6" s="66" customFormat="1" x14ac:dyDescent="0.35">
      <c r="A139" s="122"/>
      <c r="B139" s="132"/>
      <c r="C139" s="124"/>
      <c r="D139" s="125"/>
      <c r="E139" s="126"/>
      <c r="F139" s="127"/>
    </row>
    <row r="140" spans="1:6" s="66" customFormat="1" x14ac:dyDescent="0.35">
      <c r="A140" s="122"/>
      <c r="B140" s="132"/>
      <c r="C140" s="124"/>
      <c r="D140" s="125"/>
      <c r="E140" s="126"/>
      <c r="F140" s="127"/>
    </row>
    <row r="141" spans="1:6" s="66" customFormat="1" x14ac:dyDescent="0.35">
      <c r="A141" s="122"/>
      <c r="B141" s="132"/>
      <c r="C141" s="124"/>
      <c r="D141" s="125"/>
      <c r="E141" s="126"/>
      <c r="F141" s="127"/>
    </row>
    <row r="142" spans="1:6" s="66" customFormat="1" x14ac:dyDescent="0.35">
      <c r="A142" s="122"/>
      <c r="B142" s="132"/>
      <c r="C142" s="124"/>
      <c r="D142" s="125"/>
      <c r="E142" s="126"/>
      <c r="F142" s="127"/>
    </row>
    <row r="143" spans="1:6" s="66" customFormat="1" x14ac:dyDescent="0.35">
      <c r="A143" s="122"/>
      <c r="B143" s="132"/>
      <c r="C143" s="124"/>
      <c r="D143" s="125"/>
      <c r="E143" s="126"/>
      <c r="F143" s="127"/>
    </row>
    <row r="144" spans="1:6" s="66" customFormat="1" x14ac:dyDescent="0.35">
      <c r="A144" s="122"/>
      <c r="B144" s="132"/>
      <c r="C144" s="124"/>
      <c r="D144" s="125"/>
      <c r="E144" s="126"/>
      <c r="F144" s="127"/>
    </row>
    <row r="145" spans="1:6" s="66" customFormat="1" x14ac:dyDescent="0.35">
      <c r="A145" s="122"/>
      <c r="B145" s="132"/>
      <c r="C145" s="124"/>
      <c r="D145" s="125"/>
      <c r="E145" s="126"/>
      <c r="F145" s="127"/>
    </row>
    <row r="146" spans="1:6" s="66" customFormat="1" x14ac:dyDescent="0.35">
      <c r="A146" s="122"/>
      <c r="B146" s="132"/>
      <c r="C146" s="124"/>
      <c r="D146" s="125"/>
      <c r="E146" s="126"/>
      <c r="F146" s="127"/>
    </row>
    <row r="147" spans="1:6" s="66" customFormat="1" x14ac:dyDescent="0.35">
      <c r="A147" s="122"/>
      <c r="B147" s="132"/>
      <c r="C147" s="124"/>
      <c r="D147" s="125"/>
      <c r="E147" s="126"/>
      <c r="F147" s="127"/>
    </row>
    <row r="148" spans="1:6" s="66" customFormat="1" x14ac:dyDescent="0.35">
      <c r="A148" s="122"/>
      <c r="B148" s="132"/>
      <c r="C148" s="124"/>
      <c r="D148" s="125"/>
      <c r="E148" s="126"/>
      <c r="F148" s="127"/>
    </row>
    <row r="149" spans="1:6" s="66" customFormat="1" x14ac:dyDescent="0.35">
      <c r="A149" s="122"/>
      <c r="B149" s="132"/>
      <c r="C149" s="124"/>
      <c r="D149" s="125"/>
      <c r="E149" s="126"/>
      <c r="F149" s="127"/>
    </row>
    <row r="150" spans="1:6" s="66" customFormat="1" x14ac:dyDescent="0.35">
      <c r="A150" s="122"/>
      <c r="B150" s="132"/>
      <c r="C150" s="124"/>
      <c r="D150" s="125"/>
      <c r="E150" s="126"/>
      <c r="F150" s="127"/>
    </row>
    <row r="151" spans="1:6" s="66" customFormat="1" x14ac:dyDescent="0.35">
      <c r="A151" s="122"/>
      <c r="B151" s="132"/>
      <c r="C151" s="124"/>
      <c r="D151" s="125"/>
      <c r="E151" s="126"/>
      <c r="F151" s="127"/>
    </row>
    <row r="152" spans="1:6" s="66" customFormat="1" x14ac:dyDescent="0.35">
      <c r="A152" s="122"/>
      <c r="B152" s="132"/>
      <c r="C152" s="124"/>
      <c r="D152" s="125"/>
      <c r="E152" s="126"/>
      <c r="F152" s="127"/>
    </row>
    <row r="153" spans="1:6" s="66" customFormat="1" x14ac:dyDescent="0.35">
      <c r="A153" s="122"/>
      <c r="B153" s="132"/>
      <c r="C153" s="124"/>
      <c r="D153" s="125"/>
      <c r="E153" s="126"/>
      <c r="F153" s="127"/>
    </row>
    <row r="154" spans="1:6" s="66" customFormat="1" x14ac:dyDescent="0.35">
      <c r="A154" s="122"/>
      <c r="B154" s="132"/>
      <c r="C154" s="124"/>
      <c r="D154" s="125"/>
      <c r="E154" s="126"/>
      <c r="F154" s="127"/>
    </row>
    <row r="155" spans="1:6" s="66" customFormat="1" x14ac:dyDescent="0.35">
      <c r="A155" s="122"/>
      <c r="B155" s="132"/>
      <c r="C155" s="124"/>
      <c r="D155" s="125"/>
      <c r="E155" s="126"/>
      <c r="F155" s="127"/>
    </row>
    <row r="156" spans="1:6" s="66" customFormat="1" x14ac:dyDescent="0.35">
      <c r="A156" s="122"/>
      <c r="B156" s="132"/>
      <c r="C156" s="124"/>
      <c r="D156" s="125"/>
      <c r="E156" s="126"/>
      <c r="F156" s="127"/>
    </row>
    <row r="157" spans="1:6" s="66" customFormat="1" x14ac:dyDescent="0.35">
      <c r="A157" s="122"/>
      <c r="B157" s="132"/>
      <c r="C157" s="124"/>
      <c r="D157" s="125"/>
      <c r="E157" s="126"/>
      <c r="F157" s="127"/>
    </row>
    <row r="158" spans="1:6" s="66" customFormat="1" x14ac:dyDescent="0.35">
      <c r="A158" s="122"/>
      <c r="B158" s="132"/>
      <c r="C158" s="124"/>
      <c r="D158" s="125"/>
      <c r="E158" s="126"/>
      <c r="F158" s="127"/>
    </row>
    <row r="159" spans="1:6" s="66" customFormat="1" x14ac:dyDescent="0.35">
      <c r="A159" s="122"/>
      <c r="B159" s="132"/>
      <c r="C159" s="124"/>
      <c r="D159" s="125"/>
      <c r="E159" s="126"/>
      <c r="F159" s="127"/>
    </row>
    <row r="160" spans="1:6" s="66" customFormat="1" x14ac:dyDescent="0.35">
      <c r="A160" s="122"/>
      <c r="B160" s="132"/>
      <c r="C160" s="124"/>
      <c r="D160" s="125"/>
      <c r="E160" s="126"/>
      <c r="F160" s="127"/>
    </row>
    <row r="161" spans="1:6" s="66" customFormat="1" x14ac:dyDescent="0.35">
      <c r="A161" s="122"/>
      <c r="B161" s="132"/>
      <c r="C161" s="124"/>
      <c r="D161" s="125"/>
      <c r="E161" s="126"/>
      <c r="F161" s="127"/>
    </row>
    <row r="162" spans="1:6" s="66" customFormat="1" x14ac:dyDescent="0.35">
      <c r="A162" s="122"/>
      <c r="B162" s="132"/>
      <c r="C162" s="124"/>
      <c r="D162" s="125"/>
      <c r="E162" s="126"/>
      <c r="F162" s="127"/>
    </row>
    <row r="163" spans="1:6" s="66" customFormat="1" x14ac:dyDescent="0.35">
      <c r="A163" s="122"/>
      <c r="B163" s="132"/>
      <c r="C163" s="124"/>
      <c r="D163" s="125"/>
      <c r="E163" s="126"/>
      <c r="F163" s="127"/>
    </row>
    <row r="164" spans="1:6" s="66" customFormat="1" x14ac:dyDescent="0.35">
      <c r="A164" s="122"/>
      <c r="B164" s="132"/>
      <c r="C164" s="124"/>
      <c r="D164" s="125"/>
      <c r="E164" s="126"/>
      <c r="F164" s="127"/>
    </row>
    <row r="165" spans="1:6" s="66" customFormat="1" x14ac:dyDescent="0.35">
      <c r="A165" s="122"/>
      <c r="B165" s="132"/>
      <c r="C165" s="124"/>
      <c r="D165" s="125"/>
      <c r="E165" s="126"/>
      <c r="F165" s="127"/>
    </row>
    <row r="166" spans="1:6" s="66" customFormat="1" x14ac:dyDescent="0.35">
      <c r="A166" s="122"/>
      <c r="B166" s="132"/>
      <c r="C166" s="124"/>
      <c r="D166" s="125"/>
      <c r="E166" s="126"/>
      <c r="F166" s="127"/>
    </row>
    <row r="167" spans="1:6" s="66" customFormat="1" x14ac:dyDescent="0.35">
      <c r="A167" s="122"/>
      <c r="B167" s="132"/>
      <c r="C167" s="124"/>
      <c r="D167" s="125"/>
      <c r="E167" s="126"/>
      <c r="F167" s="127"/>
    </row>
    <row r="168" spans="1:6" s="66" customFormat="1" x14ac:dyDescent="0.35">
      <c r="A168" s="122"/>
      <c r="B168" s="132"/>
      <c r="C168" s="124"/>
      <c r="D168" s="125"/>
      <c r="E168" s="126"/>
      <c r="F168" s="127"/>
    </row>
    <row r="169" spans="1:6" s="66" customFormat="1" x14ac:dyDescent="0.35">
      <c r="A169" s="122"/>
      <c r="B169" s="132"/>
      <c r="C169" s="124"/>
      <c r="D169" s="125"/>
      <c r="E169" s="126"/>
      <c r="F169" s="127"/>
    </row>
    <row r="170" spans="1:6" s="66" customFormat="1" x14ac:dyDescent="0.35">
      <c r="A170" s="122"/>
      <c r="B170" s="132"/>
      <c r="C170" s="124"/>
      <c r="D170" s="125"/>
      <c r="E170" s="126"/>
      <c r="F170" s="127"/>
    </row>
    <row r="171" spans="1:6" s="66" customFormat="1" x14ac:dyDescent="0.35">
      <c r="A171" s="122"/>
      <c r="B171" s="132"/>
      <c r="C171" s="124"/>
      <c r="D171" s="125"/>
      <c r="E171" s="126"/>
      <c r="F171" s="127"/>
    </row>
    <row r="172" spans="1:6" s="66" customFormat="1" x14ac:dyDescent="0.35">
      <c r="A172" s="122"/>
      <c r="B172" s="132"/>
      <c r="C172" s="124"/>
      <c r="D172" s="125"/>
      <c r="E172" s="126"/>
      <c r="F172" s="127"/>
    </row>
    <row r="173" spans="1:6" s="66" customFormat="1" x14ac:dyDescent="0.35">
      <c r="A173" s="122"/>
      <c r="B173" s="132"/>
      <c r="C173" s="124"/>
      <c r="D173" s="125"/>
      <c r="E173" s="126"/>
      <c r="F173" s="127"/>
    </row>
    <row r="174" spans="1:6" s="66" customFormat="1" x14ac:dyDescent="0.35">
      <c r="A174" s="122"/>
      <c r="B174" s="132"/>
      <c r="C174" s="124"/>
      <c r="D174" s="125"/>
      <c r="E174" s="126"/>
      <c r="F174" s="127"/>
    </row>
    <row r="175" spans="1:6" s="66" customFormat="1" x14ac:dyDescent="0.35">
      <c r="A175" s="122"/>
      <c r="B175" s="132"/>
      <c r="C175" s="124"/>
      <c r="D175" s="125"/>
      <c r="E175" s="126"/>
      <c r="F175" s="127"/>
    </row>
    <row r="176" spans="1:6" s="66" customFormat="1" x14ac:dyDescent="0.35">
      <c r="A176" s="122"/>
      <c r="B176" s="132"/>
      <c r="C176" s="124"/>
      <c r="D176" s="125"/>
      <c r="E176" s="126"/>
      <c r="F176" s="127"/>
    </row>
    <row r="177" spans="1:6" s="66" customFormat="1" x14ac:dyDescent="0.35">
      <c r="A177" s="122"/>
      <c r="B177" s="132"/>
      <c r="C177" s="124"/>
      <c r="D177" s="125"/>
      <c r="E177" s="126"/>
      <c r="F177" s="127"/>
    </row>
    <row r="178" spans="1:6" s="66" customFormat="1" x14ac:dyDescent="0.35">
      <c r="A178" s="122"/>
      <c r="B178" s="132"/>
      <c r="C178" s="124"/>
      <c r="D178" s="125"/>
      <c r="E178" s="126"/>
      <c r="F178" s="127"/>
    </row>
    <row r="179" spans="1:6" s="66" customFormat="1" ht="30" customHeight="1" thickBot="1" x14ac:dyDescent="0.3">
      <c r="A179" s="234" t="s">
        <v>688</v>
      </c>
      <c r="B179" s="235"/>
      <c r="C179" s="235"/>
      <c r="D179" s="235"/>
      <c r="E179" s="236"/>
      <c r="F179" s="142"/>
    </row>
  </sheetData>
  <mergeCells count="11">
    <mergeCell ref="A1:F1"/>
    <mergeCell ref="A2:F2"/>
    <mergeCell ref="A3:F3"/>
    <mergeCell ref="A35:E35"/>
    <mergeCell ref="A179:E179"/>
    <mergeCell ref="A116:E116"/>
    <mergeCell ref="A4:F4"/>
    <mergeCell ref="A5:F5"/>
    <mergeCell ref="A83:E83"/>
    <mergeCell ref="A104:E104"/>
    <mergeCell ref="A64:E64"/>
  </mergeCells>
  <phoneticPr fontId="25" type="noConversion"/>
  <pageMargins left="0.78740157480314965" right="0.78740157480314965" top="0.9055118110236221" bottom="0.9055118110236221" header="0.51181102362204722" footer="0.51181102362204722"/>
  <pageSetup scale="62" firstPageNumber="0" orientation="portrait" horizontalDpi="300" verticalDpi="300" r:id="rId1"/>
  <headerFooter>
    <oddFooter>&amp;L&amp;K6B0001&amp;A&amp;R&amp;K6B0001Page &amp;P of &amp;N</oddFooter>
  </headerFooter>
  <rowBreaks count="5" manualBreakCount="5">
    <brk id="35" max="5" man="1"/>
    <brk id="64" max="5" man="1"/>
    <brk id="83" max="5" man="1"/>
    <brk id="104" max="5" man="1"/>
    <brk id="11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AMB587"/>
  <sheetViews>
    <sheetView view="pageBreakPreview" topLeftCell="A139" zoomScaleNormal="100" zoomScaleSheetLayoutView="100" zoomScalePageLayoutView="90" workbookViewId="0">
      <selection activeCell="G63" sqref="G63"/>
    </sheetView>
  </sheetViews>
  <sheetFormatPr defaultColWidth="8.81640625" defaultRowHeight="15.5" x14ac:dyDescent="0.35"/>
  <cols>
    <col min="1" max="1" width="9.54296875" style="134" bestFit="1" customWidth="1"/>
    <col min="2" max="2" width="67.453125" style="135" customWidth="1"/>
    <col min="3" max="3" width="8.81640625" style="136" bestFit="1" customWidth="1"/>
    <col min="4" max="4" width="10.81640625" style="136" customWidth="1"/>
    <col min="5" max="5" width="13.1796875" style="136" customWidth="1"/>
    <col min="6" max="6" width="15.1796875" style="136" customWidth="1"/>
    <col min="7" max="245" width="8.81640625" style="28" customWidth="1"/>
    <col min="246" max="246" width="11.453125" style="28" customWidth="1"/>
    <col min="247" max="247" width="52.81640625" style="28" customWidth="1"/>
    <col min="248" max="248" width="8.1796875" style="28" customWidth="1"/>
    <col min="249" max="249" width="8.81640625" style="28" customWidth="1"/>
    <col min="250" max="250" width="13.1796875" style="28" customWidth="1"/>
    <col min="251" max="251" width="14" style="28" customWidth="1"/>
    <col min="252" max="252" width="13.08984375" style="28" customWidth="1"/>
    <col min="253" max="501" width="8.81640625" style="28" customWidth="1"/>
    <col min="502" max="502" width="11.453125" style="28" customWidth="1"/>
    <col min="503" max="503" width="52.81640625" style="28" customWidth="1"/>
    <col min="504" max="504" width="8.1796875" style="28" customWidth="1"/>
    <col min="505" max="505" width="8.81640625" style="28" customWidth="1"/>
    <col min="506" max="506" width="13.1796875" style="28" customWidth="1"/>
    <col min="507" max="507" width="14" style="28" customWidth="1"/>
    <col min="508" max="508" width="13.08984375" style="28" customWidth="1"/>
    <col min="509" max="757" width="8.81640625" style="28" customWidth="1"/>
    <col min="758" max="758" width="11.453125" style="28" customWidth="1"/>
    <col min="759" max="759" width="52.81640625" style="28" customWidth="1"/>
    <col min="760" max="760" width="8.1796875" style="28" customWidth="1"/>
    <col min="761" max="761" width="8.81640625" style="28" customWidth="1"/>
    <col min="762" max="762" width="13.1796875" style="28" customWidth="1"/>
    <col min="763" max="763" width="14" style="28" customWidth="1"/>
    <col min="764" max="764" width="13.08984375" style="28" customWidth="1"/>
    <col min="765" max="1013" width="8.81640625" style="28" customWidth="1"/>
    <col min="1014" max="1014" width="11.453125" style="28" customWidth="1"/>
    <col min="1015" max="1016" width="52.81640625" style="28" customWidth="1"/>
  </cols>
  <sheetData>
    <row r="1" spans="1:1016" s="33" customFormat="1" x14ac:dyDescent="0.25">
      <c r="A1" s="227" t="str">
        <f>COVER!B14</f>
        <v xml:space="preserve">IRRIGATION FOR CLIMATE RESILIENCE PROJECT (ICRP) </v>
      </c>
      <c r="B1" s="228"/>
      <c r="C1" s="228"/>
      <c r="D1" s="228"/>
      <c r="E1" s="228"/>
      <c r="F1" s="2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row>
    <row r="2" spans="1:1016" s="33" customFormat="1" ht="14.75" customHeight="1" x14ac:dyDescent="0.25">
      <c r="A2" s="230" t="s">
        <v>110</v>
      </c>
      <c r="B2" s="230"/>
      <c r="C2" s="230"/>
      <c r="D2" s="230"/>
      <c r="E2" s="230"/>
      <c r="F2" s="230"/>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c r="JB2" s="29"/>
      <c r="JC2" s="29"/>
      <c r="JD2" s="29"/>
      <c r="JE2" s="29"/>
      <c r="JF2" s="29"/>
      <c r="JG2" s="29"/>
      <c r="JH2" s="29"/>
      <c r="JI2" s="29"/>
      <c r="JJ2" s="29"/>
      <c r="JK2" s="29"/>
      <c r="JL2" s="29"/>
      <c r="JM2" s="29"/>
      <c r="JN2" s="29"/>
      <c r="JO2" s="29"/>
      <c r="JP2" s="29"/>
      <c r="JQ2" s="29"/>
      <c r="JR2" s="29"/>
      <c r="JS2" s="29"/>
      <c r="JT2" s="29"/>
      <c r="JU2" s="29"/>
      <c r="JV2" s="29"/>
      <c r="JW2" s="29"/>
      <c r="JX2" s="29"/>
      <c r="JY2" s="29"/>
      <c r="JZ2" s="29"/>
      <c r="KA2" s="29"/>
      <c r="KB2" s="29"/>
      <c r="KC2" s="29"/>
      <c r="KD2" s="29"/>
      <c r="KE2" s="29"/>
      <c r="KF2" s="29"/>
      <c r="KG2" s="29"/>
      <c r="KH2" s="29"/>
      <c r="KI2" s="29"/>
      <c r="KJ2" s="29"/>
      <c r="KK2" s="29"/>
      <c r="KL2" s="29"/>
      <c r="KM2" s="29"/>
      <c r="KN2" s="29"/>
      <c r="KO2" s="29"/>
      <c r="KP2" s="29"/>
      <c r="KQ2" s="29"/>
      <c r="KR2" s="29"/>
      <c r="KS2" s="29"/>
      <c r="KT2" s="29"/>
      <c r="KU2" s="29"/>
      <c r="KV2" s="29"/>
      <c r="KW2" s="29"/>
      <c r="KX2" s="29"/>
      <c r="KY2" s="29"/>
      <c r="KZ2" s="29"/>
      <c r="LA2" s="29"/>
      <c r="LB2" s="29"/>
      <c r="LC2" s="29"/>
      <c r="LD2" s="29"/>
      <c r="LE2" s="29"/>
      <c r="LF2" s="29"/>
      <c r="LG2" s="29"/>
      <c r="LH2" s="29"/>
      <c r="LI2" s="29"/>
      <c r="LJ2" s="29"/>
      <c r="LK2" s="29"/>
      <c r="LL2" s="29"/>
      <c r="LM2" s="29"/>
      <c r="LN2" s="29"/>
      <c r="LO2" s="29"/>
      <c r="LP2" s="29"/>
      <c r="LQ2" s="29"/>
      <c r="LR2" s="29"/>
      <c r="LS2" s="29"/>
      <c r="LT2" s="29"/>
      <c r="LU2" s="29"/>
      <c r="LV2" s="29"/>
      <c r="LW2" s="29"/>
      <c r="LX2" s="29"/>
      <c r="LY2" s="29"/>
      <c r="LZ2" s="29"/>
      <c r="MA2" s="29"/>
      <c r="MB2" s="29"/>
      <c r="MC2" s="29"/>
      <c r="MD2" s="29"/>
      <c r="ME2" s="29"/>
      <c r="MF2" s="29"/>
      <c r="MG2" s="29"/>
      <c r="MH2" s="29"/>
      <c r="MI2" s="29"/>
      <c r="MJ2" s="29"/>
      <c r="MK2" s="29"/>
      <c r="ML2" s="29"/>
      <c r="MM2" s="29"/>
      <c r="MN2" s="29"/>
      <c r="MO2" s="29"/>
      <c r="MP2" s="29"/>
      <c r="MQ2" s="29"/>
      <c r="MR2" s="29"/>
      <c r="MS2" s="29"/>
      <c r="MT2" s="29"/>
      <c r="MU2" s="29"/>
      <c r="MV2" s="29"/>
      <c r="MW2" s="29"/>
      <c r="MX2" s="29"/>
      <c r="MY2" s="29"/>
      <c r="MZ2" s="29"/>
      <c r="NA2" s="29"/>
      <c r="NB2" s="29"/>
      <c r="NC2" s="29"/>
      <c r="ND2" s="29"/>
      <c r="NE2" s="29"/>
      <c r="NF2" s="29"/>
      <c r="NG2" s="29"/>
      <c r="NH2" s="29"/>
      <c r="NI2" s="29"/>
      <c r="NJ2" s="29"/>
      <c r="NK2" s="29"/>
      <c r="NL2" s="29"/>
      <c r="NM2" s="29"/>
      <c r="NN2" s="29"/>
      <c r="NO2" s="29"/>
      <c r="NP2" s="29"/>
      <c r="NQ2" s="29"/>
      <c r="NR2" s="29"/>
      <c r="NS2" s="29"/>
      <c r="NT2" s="29"/>
      <c r="NU2" s="29"/>
      <c r="NV2" s="29"/>
      <c r="NW2" s="29"/>
      <c r="NX2" s="29"/>
      <c r="NY2" s="29"/>
      <c r="NZ2" s="29"/>
      <c r="OA2" s="29"/>
      <c r="OB2" s="29"/>
      <c r="OC2" s="29"/>
      <c r="OD2" s="29"/>
      <c r="OE2" s="29"/>
      <c r="OF2" s="29"/>
      <c r="OG2" s="29"/>
      <c r="OH2" s="29"/>
      <c r="OI2" s="29"/>
      <c r="OJ2" s="29"/>
      <c r="OK2" s="29"/>
      <c r="OL2" s="29"/>
      <c r="OM2" s="29"/>
      <c r="ON2" s="29"/>
      <c r="OO2" s="29"/>
      <c r="OP2" s="29"/>
      <c r="OQ2" s="29"/>
      <c r="OR2" s="29"/>
      <c r="OS2" s="29"/>
      <c r="OT2" s="29"/>
      <c r="OU2" s="29"/>
      <c r="OV2" s="29"/>
      <c r="OW2" s="29"/>
      <c r="OX2" s="29"/>
      <c r="OY2" s="29"/>
      <c r="OZ2" s="29"/>
      <c r="PA2" s="29"/>
      <c r="PB2" s="29"/>
      <c r="PC2" s="29"/>
      <c r="PD2" s="29"/>
      <c r="PE2" s="29"/>
      <c r="PF2" s="29"/>
      <c r="PG2" s="29"/>
      <c r="PH2" s="29"/>
      <c r="PI2" s="29"/>
      <c r="PJ2" s="29"/>
      <c r="PK2" s="29"/>
      <c r="PL2" s="29"/>
      <c r="PM2" s="29"/>
      <c r="PN2" s="29"/>
      <c r="PO2" s="29"/>
      <c r="PP2" s="29"/>
      <c r="PQ2" s="29"/>
      <c r="PR2" s="29"/>
      <c r="PS2" s="29"/>
      <c r="PT2" s="29"/>
      <c r="PU2" s="29"/>
      <c r="PV2" s="29"/>
      <c r="PW2" s="29"/>
      <c r="PX2" s="29"/>
      <c r="PY2" s="29"/>
      <c r="PZ2" s="29"/>
      <c r="QA2" s="29"/>
      <c r="QB2" s="29"/>
      <c r="QC2" s="29"/>
      <c r="QD2" s="29"/>
      <c r="QE2" s="29"/>
      <c r="QF2" s="29"/>
      <c r="QG2" s="29"/>
      <c r="QH2" s="29"/>
      <c r="QI2" s="29"/>
      <c r="QJ2" s="29"/>
      <c r="QK2" s="29"/>
      <c r="QL2" s="29"/>
      <c r="QM2" s="29"/>
      <c r="QN2" s="29"/>
      <c r="QO2" s="29"/>
      <c r="QP2" s="29"/>
      <c r="QQ2" s="29"/>
      <c r="QR2" s="29"/>
      <c r="QS2" s="29"/>
      <c r="QT2" s="29"/>
      <c r="QU2" s="29"/>
      <c r="QV2" s="29"/>
      <c r="QW2" s="29"/>
      <c r="QX2" s="29"/>
      <c r="QY2" s="29"/>
      <c r="QZ2" s="29"/>
      <c r="RA2" s="29"/>
      <c r="RB2" s="29"/>
      <c r="RC2" s="29"/>
      <c r="RD2" s="29"/>
      <c r="RE2" s="29"/>
      <c r="RF2" s="29"/>
      <c r="RG2" s="29"/>
      <c r="RH2" s="29"/>
      <c r="RI2" s="29"/>
      <c r="RJ2" s="29"/>
      <c r="RK2" s="29"/>
      <c r="RL2" s="29"/>
      <c r="RM2" s="29"/>
      <c r="RN2" s="29"/>
      <c r="RO2" s="29"/>
      <c r="RP2" s="29"/>
      <c r="RQ2" s="29"/>
      <c r="RR2" s="29"/>
      <c r="RS2" s="29"/>
      <c r="RT2" s="29"/>
      <c r="RU2" s="29"/>
      <c r="RV2" s="29"/>
      <c r="RW2" s="29"/>
      <c r="RX2" s="29"/>
      <c r="RY2" s="29"/>
      <c r="RZ2" s="29"/>
      <c r="SA2" s="29"/>
      <c r="SB2" s="29"/>
      <c r="SC2" s="29"/>
      <c r="SD2" s="29"/>
      <c r="SE2" s="29"/>
      <c r="SF2" s="29"/>
      <c r="SG2" s="29"/>
      <c r="SH2" s="29"/>
      <c r="SI2" s="29"/>
      <c r="SJ2" s="29"/>
      <c r="SK2" s="29"/>
      <c r="SL2" s="29"/>
      <c r="SM2" s="29"/>
      <c r="SN2" s="29"/>
      <c r="SO2" s="29"/>
      <c r="SP2" s="29"/>
      <c r="SQ2" s="29"/>
      <c r="SR2" s="29"/>
      <c r="SS2" s="29"/>
      <c r="ST2" s="29"/>
      <c r="SU2" s="29"/>
      <c r="SV2" s="29"/>
      <c r="SW2" s="29"/>
      <c r="SX2" s="29"/>
      <c r="SY2" s="29"/>
      <c r="SZ2" s="29"/>
      <c r="TA2" s="29"/>
      <c r="TB2" s="29"/>
      <c r="TC2" s="29"/>
      <c r="TD2" s="29"/>
      <c r="TE2" s="29"/>
      <c r="TF2" s="29"/>
      <c r="TG2" s="29"/>
      <c r="TH2" s="29"/>
      <c r="TI2" s="29"/>
      <c r="TJ2" s="29"/>
      <c r="TK2" s="29"/>
      <c r="TL2" s="29"/>
      <c r="TM2" s="29"/>
      <c r="TN2" s="29"/>
      <c r="TO2" s="29"/>
      <c r="TP2" s="29"/>
      <c r="TQ2" s="29"/>
      <c r="TR2" s="29"/>
      <c r="TS2" s="29"/>
      <c r="TT2" s="29"/>
      <c r="TU2" s="29"/>
      <c r="TV2" s="29"/>
      <c r="TW2" s="29"/>
      <c r="TX2" s="29"/>
      <c r="TY2" s="29"/>
      <c r="TZ2" s="29"/>
      <c r="UA2" s="29"/>
      <c r="UB2" s="29"/>
      <c r="UC2" s="29"/>
      <c r="UD2" s="29"/>
      <c r="UE2" s="29"/>
      <c r="UF2" s="29"/>
      <c r="UG2" s="29"/>
      <c r="UH2" s="29"/>
      <c r="UI2" s="29"/>
      <c r="UJ2" s="29"/>
      <c r="UK2" s="29"/>
      <c r="UL2" s="29"/>
      <c r="UM2" s="29"/>
      <c r="UN2" s="29"/>
      <c r="UO2" s="29"/>
      <c r="UP2" s="29"/>
      <c r="UQ2" s="29"/>
      <c r="UR2" s="29"/>
      <c r="US2" s="29"/>
      <c r="UT2" s="29"/>
      <c r="UU2" s="29"/>
      <c r="UV2" s="29"/>
      <c r="UW2" s="29"/>
      <c r="UX2" s="29"/>
      <c r="UY2" s="29"/>
      <c r="UZ2" s="29"/>
      <c r="VA2" s="29"/>
      <c r="VB2" s="29"/>
      <c r="VC2" s="29"/>
      <c r="VD2" s="29"/>
      <c r="VE2" s="29"/>
      <c r="VF2" s="29"/>
      <c r="VG2" s="29"/>
      <c r="VH2" s="29"/>
      <c r="VI2" s="29"/>
      <c r="VJ2" s="29"/>
      <c r="VK2" s="29"/>
      <c r="VL2" s="29"/>
      <c r="VM2" s="29"/>
      <c r="VN2" s="29"/>
      <c r="VO2" s="29"/>
      <c r="VP2" s="29"/>
      <c r="VQ2" s="29"/>
      <c r="VR2" s="29"/>
      <c r="VS2" s="29"/>
      <c r="VT2" s="29"/>
      <c r="VU2" s="29"/>
      <c r="VV2" s="29"/>
      <c r="VW2" s="29"/>
      <c r="VX2" s="29"/>
      <c r="VY2" s="29"/>
      <c r="VZ2" s="29"/>
      <c r="WA2" s="29"/>
      <c r="WB2" s="29"/>
      <c r="WC2" s="29"/>
      <c r="WD2" s="29"/>
      <c r="WE2" s="29"/>
      <c r="WF2" s="29"/>
      <c r="WG2" s="29"/>
      <c r="WH2" s="29"/>
      <c r="WI2" s="29"/>
      <c r="WJ2" s="29"/>
      <c r="WK2" s="29"/>
      <c r="WL2" s="29"/>
      <c r="WM2" s="29"/>
      <c r="WN2" s="29"/>
      <c r="WO2" s="29"/>
      <c r="WP2" s="29"/>
      <c r="WQ2" s="29"/>
      <c r="WR2" s="29"/>
      <c r="WS2" s="29"/>
      <c r="WT2" s="29"/>
      <c r="WU2" s="29"/>
      <c r="WV2" s="29"/>
      <c r="WW2" s="29"/>
      <c r="WX2" s="29"/>
      <c r="WY2" s="29"/>
      <c r="WZ2" s="29"/>
      <c r="XA2" s="29"/>
      <c r="XB2" s="29"/>
      <c r="XC2" s="29"/>
      <c r="XD2" s="29"/>
      <c r="XE2" s="29"/>
      <c r="XF2" s="29"/>
      <c r="XG2" s="29"/>
      <c r="XH2" s="29"/>
      <c r="XI2" s="29"/>
      <c r="XJ2" s="29"/>
      <c r="XK2" s="29"/>
      <c r="XL2" s="29"/>
      <c r="XM2" s="29"/>
      <c r="XN2" s="29"/>
      <c r="XO2" s="29"/>
      <c r="XP2" s="29"/>
      <c r="XQ2" s="29"/>
      <c r="XR2" s="29"/>
      <c r="XS2" s="29"/>
      <c r="XT2" s="29"/>
      <c r="XU2" s="29"/>
      <c r="XV2" s="29"/>
      <c r="XW2" s="29"/>
      <c r="XX2" s="29"/>
      <c r="XY2" s="29"/>
      <c r="XZ2" s="29"/>
      <c r="YA2" s="29"/>
      <c r="YB2" s="29"/>
      <c r="YC2" s="29"/>
      <c r="YD2" s="29"/>
      <c r="YE2" s="29"/>
      <c r="YF2" s="29"/>
      <c r="YG2" s="29"/>
      <c r="YH2" s="29"/>
      <c r="YI2" s="29"/>
      <c r="YJ2" s="29"/>
      <c r="YK2" s="29"/>
      <c r="YL2" s="29"/>
      <c r="YM2" s="29"/>
      <c r="YN2" s="29"/>
      <c r="YO2" s="29"/>
      <c r="YP2" s="29"/>
      <c r="YQ2" s="29"/>
      <c r="YR2" s="29"/>
      <c r="YS2" s="29"/>
      <c r="YT2" s="29"/>
      <c r="YU2" s="29"/>
      <c r="YV2" s="29"/>
      <c r="YW2" s="29"/>
      <c r="YX2" s="29"/>
      <c r="YY2" s="29"/>
      <c r="YZ2" s="29"/>
      <c r="ZA2" s="29"/>
      <c r="ZB2" s="29"/>
      <c r="ZC2" s="29"/>
      <c r="ZD2" s="29"/>
      <c r="ZE2" s="29"/>
      <c r="ZF2" s="29"/>
      <c r="ZG2" s="29"/>
      <c r="ZH2" s="29"/>
      <c r="ZI2" s="29"/>
      <c r="ZJ2" s="29"/>
      <c r="ZK2" s="29"/>
      <c r="ZL2" s="29"/>
      <c r="ZM2" s="29"/>
      <c r="ZN2" s="29"/>
      <c r="ZO2" s="29"/>
      <c r="ZP2" s="29"/>
      <c r="ZQ2" s="29"/>
      <c r="ZR2" s="29"/>
      <c r="ZS2" s="29"/>
      <c r="ZT2" s="29"/>
      <c r="ZU2" s="29"/>
      <c r="ZV2" s="29"/>
      <c r="ZW2" s="29"/>
      <c r="ZX2" s="29"/>
      <c r="ZY2" s="29"/>
      <c r="ZZ2" s="29"/>
      <c r="AAA2" s="29"/>
      <c r="AAB2" s="29"/>
      <c r="AAC2" s="29"/>
      <c r="AAD2" s="29"/>
      <c r="AAE2" s="29"/>
      <c r="AAF2" s="29"/>
      <c r="AAG2" s="29"/>
      <c r="AAH2" s="29"/>
      <c r="AAI2" s="29"/>
      <c r="AAJ2" s="29"/>
      <c r="AAK2" s="29"/>
      <c r="AAL2" s="29"/>
      <c r="AAM2" s="29"/>
      <c r="AAN2" s="29"/>
      <c r="AAO2" s="29"/>
      <c r="AAP2" s="29"/>
      <c r="AAQ2" s="29"/>
      <c r="AAR2" s="29"/>
      <c r="AAS2" s="29"/>
      <c r="AAT2" s="29"/>
      <c r="AAU2" s="29"/>
      <c r="AAV2" s="29"/>
      <c r="AAW2" s="29"/>
      <c r="AAX2" s="29"/>
      <c r="AAY2" s="29"/>
      <c r="AAZ2" s="29"/>
      <c r="ABA2" s="29"/>
      <c r="ABB2" s="29"/>
      <c r="ABC2" s="29"/>
      <c r="ABD2" s="29"/>
      <c r="ABE2" s="29"/>
      <c r="ABF2" s="29"/>
      <c r="ABG2" s="29"/>
      <c r="ABH2" s="29"/>
      <c r="ABI2" s="29"/>
      <c r="ABJ2" s="29"/>
      <c r="ABK2" s="29"/>
      <c r="ABL2" s="29"/>
      <c r="ABM2" s="29"/>
      <c r="ABN2" s="29"/>
      <c r="ABO2" s="29"/>
      <c r="ABP2" s="29"/>
      <c r="ABQ2" s="29"/>
      <c r="ABR2" s="29"/>
      <c r="ABS2" s="29"/>
      <c r="ABT2" s="29"/>
      <c r="ABU2" s="29"/>
      <c r="ABV2" s="29"/>
      <c r="ABW2" s="29"/>
      <c r="ABX2" s="29"/>
      <c r="ABY2" s="29"/>
      <c r="ABZ2" s="29"/>
      <c r="ACA2" s="29"/>
      <c r="ACB2" s="29"/>
      <c r="ACC2" s="29"/>
      <c r="ACD2" s="29"/>
      <c r="ACE2" s="29"/>
      <c r="ACF2" s="29"/>
      <c r="ACG2" s="29"/>
      <c r="ACH2" s="29"/>
      <c r="ACI2" s="29"/>
      <c r="ACJ2" s="29"/>
      <c r="ACK2" s="29"/>
      <c r="ACL2" s="29"/>
      <c r="ACM2" s="29"/>
      <c r="ACN2" s="29"/>
      <c r="ACO2" s="29"/>
      <c r="ACP2" s="29"/>
      <c r="ACQ2" s="29"/>
      <c r="ACR2" s="29"/>
      <c r="ACS2" s="29"/>
      <c r="ACT2" s="29"/>
      <c r="ACU2" s="29"/>
      <c r="ACV2" s="29"/>
      <c r="ACW2" s="29"/>
      <c r="ACX2" s="29"/>
      <c r="ACY2" s="29"/>
      <c r="ACZ2" s="29"/>
      <c r="ADA2" s="29"/>
      <c r="ADB2" s="29"/>
      <c r="ADC2" s="29"/>
      <c r="ADD2" s="29"/>
      <c r="ADE2" s="29"/>
      <c r="ADF2" s="29"/>
      <c r="ADG2" s="29"/>
      <c r="ADH2" s="29"/>
      <c r="ADI2" s="29"/>
      <c r="ADJ2" s="29"/>
      <c r="ADK2" s="29"/>
      <c r="ADL2" s="29"/>
      <c r="ADM2" s="29"/>
      <c r="ADN2" s="29"/>
      <c r="ADO2" s="29"/>
      <c r="ADP2" s="29"/>
      <c r="ADQ2" s="29"/>
      <c r="ADR2" s="29"/>
      <c r="ADS2" s="29"/>
      <c r="ADT2" s="29"/>
      <c r="ADU2" s="29"/>
      <c r="ADV2" s="29"/>
      <c r="ADW2" s="29"/>
      <c r="ADX2" s="29"/>
      <c r="ADY2" s="29"/>
      <c r="ADZ2" s="29"/>
      <c r="AEA2" s="29"/>
      <c r="AEB2" s="29"/>
      <c r="AEC2" s="29"/>
      <c r="AED2" s="29"/>
      <c r="AEE2" s="29"/>
      <c r="AEF2" s="29"/>
      <c r="AEG2" s="29"/>
      <c r="AEH2" s="29"/>
      <c r="AEI2" s="29"/>
      <c r="AEJ2" s="29"/>
      <c r="AEK2" s="29"/>
      <c r="AEL2" s="29"/>
      <c r="AEM2" s="29"/>
      <c r="AEN2" s="29"/>
      <c r="AEO2" s="29"/>
      <c r="AEP2" s="29"/>
      <c r="AEQ2" s="29"/>
      <c r="AER2" s="29"/>
      <c r="AES2" s="29"/>
      <c r="AET2" s="29"/>
      <c r="AEU2" s="29"/>
      <c r="AEV2" s="29"/>
      <c r="AEW2" s="29"/>
      <c r="AEX2" s="29"/>
      <c r="AEY2" s="29"/>
      <c r="AEZ2" s="29"/>
      <c r="AFA2" s="29"/>
      <c r="AFB2" s="29"/>
      <c r="AFC2" s="29"/>
      <c r="AFD2" s="29"/>
      <c r="AFE2" s="29"/>
      <c r="AFF2" s="29"/>
      <c r="AFG2" s="29"/>
      <c r="AFH2" s="29"/>
      <c r="AFI2" s="29"/>
      <c r="AFJ2" s="29"/>
      <c r="AFK2" s="29"/>
      <c r="AFL2" s="29"/>
      <c r="AFM2" s="29"/>
      <c r="AFN2" s="29"/>
      <c r="AFO2" s="29"/>
      <c r="AFP2" s="29"/>
      <c r="AFQ2" s="29"/>
      <c r="AFR2" s="29"/>
      <c r="AFS2" s="29"/>
      <c r="AFT2" s="29"/>
      <c r="AFU2" s="29"/>
      <c r="AFV2" s="29"/>
      <c r="AFW2" s="29"/>
      <c r="AFX2" s="29"/>
      <c r="AFY2" s="29"/>
      <c r="AFZ2" s="29"/>
      <c r="AGA2" s="29"/>
      <c r="AGB2" s="29"/>
      <c r="AGC2" s="29"/>
      <c r="AGD2" s="29"/>
      <c r="AGE2" s="29"/>
      <c r="AGF2" s="29"/>
      <c r="AGG2" s="29"/>
      <c r="AGH2" s="29"/>
      <c r="AGI2" s="29"/>
      <c r="AGJ2" s="29"/>
      <c r="AGK2" s="29"/>
      <c r="AGL2" s="29"/>
      <c r="AGM2" s="29"/>
      <c r="AGN2" s="29"/>
      <c r="AGO2" s="29"/>
      <c r="AGP2" s="29"/>
      <c r="AGQ2" s="29"/>
      <c r="AGR2" s="29"/>
      <c r="AGS2" s="29"/>
      <c r="AGT2" s="29"/>
      <c r="AGU2" s="29"/>
      <c r="AGV2" s="29"/>
      <c r="AGW2" s="29"/>
      <c r="AGX2" s="29"/>
      <c r="AGY2" s="29"/>
      <c r="AGZ2" s="29"/>
      <c r="AHA2" s="29"/>
      <c r="AHB2" s="29"/>
      <c r="AHC2" s="29"/>
      <c r="AHD2" s="29"/>
      <c r="AHE2" s="29"/>
      <c r="AHF2" s="29"/>
      <c r="AHG2" s="29"/>
      <c r="AHH2" s="29"/>
      <c r="AHI2" s="29"/>
      <c r="AHJ2" s="29"/>
      <c r="AHK2" s="29"/>
      <c r="AHL2" s="29"/>
      <c r="AHM2" s="29"/>
      <c r="AHN2" s="29"/>
      <c r="AHO2" s="29"/>
      <c r="AHP2" s="29"/>
      <c r="AHQ2" s="29"/>
      <c r="AHR2" s="29"/>
      <c r="AHS2" s="29"/>
      <c r="AHT2" s="29"/>
      <c r="AHU2" s="29"/>
      <c r="AHV2" s="29"/>
      <c r="AHW2" s="29"/>
      <c r="AHX2" s="29"/>
      <c r="AHY2" s="29"/>
      <c r="AHZ2" s="29"/>
      <c r="AIA2" s="29"/>
      <c r="AIB2" s="29"/>
      <c r="AIC2" s="29"/>
      <c r="AID2" s="29"/>
      <c r="AIE2" s="29"/>
      <c r="AIF2" s="29"/>
      <c r="AIG2" s="29"/>
      <c r="AIH2" s="29"/>
      <c r="AII2" s="29"/>
      <c r="AIJ2" s="29"/>
      <c r="AIK2" s="29"/>
      <c r="AIL2" s="29"/>
      <c r="AIM2" s="29"/>
      <c r="AIN2" s="29"/>
      <c r="AIO2" s="29"/>
      <c r="AIP2" s="29"/>
      <c r="AIQ2" s="29"/>
      <c r="AIR2" s="29"/>
      <c r="AIS2" s="29"/>
      <c r="AIT2" s="29"/>
      <c r="AIU2" s="29"/>
      <c r="AIV2" s="29"/>
      <c r="AIW2" s="29"/>
      <c r="AIX2" s="29"/>
      <c r="AIY2" s="29"/>
      <c r="AIZ2" s="29"/>
      <c r="AJA2" s="29"/>
      <c r="AJB2" s="29"/>
      <c r="AJC2" s="29"/>
      <c r="AJD2" s="29"/>
      <c r="AJE2" s="29"/>
      <c r="AJF2" s="29"/>
      <c r="AJG2" s="29"/>
      <c r="AJH2" s="29"/>
      <c r="AJI2" s="29"/>
      <c r="AJJ2" s="29"/>
      <c r="AJK2" s="29"/>
      <c r="AJL2" s="29"/>
      <c r="AJM2" s="29"/>
      <c r="AJN2" s="29"/>
      <c r="AJO2" s="29"/>
      <c r="AJP2" s="29"/>
      <c r="AJQ2" s="29"/>
      <c r="AJR2" s="29"/>
      <c r="AJS2" s="29"/>
      <c r="AJT2" s="29"/>
      <c r="AJU2" s="29"/>
      <c r="AJV2" s="29"/>
      <c r="AJW2" s="29"/>
      <c r="AJX2" s="29"/>
      <c r="AJY2" s="29"/>
      <c r="AJZ2" s="29"/>
      <c r="AKA2" s="29"/>
      <c r="AKB2" s="29"/>
      <c r="AKC2" s="29"/>
      <c r="AKD2" s="29"/>
      <c r="AKE2" s="29"/>
      <c r="AKF2" s="29"/>
      <c r="AKG2" s="29"/>
      <c r="AKH2" s="29"/>
      <c r="AKI2" s="29"/>
      <c r="AKJ2" s="29"/>
      <c r="AKK2" s="29"/>
      <c r="AKL2" s="29"/>
      <c r="AKM2" s="29"/>
      <c r="AKN2" s="29"/>
      <c r="AKO2" s="29"/>
      <c r="AKP2" s="29"/>
      <c r="AKQ2" s="29"/>
      <c r="AKR2" s="29"/>
      <c r="AKS2" s="29"/>
      <c r="AKT2" s="29"/>
      <c r="AKU2" s="29"/>
      <c r="AKV2" s="29"/>
      <c r="AKW2" s="29"/>
      <c r="AKX2" s="29"/>
      <c r="AKY2" s="29"/>
      <c r="AKZ2" s="29"/>
      <c r="ALA2" s="29"/>
      <c r="ALB2" s="29"/>
      <c r="ALC2" s="29"/>
      <c r="ALD2" s="29"/>
      <c r="ALE2" s="29"/>
      <c r="ALF2" s="29"/>
      <c r="ALG2" s="29"/>
      <c r="ALH2" s="29"/>
      <c r="ALI2" s="29"/>
      <c r="ALJ2" s="29"/>
      <c r="ALK2" s="29"/>
      <c r="ALL2" s="29"/>
      <c r="ALM2" s="29"/>
      <c r="ALN2" s="29"/>
      <c r="ALO2" s="29"/>
      <c r="ALP2" s="29"/>
      <c r="ALQ2" s="29"/>
      <c r="ALR2" s="29"/>
      <c r="ALS2" s="29"/>
      <c r="ALT2" s="29"/>
      <c r="ALU2" s="29"/>
      <c r="ALV2" s="29"/>
      <c r="ALW2" s="29"/>
      <c r="ALX2" s="29"/>
      <c r="ALY2" s="29"/>
      <c r="ALZ2" s="29"/>
      <c r="AMA2" s="29"/>
      <c r="AMB2" s="29"/>
    </row>
    <row r="3" spans="1:1016" s="33" customFormat="1" x14ac:dyDescent="0.25">
      <c r="A3" s="231" t="s">
        <v>696</v>
      </c>
      <c r="B3" s="231"/>
      <c r="C3" s="231"/>
      <c r="D3" s="231"/>
      <c r="E3" s="231"/>
      <c r="F3" s="231"/>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c r="JB3" s="29"/>
      <c r="JC3" s="29"/>
      <c r="JD3" s="29"/>
      <c r="JE3" s="29"/>
      <c r="JF3" s="29"/>
      <c r="JG3" s="29"/>
      <c r="JH3" s="29"/>
      <c r="JI3" s="29"/>
      <c r="JJ3" s="29"/>
      <c r="JK3" s="29"/>
      <c r="JL3" s="29"/>
      <c r="JM3" s="29"/>
      <c r="JN3" s="29"/>
      <c r="JO3" s="29"/>
      <c r="JP3" s="29"/>
      <c r="JQ3" s="29"/>
      <c r="JR3" s="29"/>
      <c r="JS3" s="29"/>
      <c r="JT3" s="29"/>
      <c r="JU3" s="29"/>
      <c r="JV3" s="29"/>
      <c r="JW3" s="29"/>
      <c r="JX3" s="29"/>
      <c r="JY3" s="29"/>
      <c r="JZ3" s="29"/>
      <c r="KA3" s="29"/>
      <c r="KB3" s="29"/>
      <c r="KC3" s="29"/>
      <c r="KD3" s="29"/>
      <c r="KE3" s="29"/>
      <c r="KF3" s="29"/>
      <c r="KG3" s="29"/>
      <c r="KH3" s="29"/>
      <c r="KI3" s="29"/>
      <c r="KJ3" s="29"/>
      <c r="KK3" s="29"/>
      <c r="KL3" s="29"/>
      <c r="KM3" s="29"/>
      <c r="KN3" s="29"/>
      <c r="KO3" s="29"/>
      <c r="KP3" s="29"/>
      <c r="KQ3" s="29"/>
      <c r="KR3" s="29"/>
      <c r="KS3" s="29"/>
      <c r="KT3" s="29"/>
      <c r="KU3" s="29"/>
      <c r="KV3" s="29"/>
      <c r="KW3" s="29"/>
      <c r="KX3" s="29"/>
      <c r="KY3" s="29"/>
      <c r="KZ3" s="29"/>
      <c r="LA3" s="29"/>
      <c r="LB3" s="29"/>
      <c r="LC3" s="29"/>
      <c r="LD3" s="29"/>
      <c r="LE3" s="29"/>
      <c r="LF3" s="29"/>
      <c r="LG3" s="29"/>
      <c r="LH3" s="29"/>
      <c r="LI3" s="29"/>
      <c r="LJ3" s="29"/>
      <c r="LK3" s="29"/>
      <c r="LL3" s="29"/>
      <c r="LM3" s="29"/>
      <c r="LN3" s="29"/>
      <c r="LO3" s="29"/>
      <c r="LP3" s="29"/>
      <c r="LQ3" s="29"/>
      <c r="LR3" s="29"/>
      <c r="LS3" s="29"/>
      <c r="LT3" s="29"/>
      <c r="LU3" s="29"/>
      <c r="LV3" s="29"/>
      <c r="LW3" s="29"/>
      <c r="LX3" s="29"/>
      <c r="LY3" s="29"/>
      <c r="LZ3" s="29"/>
      <c r="MA3" s="29"/>
      <c r="MB3" s="29"/>
      <c r="MC3" s="29"/>
      <c r="MD3" s="29"/>
      <c r="ME3" s="29"/>
      <c r="MF3" s="29"/>
      <c r="MG3" s="29"/>
      <c r="MH3" s="29"/>
      <c r="MI3" s="29"/>
      <c r="MJ3" s="29"/>
      <c r="MK3" s="29"/>
      <c r="ML3" s="29"/>
      <c r="MM3" s="29"/>
      <c r="MN3" s="29"/>
      <c r="MO3" s="29"/>
      <c r="MP3" s="29"/>
      <c r="MQ3" s="29"/>
      <c r="MR3" s="29"/>
      <c r="MS3" s="29"/>
      <c r="MT3" s="29"/>
      <c r="MU3" s="29"/>
      <c r="MV3" s="29"/>
      <c r="MW3" s="29"/>
      <c r="MX3" s="29"/>
      <c r="MY3" s="29"/>
      <c r="MZ3" s="29"/>
      <c r="NA3" s="29"/>
      <c r="NB3" s="29"/>
      <c r="NC3" s="29"/>
      <c r="ND3" s="29"/>
      <c r="NE3" s="29"/>
      <c r="NF3" s="29"/>
      <c r="NG3" s="29"/>
      <c r="NH3" s="29"/>
      <c r="NI3" s="29"/>
      <c r="NJ3" s="29"/>
      <c r="NK3" s="29"/>
      <c r="NL3" s="29"/>
      <c r="NM3" s="29"/>
      <c r="NN3" s="29"/>
      <c r="NO3" s="29"/>
      <c r="NP3" s="29"/>
      <c r="NQ3" s="29"/>
      <c r="NR3" s="29"/>
      <c r="NS3" s="29"/>
      <c r="NT3" s="29"/>
      <c r="NU3" s="29"/>
      <c r="NV3" s="29"/>
      <c r="NW3" s="29"/>
      <c r="NX3" s="29"/>
      <c r="NY3" s="29"/>
      <c r="NZ3" s="29"/>
      <c r="OA3" s="29"/>
      <c r="OB3" s="29"/>
      <c r="OC3" s="29"/>
      <c r="OD3" s="29"/>
      <c r="OE3" s="29"/>
      <c r="OF3" s="29"/>
      <c r="OG3" s="29"/>
      <c r="OH3" s="29"/>
      <c r="OI3" s="29"/>
      <c r="OJ3" s="29"/>
      <c r="OK3" s="29"/>
      <c r="OL3" s="29"/>
      <c r="OM3" s="29"/>
      <c r="ON3" s="29"/>
      <c r="OO3" s="29"/>
      <c r="OP3" s="29"/>
      <c r="OQ3" s="29"/>
      <c r="OR3" s="29"/>
      <c r="OS3" s="29"/>
      <c r="OT3" s="29"/>
      <c r="OU3" s="29"/>
      <c r="OV3" s="29"/>
      <c r="OW3" s="29"/>
      <c r="OX3" s="29"/>
      <c r="OY3" s="29"/>
      <c r="OZ3" s="29"/>
      <c r="PA3" s="29"/>
      <c r="PB3" s="29"/>
      <c r="PC3" s="29"/>
      <c r="PD3" s="29"/>
      <c r="PE3" s="29"/>
      <c r="PF3" s="29"/>
      <c r="PG3" s="29"/>
      <c r="PH3" s="29"/>
      <c r="PI3" s="29"/>
      <c r="PJ3" s="29"/>
      <c r="PK3" s="29"/>
      <c r="PL3" s="29"/>
      <c r="PM3" s="29"/>
      <c r="PN3" s="29"/>
      <c r="PO3" s="29"/>
      <c r="PP3" s="29"/>
      <c r="PQ3" s="29"/>
      <c r="PR3" s="29"/>
      <c r="PS3" s="29"/>
      <c r="PT3" s="29"/>
      <c r="PU3" s="29"/>
      <c r="PV3" s="29"/>
      <c r="PW3" s="29"/>
      <c r="PX3" s="29"/>
      <c r="PY3" s="29"/>
      <c r="PZ3" s="29"/>
      <c r="QA3" s="29"/>
      <c r="QB3" s="29"/>
      <c r="QC3" s="29"/>
      <c r="QD3" s="29"/>
      <c r="QE3" s="29"/>
      <c r="QF3" s="29"/>
      <c r="QG3" s="29"/>
      <c r="QH3" s="29"/>
      <c r="QI3" s="29"/>
      <c r="QJ3" s="29"/>
      <c r="QK3" s="29"/>
      <c r="QL3" s="29"/>
      <c r="QM3" s="29"/>
      <c r="QN3" s="29"/>
      <c r="QO3" s="29"/>
      <c r="QP3" s="29"/>
      <c r="QQ3" s="29"/>
      <c r="QR3" s="29"/>
      <c r="QS3" s="29"/>
      <c r="QT3" s="29"/>
      <c r="QU3" s="29"/>
      <c r="QV3" s="29"/>
      <c r="QW3" s="29"/>
      <c r="QX3" s="29"/>
      <c r="QY3" s="29"/>
      <c r="QZ3" s="29"/>
      <c r="RA3" s="29"/>
      <c r="RB3" s="29"/>
      <c r="RC3" s="29"/>
      <c r="RD3" s="29"/>
      <c r="RE3" s="29"/>
      <c r="RF3" s="29"/>
      <c r="RG3" s="29"/>
      <c r="RH3" s="29"/>
      <c r="RI3" s="29"/>
      <c r="RJ3" s="29"/>
      <c r="RK3" s="29"/>
      <c r="RL3" s="29"/>
      <c r="RM3" s="29"/>
      <c r="RN3" s="29"/>
      <c r="RO3" s="29"/>
      <c r="RP3" s="29"/>
      <c r="RQ3" s="29"/>
      <c r="RR3" s="29"/>
      <c r="RS3" s="29"/>
      <c r="RT3" s="29"/>
      <c r="RU3" s="29"/>
      <c r="RV3" s="29"/>
      <c r="RW3" s="29"/>
      <c r="RX3" s="29"/>
      <c r="RY3" s="29"/>
      <c r="RZ3" s="29"/>
      <c r="SA3" s="29"/>
      <c r="SB3" s="29"/>
      <c r="SC3" s="29"/>
      <c r="SD3" s="29"/>
      <c r="SE3" s="29"/>
      <c r="SF3" s="29"/>
      <c r="SG3" s="29"/>
      <c r="SH3" s="29"/>
      <c r="SI3" s="29"/>
      <c r="SJ3" s="29"/>
      <c r="SK3" s="29"/>
      <c r="SL3" s="29"/>
      <c r="SM3" s="29"/>
      <c r="SN3" s="29"/>
      <c r="SO3" s="29"/>
      <c r="SP3" s="29"/>
      <c r="SQ3" s="29"/>
      <c r="SR3" s="29"/>
      <c r="SS3" s="29"/>
      <c r="ST3" s="29"/>
      <c r="SU3" s="29"/>
      <c r="SV3" s="29"/>
      <c r="SW3" s="29"/>
      <c r="SX3" s="29"/>
      <c r="SY3" s="29"/>
      <c r="SZ3" s="29"/>
      <c r="TA3" s="29"/>
      <c r="TB3" s="29"/>
      <c r="TC3" s="29"/>
      <c r="TD3" s="29"/>
      <c r="TE3" s="29"/>
      <c r="TF3" s="29"/>
      <c r="TG3" s="29"/>
      <c r="TH3" s="29"/>
      <c r="TI3" s="29"/>
      <c r="TJ3" s="29"/>
      <c r="TK3" s="29"/>
      <c r="TL3" s="29"/>
      <c r="TM3" s="29"/>
      <c r="TN3" s="29"/>
      <c r="TO3" s="29"/>
      <c r="TP3" s="29"/>
      <c r="TQ3" s="29"/>
      <c r="TR3" s="29"/>
      <c r="TS3" s="29"/>
      <c r="TT3" s="29"/>
      <c r="TU3" s="29"/>
      <c r="TV3" s="29"/>
      <c r="TW3" s="29"/>
      <c r="TX3" s="29"/>
      <c r="TY3" s="29"/>
      <c r="TZ3" s="29"/>
      <c r="UA3" s="29"/>
      <c r="UB3" s="29"/>
      <c r="UC3" s="29"/>
      <c r="UD3" s="29"/>
      <c r="UE3" s="29"/>
      <c r="UF3" s="29"/>
      <c r="UG3" s="29"/>
      <c r="UH3" s="29"/>
      <c r="UI3" s="29"/>
      <c r="UJ3" s="29"/>
      <c r="UK3" s="29"/>
      <c r="UL3" s="29"/>
      <c r="UM3" s="29"/>
      <c r="UN3" s="29"/>
      <c r="UO3" s="29"/>
      <c r="UP3" s="29"/>
      <c r="UQ3" s="29"/>
      <c r="UR3" s="29"/>
      <c r="US3" s="29"/>
      <c r="UT3" s="29"/>
      <c r="UU3" s="29"/>
      <c r="UV3" s="29"/>
      <c r="UW3" s="29"/>
      <c r="UX3" s="29"/>
      <c r="UY3" s="29"/>
      <c r="UZ3" s="29"/>
      <c r="VA3" s="29"/>
      <c r="VB3" s="29"/>
      <c r="VC3" s="29"/>
      <c r="VD3" s="29"/>
      <c r="VE3" s="29"/>
      <c r="VF3" s="29"/>
      <c r="VG3" s="29"/>
      <c r="VH3" s="29"/>
      <c r="VI3" s="29"/>
      <c r="VJ3" s="29"/>
      <c r="VK3" s="29"/>
      <c r="VL3" s="29"/>
      <c r="VM3" s="29"/>
      <c r="VN3" s="29"/>
      <c r="VO3" s="29"/>
      <c r="VP3" s="29"/>
      <c r="VQ3" s="29"/>
      <c r="VR3" s="29"/>
      <c r="VS3" s="29"/>
      <c r="VT3" s="29"/>
      <c r="VU3" s="29"/>
      <c r="VV3" s="29"/>
      <c r="VW3" s="29"/>
      <c r="VX3" s="29"/>
      <c r="VY3" s="29"/>
      <c r="VZ3" s="29"/>
      <c r="WA3" s="29"/>
      <c r="WB3" s="29"/>
      <c r="WC3" s="29"/>
      <c r="WD3" s="29"/>
      <c r="WE3" s="29"/>
      <c r="WF3" s="29"/>
      <c r="WG3" s="29"/>
      <c r="WH3" s="29"/>
      <c r="WI3" s="29"/>
      <c r="WJ3" s="29"/>
      <c r="WK3" s="29"/>
      <c r="WL3" s="29"/>
      <c r="WM3" s="29"/>
      <c r="WN3" s="29"/>
      <c r="WO3" s="29"/>
      <c r="WP3" s="29"/>
      <c r="WQ3" s="29"/>
      <c r="WR3" s="29"/>
      <c r="WS3" s="29"/>
      <c r="WT3" s="29"/>
      <c r="WU3" s="29"/>
      <c r="WV3" s="29"/>
      <c r="WW3" s="29"/>
      <c r="WX3" s="29"/>
      <c r="WY3" s="29"/>
      <c r="WZ3" s="29"/>
      <c r="XA3" s="29"/>
      <c r="XB3" s="29"/>
      <c r="XC3" s="29"/>
      <c r="XD3" s="29"/>
      <c r="XE3" s="29"/>
      <c r="XF3" s="29"/>
      <c r="XG3" s="29"/>
      <c r="XH3" s="29"/>
      <c r="XI3" s="29"/>
      <c r="XJ3" s="29"/>
      <c r="XK3" s="29"/>
      <c r="XL3" s="29"/>
      <c r="XM3" s="29"/>
      <c r="XN3" s="29"/>
      <c r="XO3" s="29"/>
      <c r="XP3" s="29"/>
      <c r="XQ3" s="29"/>
      <c r="XR3" s="29"/>
      <c r="XS3" s="29"/>
      <c r="XT3" s="29"/>
      <c r="XU3" s="29"/>
      <c r="XV3" s="29"/>
      <c r="XW3" s="29"/>
      <c r="XX3" s="29"/>
      <c r="XY3" s="29"/>
      <c r="XZ3" s="29"/>
      <c r="YA3" s="29"/>
      <c r="YB3" s="29"/>
      <c r="YC3" s="29"/>
      <c r="YD3" s="29"/>
      <c r="YE3" s="29"/>
      <c r="YF3" s="29"/>
      <c r="YG3" s="29"/>
      <c r="YH3" s="29"/>
      <c r="YI3" s="29"/>
      <c r="YJ3" s="29"/>
      <c r="YK3" s="29"/>
      <c r="YL3" s="29"/>
      <c r="YM3" s="29"/>
      <c r="YN3" s="29"/>
      <c r="YO3" s="29"/>
      <c r="YP3" s="29"/>
      <c r="YQ3" s="29"/>
      <c r="YR3" s="29"/>
      <c r="YS3" s="29"/>
      <c r="YT3" s="29"/>
      <c r="YU3" s="29"/>
      <c r="YV3" s="29"/>
      <c r="YW3" s="29"/>
      <c r="YX3" s="29"/>
      <c r="YY3" s="29"/>
      <c r="YZ3" s="29"/>
      <c r="ZA3" s="29"/>
      <c r="ZB3" s="29"/>
      <c r="ZC3" s="29"/>
      <c r="ZD3" s="29"/>
      <c r="ZE3" s="29"/>
      <c r="ZF3" s="29"/>
      <c r="ZG3" s="29"/>
      <c r="ZH3" s="29"/>
      <c r="ZI3" s="29"/>
      <c r="ZJ3" s="29"/>
      <c r="ZK3" s="29"/>
      <c r="ZL3" s="29"/>
      <c r="ZM3" s="29"/>
      <c r="ZN3" s="29"/>
      <c r="ZO3" s="29"/>
      <c r="ZP3" s="29"/>
      <c r="ZQ3" s="29"/>
      <c r="ZR3" s="29"/>
      <c r="ZS3" s="29"/>
      <c r="ZT3" s="29"/>
      <c r="ZU3" s="29"/>
      <c r="ZV3" s="29"/>
      <c r="ZW3" s="29"/>
      <c r="ZX3" s="29"/>
      <c r="ZY3" s="29"/>
      <c r="ZZ3" s="29"/>
      <c r="AAA3" s="29"/>
      <c r="AAB3" s="29"/>
      <c r="AAC3" s="29"/>
      <c r="AAD3" s="29"/>
      <c r="AAE3" s="29"/>
      <c r="AAF3" s="29"/>
      <c r="AAG3" s="29"/>
      <c r="AAH3" s="29"/>
      <c r="AAI3" s="29"/>
      <c r="AAJ3" s="29"/>
      <c r="AAK3" s="29"/>
      <c r="AAL3" s="29"/>
      <c r="AAM3" s="29"/>
      <c r="AAN3" s="29"/>
      <c r="AAO3" s="29"/>
      <c r="AAP3" s="29"/>
      <c r="AAQ3" s="29"/>
      <c r="AAR3" s="29"/>
      <c r="AAS3" s="29"/>
      <c r="AAT3" s="29"/>
      <c r="AAU3" s="29"/>
      <c r="AAV3" s="29"/>
      <c r="AAW3" s="29"/>
      <c r="AAX3" s="29"/>
      <c r="AAY3" s="29"/>
      <c r="AAZ3" s="29"/>
      <c r="ABA3" s="29"/>
      <c r="ABB3" s="29"/>
      <c r="ABC3" s="29"/>
      <c r="ABD3" s="29"/>
      <c r="ABE3" s="29"/>
      <c r="ABF3" s="29"/>
      <c r="ABG3" s="29"/>
      <c r="ABH3" s="29"/>
      <c r="ABI3" s="29"/>
      <c r="ABJ3" s="29"/>
      <c r="ABK3" s="29"/>
      <c r="ABL3" s="29"/>
      <c r="ABM3" s="29"/>
      <c r="ABN3" s="29"/>
      <c r="ABO3" s="29"/>
      <c r="ABP3" s="29"/>
      <c r="ABQ3" s="29"/>
      <c r="ABR3" s="29"/>
      <c r="ABS3" s="29"/>
      <c r="ABT3" s="29"/>
      <c r="ABU3" s="29"/>
      <c r="ABV3" s="29"/>
      <c r="ABW3" s="29"/>
      <c r="ABX3" s="29"/>
      <c r="ABY3" s="29"/>
      <c r="ABZ3" s="29"/>
      <c r="ACA3" s="29"/>
      <c r="ACB3" s="29"/>
      <c r="ACC3" s="29"/>
      <c r="ACD3" s="29"/>
      <c r="ACE3" s="29"/>
      <c r="ACF3" s="29"/>
      <c r="ACG3" s="29"/>
      <c r="ACH3" s="29"/>
      <c r="ACI3" s="29"/>
      <c r="ACJ3" s="29"/>
      <c r="ACK3" s="29"/>
      <c r="ACL3" s="29"/>
      <c r="ACM3" s="29"/>
      <c r="ACN3" s="29"/>
      <c r="ACO3" s="29"/>
      <c r="ACP3" s="29"/>
      <c r="ACQ3" s="29"/>
      <c r="ACR3" s="29"/>
      <c r="ACS3" s="29"/>
      <c r="ACT3" s="29"/>
      <c r="ACU3" s="29"/>
      <c r="ACV3" s="29"/>
      <c r="ACW3" s="29"/>
      <c r="ACX3" s="29"/>
      <c r="ACY3" s="29"/>
      <c r="ACZ3" s="29"/>
      <c r="ADA3" s="29"/>
      <c r="ADB3" s="29"/>
      <c r="ADC3" s="29"/>
      <c r="ADD3" s="29"/>
      <c r="ADE3" s="29"/>
      <c r="ADF3" s="29"/>
      <c r="ADG3" s="29"/>
      <c r="ADH3" s="29"/>
      <c r="ADI3" s="29"/>
      <c r="ADJ3" s="29"/>
      <c r="ADK3" s="29"/>
      <c r="ADL3" s="29"/>
      <c r="ADM3" s="29"/>
      <c r="ADN3" s="29"/>
      <c r="ADO3" s="29"/>
      <c r="ADP3" s="29"/>
      <c r="ADQ3" s="29"/>
      <c r="ADR3" s="29"/>
      <c r="ADS3" s="29"/>
      <c r="ADT3" s="29"/>
      <c r="ADU3" s="29"/>
      <c r="ADV3" s="29"/>
      <c r="ADW3" s="29"/>
      <c r="ADX3" s="29"/>
      <c r="ADY3" s="29"/>
      <c r="ADZ3" s="29"/>
      <c r="AEA3" s="29"/>
      <c r="AEB3" s="29"/>
      <c r="AEC3" s="29"/>
      <c r="AED3" s="29"/>
      <c r="AEE3" s="29"/>
      <c r="AEF3" s="29"/>
      <c r="AEG3" s="29"/>
      <c r="AEH3" s="29"/>
      <c r="AEI3" s="29"/>
      <c r="AEJ3" s="29"/>
      <c r="AEK3" s="29"/>
      <c r="AEL3" s="29"/>
      <c r="AEM3" s="29"/>
      <c r="AEN3" s="29"/>
      <c r="AEO3" s="29"/>
      <c r="AEP3" s="29"/>
      <c r="AEQ3" s="29"/>
      <c r="AER3" s="29"/>
      <c r="AES3" s="29"/>
      <c r="AET3" s="29"/>
      <c r="AEU3" s="29"/>
      <c r="AEV3" s="29"/>
      <c r="AEW3" s="29"/>
      <c r="AEX3" s="29"/>
      <c r="AEY3" s="29"/>
      <c r="AEZ3" s="29"/>
      <c r="AFA3" s="29"/>
      <c r="AFB3" s="29"/>
      <c r="AFC3" s="29"/>
      <c r="AFD3" s="29"/>
      <c r="AFE3" s="29"/>
      <c r="AFF3" s="29"/>
      <c r="AFG3" s="29"/>
      <c r="AFH3" s="29"/>
      <c r="AFI3" s="29"/>
      <c r="AFJ3" s="29"/>
      <c r="AFK3" s="29"/>
      <c r="AFL3" s="29"/>
      <c r="AFM3" s="29"/>
      <c r="AFN3" s="29"/>
      <c r="AFO3" s="29"/>
      <c r="AFP3" s="29"/>
      <c r="AFQ3" s="29"/>
      <c r="AFR3" s="29"/>
      <c r="AFS3" s="29"/>
      <c r="AFT3" s="29"/>
      <c r="AFU3" s="29"/>
      <c r="AFV3" s="29"/>
      <c r="AFW3" s="29"/>
      <c r="AFX3" s="29"/>
      <c r="AFY3" s="29"/>
      <c r="AFZ3" s="29"/>
      <c r="AGA3" s="29"/>
      <c r="AGB3" s="29"/>
      <c r="AGC3" s="29"/>
      <c r="AGD3" s="29"/>
      <c r="AGE3" s="29"/>
      <c r="AGF3" s="29"/>
      <c r="AGG3" s="29"/>
      <c r="AGH3" s="29"/>
      <c r="AGI3" s="29"/>
      <c r="AGJ3" s="29"/>
      <c r="AGK3" s="29"/>
      <c r="AGL3" s="29"/>
      <c r="AGM3" s="29"/>
      <c r="AGN3" s="29"/>
      <c r="AGO3" s="29"/>
      <c r="AGP3" s="29"/>
      <c r="AGQ3" s="29"/>
      <c r="AGR3" s="29"/>
      <c r="AGS3" s="29"/>
      <c r="AGT3" s="29"/>
      <c r="AGU3" s="29"/>
      <c r="AGV3" s="29"/>
      <c r="AGW3" s="29"/>
      <c r="AGX3" s="29"/>
      <c r="AGY3" s="29"/>
      <c r="AGZ3" s="29"/>
      <c r="AHA3" s="29"/>
      <c r="AHB3" s="29"/>
      <c r="AHC3" s="29"/>
      <c r="AHD3" s="29"/>
      <c r="AHE3" s="29"/>
      <c r="AHF3" s="29"/>
      <c r="AHG3" s="29"/>
      <c r="AHH3" s="29"/>
      <c r="AHI3" s="29"/>
      <c r="AHJ3" s="29"/>
      <c r="AHK3" s="29"/>
      <c r="AHL3" s="29"/>
      <c r="AHM3" s="29"/>
      <c r="AHN3" s="29"/>
      <c r="AHO3" s="29"/>
      <c r="AHP3" s="29"/>
      <c r="AHQ3" s="29"/>
      <c r="AHR3" s="29"/>
      <c r="AHS3" s="29"/>
      <c r="AHT3" s="29"/>
      <c r="AHU3" s="29"/>
      <c r="AHV3" s="29"/>
      <c r="AHW3" s="29"/>
      <c r="AHX3" s="29"/>
      <c r="AHY3" s="29"/>
      <c r="AHZ3" s="29"/>
      <c r="AIA3" s="29"/>
      <c r="AIB3" s="29"/>
      <c r="AIC3" s="29"/>
      <c r="AID3" s="29"/>
      <c r="AIE3" s="29"/>
      <c r="AIF3" s="29"/>
      <c r="AIG3" s="29"/>
      <c r="AIH3" s="29"/>
      <c r="AII3" s="29"/>
      <c r="AIJ3" s="29"/>
      <c r="AIK3" s="29"/>
      <c r="AIL3" s="29"/>
      <c r="AIM3" s="29"/>
      <c r="AIN3" s="29"/>
      <c r="AIO3" s="29"/>
      <c r="AIP3" s="29"/>
      <c r="AIQ3" s="29"/>
      <c r="AIR3" s="29"/>
      <c r="AIS3" s="29"/>
      <c r="AIT3" s="29"/>
      <c r="AIU3" s="29"/>
      <c r="AIV3" s="29"/>
      <c r="AIW3" s="29"/>
      <c r="AIX3" s="29"/>
      <c r="AIY3" s="29"/>
      <c r="AIZ3" s="29"/>
      <c r="AJA3" s="29"/>
      <c r="AJB3" s="29"/>
      <c r="AJC3" s="29"/>
      <c r="AJD3" s="29"/>
      <c r="AJE3" s="29"/>
      <c r="AJF3" s="29"/>
      <c r="AJG3" s="29"/>
      <c r="AJH3" s="29"/>
      <c r="AJI3" s="29"/>
      <c r="AJJ3" s="29"/>
      <c r="AJK3" s="29"/>
      <c r="AJL3" s="29"/>
      <c r="AJM3" s="29"/>
      <c r="AJN3" s="29"/>
      <c r="AJO3" s="29"/>
      <c r="AJP3" s="29"/>
      <c r="AJQ3" s="29"/>
      <c r="AJR3" s="29"/>
      <c r="AJS3" s="29"/>
      <c r="AJT3" s="29"/>
      <c r="AJU3" s="29"/>
      <c r="AJV3" s="29"/>
      <c r="AJW3" s="29"/>
      <c r="AJX3" s="29"/>
      <c r="AJY3" s="29"/>
      <c r="AJZ3" s="29"/>
      <c r="AKA3" s="29"/>
      <c r="AKB3" s="29"/>
      <c r="AKC3" s="29"/>
      <c r="AKD3" s="29"/>
      <c r="AKE3" s="29"/>
      <c r="AKF3" s="29"/>
      <c r="AKG3" s="29"/>
      <c r="AKH3" s="29"/>
      <c r="AKI3" s="29"/>
      <c r="AKJ3" s="29"/>
      <c r="AKK3" s="29"/>
      <c r="AKL3" s="29"/>
      <c r="AKM3" s="29"/>
      <c r="AKN3" s="29"/>
      <c r="AKO3" s="29"/>
      <c r="AKP3" s="29"/>
      <c r="AKQ3" s="29"/>
      <c r="AKR3" s="29"/>
      <c r="AKS3" s="29"/>
      <c r="AKT3" s="29"/>
      <c r="AKU3" s="29"/>
      <c r="AKV3" s="29"/>
      <c r="AKW3" s="29"/>
      <c r="AKX3" s="29"/>
      <c r="AKY3" s="29"/>
      <c r="AKZ3" s="29"/>
      <c r="ALA3" s="29"/>
      <c r="ALB3" s="29"/>
      <c r="ALC3" s="29"/>
      <c r="ALD3" s="29"/>
      <c r="ALE3" s="29"/>
      <c r="ALF3" s="29"/>
      <c r="ALG3" s="29"/>
      <c r="ALH3" s="29"/>
      <c r="ALI3" s="29"/>
      <c r="ALJ3" s="29"/>
      <c r="ALK3" s="29"/>
      <c r="ALL3" s="29"/>
      <c r="ALM3" s="29"/>
      <c r="ALN3" s="29"/>
      <c r="ALO3" s="29"/>
      <c r="ALP3" s="29"/>
      <c r="ALQ3" s="29"/>
      <c r="ALR3" s="29"/>
      <c r="ALS3" s="29"/>
      <c r="ALT3" s="29"/>
      <c r="ALU3" s="29"/>
      <c r="ALV3" s="29"/>
      <c r="ALW3" s="29"/>
      <c r="ALX3" s="29"/>
      <c r="ALY3" s="29"/>
      <c r="ALZ3" s="29"/>
      <c r="AMA3" s="29"/>
      <c r="AMB3" s="29"/>
    </row>
    <row r="4" spans="1:1016" s="33" customFormat="1" x14ac:dyDescent="0.25">
      <c r="A4" s="231" t="s">
        <v>661</v>
      </c>
      <c r="B4" s="231"/>
      <c r="C4" s="231"/>
      <c r="D4" s="231"/>
      <c r="E4" s="231"/>
      <c r="F4" s="231"/>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row>
    <row r="5" spans="1:1016" s="33" customFormat="1" ht="16" thickBot="1" x14ac:dyDescent="0.3">
      <c r="A5" s="69"/>
      <c r="B5" s="69"/>
      <c r="C5" s="69"/>
      <c r="D5" s="69"/>
      <c r="E5" s="69"/>
      <c r="F5" s="6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row>
    <row r="6" spans="1:1016" ht="31.5" thickBot="1" x14ac:dyDescent="0.4">
      <c r="A6" s="210" t="s">
        <v>17</v>
      </c>
      <c r="B6" s="211" t="s">
        <v>18</v>
      </c>
      <c r="C6" s="212" t="s">
        <v>19</v>
      </c>
      <c r="D6" s="211" t="s">
        <v>20</v>
      </c>
      <c r="E6" s="212" t="s">
        <v>21</v>
      </c>
      <c r="F6" s="213" t="s">
        <v>689</v>
      </c>
    </row>
    <row r="7" spans="1:1016" s="64" customFormat="1" ht="24.9" customHeight="1" thickTop="1" x14ac:dyDescent="0.35">
      <c r="A7" s="70"/>
      <c r="B7" s="214"/>
      <c r="C7" s="72"/>
      <c r="D7" s="72"/>
      <c r="E7" s="73"/>
      <c r="F7" s="74"/>
    </row>
    <row r="8" spans="1:1016" s="64" customFormat="1" ht="24.9" customHeight="1" x14ac:dyDescent="0.35">
      <c r="A8" s="70"/>
      <c r="B8" s="71" t="s">
        <v>175</v>
      </c>
      <c r="C8" s="72"/>
      <c r="D8" s="72"/>
      <c r="E8" s="73"/>
      <c r="F8" s="74"/>
    </row>
    <row r="9" spans="1:1016" s="64" customFormat="1" ht="62" x14ac:dyDescent="0.35">
      <c r="A9" s="70"/>
      <c r="B9" s="76" t="s">
        <v>713</v>
      </c>
      <c r="C9" s="72"/>
      <c r="D9" s="75"/>
      <c r="E9" s="73"/>
      <c r="F9" s="74"/>
    </row>
    <row r="10" spans="1:1016" ht="24.9" customHeight="1" x14ac:dyDescent="0.35">
      <c r="A10" s="77"/>
      <c r="B10" s="78"/>
      <c r="C10" s="78"/>
      <c r="D10" s="78"/>
      <c r="E10" s="73"/>
      <c r="F10" s="74"/>
    </row>
    <row r="11" spans="1:1016" ht="24.9" customHeight="1" x14ac:dyDescent="0.35">
      <c r="A11" s="79"/>
      <c r="B11" s="80" t="s">
        <v>176</v>
      </c>
      <c r="C11" s="81"/>
      <c r="D11" s="82"/>
      <c r="E11" s="73"/>
      <c r="F11" s="74"/>
    </row>
    <row r="12" spans="1:1016" ht="24.9" customHeight="1" x14ac:dyDescent="0.35">
      <c r="A12" s="79"/>
      <c r="B12" s="80" t="s">
        <v>177</v>
      </c>
      <c r="C12" s="81"/>
      <c r="D12" s="82"/>
      <c r="E12" s="73"/>
      <c r="F12" s="74"/>
    </row>
    <row r="13" spans="1:1016" ht="24.9" customHeight="1" x14ac:dyDescent="0.35">
      <c r="A13" s="79"/>
      <c r="B13" s="83"/>
      <c r="C13" s="81"/>
      <c r="D13" s="82"/>
      <c r="E13" s="73"/>
      <c r="F13" s="74"/>
    </row>
    <row r="14" spans="1:1016" ht="24.9" customHeight="1" x14ac:dyDescent="0.35">
      <c r="A14" s="79" t="s">
        <v>178</v>
      </c>
      <c r="B14" s="83" t="s">
        <v>179</v>
      </c>
      <c r="C14" s="81" t="s">
        <v>180</v>
      </c>
      <c r="D14" s="82">
        <f>74575*1.8/10000</f>
        <v>13.423500000000001</v>
      </c>
      <c r="E14" s="73"/>
      <c r="F14" s="74"/>
    </row>
    <row r="15" spans="1:1016" ht="24.9" customHeight="1" x14ac:dyDescent="0.35">
      <c r="A15" s="77"/>
      <c r="B15" s="78"/>
      <c r="C15" s="78"/>
      <c r="D15" s="78"/>
      <c r="E15" s="73"/>
      <c r="F15" s="74"/>
    </row>
    <row r="16" spans="1:1016" s="64" customFormat="1" ht="24.9" customHeight="1" x14ac:dyDescent="0.35">
      <c r="A16" s="79"/>
      <c r="B16" s="80" t="s">
        <v>187</v>
      </c>
      <c r="C16" s="81"/>
      <c r="D16" s="84"/>
      <c r="E16" s="73"/>
      <c r="F16" s="85"/>
    </row>
    <row r="17" spans="1:6" s="64" customFormat="1" ht="31" x14ac:dyDescent="0.35">
      <c r="A17" s="79"/>
      <c r="B17" s="86" t="s">
        <v>188</v>
      </c>
      <c r="C17" s="81"/>
      <c r="D17" s="84"/>
      <c r="E17" s="73"/>
      <c r="F17" s="85"/>
    </row>
    <row r="18" spans="1:6" s="64" customFormat="1" ht="24.9" customHeight="1" x14ac:dyDescent="0.35">
      <c r="A18" s="79"/>
      <c r="B18" s="86"/>
      <c r="C18" s="81"/>
      <c r="D18" s="84"/>
      <c r="E18" s="73"/>
      <c r="F18" s="85"/>
    </row>
    <row r="19" spans="1:6" s="64" customFormat="1" ht="24.9" customHeight="1" x14ac:dyDescent="0.35">
      <c r="A19" s="79" t="s">
        <v>189</v>
      </c>
      <c r="B19" s="87" t="s">
        <v>711</v>
      </c>
      <c r="C19" s="81" t="s">
        <v>105</v>
      </c>
      <c r="D19" s="84">
        <v>50</v>
      </c>
      <c r="E19" s="73"/>
      <c r="F19" s="85"/>
    </row>
    <row r="20" spans="1:6" s="64" customFormat="1" ht="24.9" customHeight="1" x14ac:dyDescent="0.35">
      <c r="A20" s="79" t="s">
        <v>189</v>
      </c>
      <c r="B20" s="87" t="s">
        <v>190</v>
      </c>
      <c r="C20" s="81" t="s">
        <v>105</v>
      </c>
      <c r="D20" s="84">
        <v>25</v>
      </c>
      <c r="E20" s="73"/>
      <c r="F20" s="85"/>
    </row>
    <row r="21" spans="1:6" s="64" customFormat="1" ht="24.9" customHeight="1" x14ac:dyDescent="0.35">
      <c r="A21" s="79" t="s">
        <v>189</v>
      </c>
      <c r="B21" s="87" t="s">
        <v>712</v>
      </c>
      <c r="C21" s="81" t="s">
        <v>105</v>
      </c>
      <c r="D21" s="84">
        <v>15</v>
      </c>
      <c r="E21" s="73"/>
      <c r="F21" s="85"/>
    </row>
    <row r="22" spans="1:6" s="64" customFormat="1" ht="24.9" customHeight="1" x14ac:dyDescent="0.35">
      <c r="A22" s="79"/>
      <c r="B22" s="87"/>
      <c r="C22" s="81"/>
      <c r="D22" s="84"/>
      <c r="E22" s="73"/>
      <c r="F22" s="85"/>
    </row>
    <row r="23" spans="1:6" ht="24.9" customHeight="1" x14ac:dyDescent="0.35">
      <c r="A23" s="70"/>
      <c r="B23" s="80" t="s">
        <v>181</v>
      </c>
      <c r="C23" s="72"/>
      <c r="D23" s="72"/>
      <c r="E23" s="73"/>
      <c r="F23" s="88"/>
    </row>
    <row r="24" spans="1:6" s="64" customFormat="1" ht="50.25" customHeight="1" x14ac:dyDescent="0.35">
      <c r="A24" s="78"/>
      <c r="B24" s="86" t="s">
        <v>182</v>
      </c>
      <c r="C24" s="81"/>
      <c r="D24" s="84"/>
      <c r="E24" s="73"/>
      <c r="F24" s="85"/>
    </row>
    <row r="25" spans="1:6" s="64" customFormat="1" ht="24.9" customHeight="1" x14ac:dyDescent="0.35">
      <c r="A25" s="79" t="s">
        <v>183</v>
      </c>
      <c r="B25" s="87" t="s">
        <v>184</v>
      </c>
      <c r="C25" s="81" t="s">
        <v>105</v>
      </c>
      <c r="D25" s="84">
        <v>100</v>
      </c>
      <c r="E25" s="73"/>
      <c r="F25" s="85"/>
    </row>
    <row r="26" spans="1:6" s="64" customFormat="1" ht="24.9" customHeight="1" x14ac:dyDescent="0.35">
      <c r="A26" s="79" t="s">
        <v>185</v>
      </c>
      <c r="B26" s="87" t="s">
        <v>186</v>
      </c>
      <c r="C26" s="81" t="s">
        <v>105</v>
      </c>
      <c r="D26" s="84">
        <v>50</v>
      </c>
      <c r="E26" s="73"/>
      <c r="F26" s="85"/>
    </row>
    <row r="27" spans="1:6" ht="24.9" customHeight="1" x14ac:dyDescent="0.35">
      <c r="A27" s="77"/>
      <c r="B27" s="78"/>
      <c r="C27" s="78"/>
      <c r="D27" s="89"/>
      <c r="E27" s="73"/>
      <c r="F27" s="85"/>
    </row>
    <row r="28" spans="1:6" s="64" customFormat="1" ht="24.9" customHeight="1" x14ac:dyDescent="0.35">
      <c r="A28" s="79"/>
      <c r="B28" s="90" t="s">
        <v>191</v>
      </c>
      <c r="C28" s="81"/>
      <c r="D28" s="84"/>
      <c r="E28" s="73"/>
      <c r="F28" s="74"/>
    </row>
    <row r="29" spans="1:6" s="64" customFormat="1" ht="24.9" customHeight="1" x14ac:dyDescent="0.35">
      <c r="A29" s="79"/>
      <c r="B29" s="80" t="s">
        <v>192</v>
      </c>
      <c r="C29" s="81"/>
      <c r="D29" s="84"/>
      <c r="E29" s="73"/>
      <c r="F29" s="74"/>
    </row>
    <row r="30" spans="1:6" s="64" customFormat="1" ht="24.9" customHeight="1" x14ac:dyDescent="0.35">
      <c r="A30" s="79"/>
      <c r="B30" s="83"/>
      <c r="C30" s="81"/>
      <c r="D30" s="84"/>
      <c r="E30" s="73"/>
      <c r="F30" s="74"/>
    </row>
    <row r="31" spans="1:6" s="64" customFormat="1" ht="93" x14ac:dyDescent="0.35">
      <c r="A31" s="79"/>
      <c r="B31" s="91" t="s">
        <v>744</v>
      </c>
      <c r="C31" s="81"/>
      <c r="D31" s="84"/>
      <c r="E31" s="73"/>
      <c r="F31" s="74"/>
    </row>
    <row r="32" spans="1:6" s="64" customFormat="1" ht="24.9" customHeight="1" x14ac:dyDescent="0.35">
      <c r="A32" s="79" t="s">
        <v>193</v>
      </c>
      <c r="B32" s="87" t="s">
        <v>194</v>
      </c>
      <c r="C32" s="81" t="s">
        <v>107</v>
      </c>
      <c r="D32" s="84">
        <v>1100</v>
      </c>
      <c r="E32" s="73"/>
      <c r="F32" s="74"/>
    </row>
    <row r="33" spans="1:6" s="64" customFormat="1" ht="24.9" customHeight="1" x14ac:dyDescent="0.35">
      <c r="A33" s="79" t="s">
        <v>202</v>
      </c>
      <c r="B33" s="87" t="s">
        <v>195</v>
      </c>
      <c r="C33" s="81" t="s">
        <v>107</v>
      </c>
      <c r="D33" s="84">
        <v>165</v>
      </c>
      <c r="E33" s="73"/>
      <c r="F33" s="74"/>
    </row>
    <row r="34" spans="1:6" s="64" customFormat="1" ht="24.9" customHeight="1" x14ac:dyDescent="0.35">
      <c r="A34" s="79" t="s">
        <v>203</v>
      </c>
      <c r="B34" s="87" t="s">
        <v>196</v>
      </c>
      <c r="C34" s="81" t="s">
        <v>107</v>
      </c>
      <c r="D34" s="84">
        <v>2090</v>
      </c>
      <c r="E34" s="73"/>
      <c r="F34" s="74"/>
    </row>
    <row r="35" spans="1:6" s="64" customFormat="1" ht="24.9" customHeight="1" x14ac:dyDescent="0.35">
      <c r="A35" s="79" t="s">
        <v>204</v>
      </c>
      <c r="B35" s="87" t="s">
        <v>197</v>
      </c>
      <c r="C35" s="81" t="s">
        <v>107</v>
      </c>
      <c r="D35" s="84">
        <v>1100</v>
      </c>
      <c r="E35" s="73"/>
      <c r="F35" s="74"/>
    </row>
    <row r="36" spans="1:6" s="64" customFormat="1" ht="24.9" customHeight="1" x14ac:dyDescent="0.35">
      <c r="A36" s="79" t="s">
        <v>205</v>
      </c>
      <c r="B36" s="87" t="s">
        <v>198</v>
      </c>
      <c r="C36" s="81" t="s">
        <v>107</v>
      </c>
      <c r="D36" s="84">
        <v>3685</v>
      </c>
      <c r="E36" s="73"/>
      <c r="F36" s="74"/>
    </row>
    <row r="37" spans="1:6" s="64" customFormat="1" ht="24.9" customHeight="1" x14ac:dyDescent="0.35">
      <c r="A37" s="79" t="s">
        <v>206</v>
      </c>
      <c r="B37" s="87" t="s">
        <v>199</v>
      </c>
      <c r="C37" s="81" t="s">
        <v>107</v>
      </c>
      <c r="D37" s="84">
        <v>1980</v>
      </c>
      <c r="E37" s="73"/>
      <c r="F37" s="74"/>
    </row>
    <row r="38" spans="1:6" s="64" customFormat="1" ht="24.9" customHeight="1" x14ac:dyDescent="0.35">
      <c r="A38" s="79" t="s">
        <v>207</v>
      </c>
      <c r="B38" s="87" t="s">
        <v>200</v>
      </c>
      <c r="C38" s="81" t="s">
        <v>107</v>
      </c>
      <c r="D38" s="84">
        <v>2695</v>
      </c>
      <c r="E38" s="73"/>
      <c r="F38" s="74"/>
    </row>
    <row r="39" spans="1:6" s="64" customFormat="1" ht="24.9" customHeight="1" x14ac:dyDescent="0.35">
      <c r="A39" s="79" t="s">
        <v>208</v>
      </c>
      <c r="B39" s="87" t="s">
        <v>201</v>
      </c>
      <c r="C39" s="81" t="s">
        <v>107</v>
      </c>
      <c r="D39" s="84">
        <v>770</v>
      </c>
      <c r="E39" s="73"/>
      <c r="F39" s="74"/>
    </row>
    <row r="40" spans="1:6" s="64" customFormat="1" ht="24.9" customHeight="1" x14ac:dyDescent="0.35">
      <c r="A40" s="79" t="s">
        <v>212</v>
      </c>
      <c r="B40" s="87" t="s">
        <v>213</v>
      </c>
      <c r="C40" s="81" t="s">
        <v>107</v>
      </c>
      <c r="D40" s="84">
        <v>8745</v>
      </c>
      <c r="E40" s="73"/>
      <c r="F40" s="74"/>
    </row>
    <row r="41" spans="1:6" s="64" customFormat="1" ht="24.9" customHeight="1" x14ac:dyDescent="0.35">
      <c r="A41" s="79"/>
      <c r="B41" s="87"/>
      <c r="C41" s="81"/>
      <c r="D41" s="84"/>
      <c r="E41" s="73"/>
      <c r="F41" s="74"/>
    </row>
    <row r="42" spans="1:6" s="64" customFormat="1" ht="24.9" customHeight="1" x14ac:dyDescent="0.25">
      <c r="A42" s="241" t="s">
        <v>220</v>
      </c>
      <c r="B42" s="242"/>
      <c r="C42" s="242"/>
      <c r="D42" s="242"/>
      <c r="E42" s="242"/>
      <c r="F42" s="92"/>
    </row>
    <row r="43" spans="1:6" s="64" customFormat="1" ht="93" x14ac:dyDescent="0.35">
      <c r="A43" s="79"/>
      <c r="B43" s="91" t="s">
        <v>745</v>
      </c>
      <c r="C43" s="81"/>
      <c r="D43" s="84"/>
      <c r="E43" s="73"/>
      <c r="F43" s="74"/>
    </row>
    <row r="44" spans="1:6" s="64" customFormat="1" ht="24.9" customHeight="1" x14ac:dyDescent="0.35">
      <c r="A44" s="79" t="s">
        <v>210</v>
      </c>
      <c r="B44" s="87" t="s">
        <v>195</v>
      </c>
      <c r="C44" s="81" t="s">
        <v>107</v>
      </c>
      <c r="D44" s="84">
        <v>1155</v>
      </c>
      <c r="E44" s="73"/>
      <c r="F44" s="74"/>
    </row>
    <row r="45" spans="1:6" s="64" customFormat="1" ht="24.9" customHeight="1" x14ac:dyDescent="0.35">
      <c r="A45" s="79" t="s">
        <v>214</v>
      </c>
      <c r="B45" s="87" t="s">
        <v>197</v>
      </c>
      <c r="C45" s="81" t="s">
        <v>107</v>
      </c>
      <c r="D45" s="84">
        <v>495</v>
      </c>
      <c r="E45" s="73"/>
      <c r="F45" s="74"/>
    </row>
    <row r="46" spans="1:6" s="64" customFormat="1" ht="24.9" customHeight="1" x14ac:dyDescent="0.35">
      <c r="A46" s="79" t="s">
        <v>215</v>
      </c>
      <c r="B46" s="87" t="s">
        <v>198</v>
      </c>
      <c r="C46" s="81" t="s">
        <v>107</v>
      </c>
      <c r="D46" s="84">
        <v>1485</v>
      </c>
      <c r="E46" s="73"/>
      <c r="F46" s="74"/>
    </row>
    <row r="47" spans="1:6" s="64" customFormat="1" ht="24.9" customHeight="1" x14ac:dyDescent="0.35">
      <c r="A47" s="79" t="s">
        <v>216</v>
      </c>
      <c r="B47" s="87" t="s">
        <v>199</v>
      </c>
      <c r="C47" s="81" t="s">
        <v>107</v>
      </c>
      <c r="D47" s="84">
        <v>275</v>
      </c>
      <c r="E47" s="73"/>
      <c r="F47" s="74"/>
    </row>
    <row r="48" spans="1:6" s="64" customFormat="1" ht="24.9" customHeight="1" x14ac:dyDescent="0.35">
      <c r="A48" s="79" t="s">
        <v>217</v>
      </c>
      <c r="B48" s="87" t="s">
        <v>200</v>
      </c>
      <c r="C48" s="81" t="s">
        <v>107</v>
      </c>
      <c r="D48" s="84">
        <v>2145</v>
      </c>
      <c r="E48" s="73"/>
      <c r="F48" s="74"/>
    </row>
    <row r="49" spans="1:6" s="64" customFormat="1" ht="24.9" customHeight="1" x14ac:dyDescent="0.35">
      <c r="A49" s="79" t="s">
        <v>218</v>
      </c>
      <c r="B49" s="87" t="s">
        <v>201</v>
      </c>
      <c r="C49" s="81" t="s">
        <v>107</v>
      </c>
      <c r="D49" s="84">
        <v>1760</v>
      </c>
      <c r="E49" s="73"/>
      <c r="F49" s="74"/>
    </row>
    <row r="50" spans="1:6" s="64" customFormat="1" ht="24.9" customHeight="1" x14ac:dyDescent="0.35">
      <c r="A50" s="79" t="s">
        <v>219</v>
      </c>
      <c r="B50" s="87" t="s">
        <v>213</v>
      </c>
      <c r="C50" s="81" t="s">
        <v>107</v>
      </c>
      <c r="D50" s="84">
        <v>6435</v>
      </c>
      <c r="E50" s="73"/>
      <c r="F50" s="74"/>
    </row>
    <row r="51" spans="1:6" s="64" customFormat="1" ht="24.9" customHeight="1" x14ac:dyDescent="0.35">
      <c r="A51" s="79"/>
      <c r="B51" s="80" t="s">
        <v>209</v>
      </c>
      <c r="C51" s="81"/>
      <c r="D51" s="84"/>
      <c r="E51" s="73"/>
      <c r="F51" s="74"/>
    </row>
    <row r="52" spans="1:6" s="64" customFormat="1" ht="24.9" customHeight="1" x14ac:dyDescent="0.35">
      <c r="A52" s="79"/>
      <c r="B52" s="93"/>
      <c r="C52" s="81"/>
      <c r="D52" s="84"/>
      <c r="E52" s="73"/>
      <c r="F52" s="74"/>
    </row>
    <row r="53" spans="1:6" s="64" customFormat="1" ht="93" x14ac:dyDescent="0.35">
      <c r="A53" s="79"/>
      <c r="B53" s="91" t="s">
        <v>746</v>
      </c>
      <c r="C53" s="81"/>
      <c r="D53" s="84"/>
      <c r="E53" s="73"/>
      <c r="F53" s="74"/>
    </row>
    <row r="54" spans="1:6" s="64" customFormat="1" ht="24.9" customHeight="1" x14ac:dyDescent="0.35">
      <c r="A54" s="79" t="s">
        <v>221</v>
      </c>
      <c r="B54" s="87" t="s">
        <v>222</v>
      </c>
      <c r="C54" s="81" t="s">
        <v>107</v>
      </c>
      <c r="D54" s="84">
        <v>165</v>
      </c>
      <c r="E54" s="73"/>
      <c r="F54" s="74"/>
    </row>
    <row r="55" spans="1:6" s="64" customFormat="1" ht="24.9" customHeight="1" x14ac:dyDescent="0.35">
      <c r="A55" s="79" t="s">
        <v>223</v>
      </c>
      <c r="B55" s="87" t="s">
        <v>224</v>
      </c>
      <c r="C55" s="81" t="s">
        <v>107</v>
      </c>
      <c r="D55" s="84">
        <v>165</v>
      </c>
      <c r="E55" s="73"/>
      <c r="F55" s="74"/>
    </row>
    <row r="56" spans="1:6" s="64" customFormat="1" ht="24.9" customHeight="1" x14ac:dyDescent="0.35">
      <c r="A56" s="79"/>
      <c r="B56" s="87"/>
      <c r="C56" s="81"/>
      <c r="D56" s="84"/>
      <c r="E56" s="73"/>
      <c r="F56" s="74"/>
    </row>
    <row r="57" spans="1:6" s="64" customFormat="1" ht="108.5" x14ac:dyDescent="0.35">
      <c r="A57" s="79"/>
      <c r="B57" s="91" t="s">
        <v>747</v>
      </c>
      <c r="C57" s="81"/>
      <c r="D57" s="84"/>
      <c r="E57" s="73"/>
      <c r="F57" s="74"/>
    </row>
    <row r="58" spans="1:6" s="64" customFormat="1" ht="24.9" customHeight="1" x14ac:dyDescent="0.35">
      <c r="A58" s="79" t="s">
        <v>225</v>
      </c>
      <c r="B58" s="87" t="s">
        <v>211</v>
      </c>
      <c r="C58" s="81" t="s">
        <v>107</v>
      </c>
      <c r="D58" s="84">
        <v>3355</v>
      </c>
      <c r="E58" s="73"/>
      <c r="F58" s="74"/>
    </row>
    <row r="59" spans="1:6" s="64" customFormat="1" ht="24.9" customHeight="1" x14ac:dyDescent="0.35">
      <c r="A59" s="79" t="s">
        <v>227</v>
      </c>
      <c r="B59" s="87" t="s">
        <v>226</v>
      </c>
      <c r="C59" s="81" t="s">
        <v>107</v>
      </c>
      <c r="D59" s="84">
        <v>1815</v>
      </c>
      <c r="E59" s="73"/>
      <c r="F59" s="74"/>
    </row>
    <row r="60" spans="1:6" s="64" customFormat="1" ht="24.9" customHeight="1" x14ac:dyDescent="0.35">
      <c r="A60" s="79" t="s">
        <v>228</v>
      </c>
      <c r="B60" s="87" t="s">
        <v>222</v>
      </c>
      <c r="C60" s="81" t="s">
        <v>107</v>
      </c>
      <c r="D60" s="84">
        <v>385</v>
      </c>
      <c r="E60" s="73"/>
      <c r="F60" s="74"/>
    </row>
    <row r="61" spans="1:6" s="64" customFormat="1" ht="24.9" customHeight="1" x14ac:dyDescent="0.35">
      <c r="A61" s="79" t="s">
        <v>229</v>
      </c>
      <c r="B61" s="87" t="s">
        <v>224</v>
      </c>
      <c r="C61" s="81" t="s">
        <v>107</v>
      </c>
      <c r="D61" s="84">
        <v>1760</v>
      </c>
      <c r="E61" s="73"/>
      <c r="F61" s="74"/>
    </row>
    <row r="62" spans="1:6" s="64" customFormat="1" ht="24.9" customHeight="1" x14ac:dyDescent="0.35">
      <c r="A62" s="79"/>
      <c r="B62" s="87"/>
      <c r="C62" s="81"/>
      <c r="D62" s="84"/>
      <c r="E62" s="73"/>
      <c r="F62" s="74"/>
    </row>
    <row r="63" spans="1:6" s="64" customFormat="1" ht="93" x14ac:dyDescent="0.35">
      <c r="A63" s="79"/>
      <c r="B63" s="91" t="s">
        <v>749</v>
      </c>
      <c r="C63" s="81"/>
      <c r="D63" s="84"/>
      <c r="E63" s="73"/>
      <c r="F63" s="74"/>
    </row>
    <row r="64" spans="1:6" s="64" customFormat="1" ht="24.9" customHeight="1" x14ac:dyDescent="0.35">
      <c r="A64" s="79"/>
      <c r="B64" s="87"/>
      <c r="C64" s="81"/>
      <c r="D64" s="84"/>
      <c r="E64" s="73"/>
      <c r="F64" s="74"/>
    </row>
    <row r="65" spans="1:6" s="64" customFormat="1" ht="24.9" customHeight="1" x14ac:dyDescent="0.35">
      <c r="A65" s="79" t="s">
        <v>230</v>
      </c>
      <c r="B65" s="87" t="s">
        <v>201</v>
      </c>
      <c r="C65" s="81" t="s">
        <v>107</v>
      </c>
      <c r="D65" s="84">
        <v>385</v>
      </c>
      <c r="E65" s="73"/>
      <c r="F65" s="74"/>
    </row>
    <row r="66" spans="1:6" s="64" customFormat="1" ht="24.9" customHeight="1" x14ac:dyDescent="0.35">
      <c r="A66" s="79"/>
      <c r="B66" s="87"/>
      <c r="C66" s="81"/>
      <c r="D66" s="84"/>
      <c r="E66" s="73"/>
      <c r="F66" s="74"/>
    </row>
    <row r="67" spans="1:6" s="64" customFormat="1" ht="108.5" x14ac:dyDescent="0.35">
      <c r="A67" s="79"/>
      <c r="B67" s="91" t="s">
        <v>748</v>
      </c>
      <c r="C67" s="81"/>
      <c r="D67" s="84"/>
      <c r="E67" s="73"/>
      <c r="F67" s="74"/>
    </row>
    <row r="68" spans="1:6" s="64" customFormat="1" ht="24.9" customHeight="1" x14ac:dyDescent="0.35">
      <c r="A68" s="79" t="s">
        <v>231</v>
      </c>
      <c r="B68" s="87" t="s">
        <v>201</v>
      </c>
      <c r="C68" s="81" t="s">
        <v>107</v>
      </c>
      <c r="D68" s="84">
        <v>550</v>
      </c>
      <c r="E68" s="73"/>
      <c r="F68" s="74"/>
    </row>
    <row r="69" spans="1:6" s="64" customFormat="1" ht="24.9" customHeight="1" x14ac:dyDescent="0.35">
      <c r="A69" s="79"/>
      <c r="B69" s="87"/>
      <c r="C69" s="81"/>
      <c r="D69" s="84"/>
      <c r="E69" s="73"/>
      <c r="F69" s="74"/>
    </row>
    <row r="70" spans="1:6" s="64" customFormat="1" ht="24.9" customHeight="1" x14ac:dyDescent="0.35">
      <c r="A70" s="79"/>
      <c r="B70" s="90" t="s">
        <v>232</v>
      </c>
      <c r="C70" s="81"/>
      <c r="D70" s="84"/>
      <c r="E70" s="73"/>
      <c r="F70" s="74"/>
    </row>
    <row r="71" spans="1:6" s="64" customFormat="1" ht="24.9" customHeight="1" x14ac:dyDescent="0.35">
      <c r="A71" s="79"/>
      <c r="B71" s="80" t="s">
        <v>233</v>
      </c>
      <c r="C71" s="81"/>
      <c r="D71" s="84"/>
      <c r="E71" s="73"/>
      <c r="F71" s="74"/>
    </row>
    <row r="72" spans="1:6" s="64" customFormat="1" ht="46.5" x14ac:dyDescent="0.35">
      <c r="A72" s="94"/>
      <c r="B72" s="86" t="s">
        <v>734</v>
      </c>
      <c r="C72" s="81"/>
      <c r="D72" s="84"/>
      <c r="E72" s="73"/>
      <c r="F72" s="74"/>
    </row>
    <row r="73" spans="1:6" s="64" customFormat="1" ht="24.9" customHeight="1" x14ac:dyDescent="0.35">
      <c r="A73" s="79" t="s">
        <v>236</v>
      </c>
      <c r="B73" s="87" t="s">
        <v>235</v>
      </c>
      <c r="C73" s="81" t="s">
        <v>107</v>
      </c>
      <c r="D73" s="84">
        <v>4537.5</v>
      </c>
      <c r="E73" s="73"/>
      <c r="F73" s="74"/>
    </row>
    <row r="74" spans="1:6" s="64" customFormat="1" ht="24.9" customHeight="1" x14ac:dyDescent="0.25">
      <c r="A74" s="241" t="s">
        <v>220</v>
      </c>
      <c r="B74" s="242"/>
      <c r="C74" s="242"/>
      <c r="D74" s="242"/>
      <c r="E74" s="242"/>
      <c r="F74" s="92"/>
    </row>
    <row r="75" spans="1:6" s="64" customFormat="1" ht="46.5" x14ac:dyDescent="0.35">
      <c r="A75" s="94"/>
      <c r="B75" s="86" t="s">
        <v>735</v>
      </c>
      <c r="C75" s="81"/>
      <c r="D75" s="84"/>
      <c r="E75" s="73"/>
      <c r="F75" s="74"/>
    </row>
    <row r="76" spans="1:6" s="64" customFormat="1" ht="24.9" customHeight="1" x14ac:dyDescent="0.35">
      <c r="A76" s="94"/>
      <c r="B76" s="95"/>
      <c r="C76" s="81"/>
      <c r="D76" s="84"/>
      <c r="E76" s="73"/>
      <c r="F76" s="74"/>
    </row>
    <row r="77" spans="1:6" s="64" customFormat="1" ht="24.9" customHeight="1" x14ac:dyDescent="0.35">
      <c r="A77" s="79" t="s">
        <v>237</v>
      </c>
      <c r="B77" s="87" t="s">
        <v>235</v>
      </c>
      <c r="C77" s="81" t="s">
        <v>107</v>
      </c>
      <c r="D77" s="84">
        <v>4895</v>
      </c>
      <c r="E77" s="73"/>
      <c r="F77" s="74"/>
    </row>
    <row r="78" spans="1:6" s="64" customFormat="1" ht="24.9" customHeight="1" x14ac:dyDescent="0.35">
      <c r="A78" s="79"/>
      <c r="B78" s="83"/>
      <c r="C78" s="81"/>
      <c r="D78" s="84"/>
      <c r="E78" s="73"/>
      <c r="F78" s="74"/>
    </row>
    <row r="79" spans="1:6" s="64" customFormat="1" ht="46.5" x14ac:dyDescent="0.35">
      <c r="A79" s="94"/>
      <c r="B79" s="86" t="s">
        <v>736</v>
      </c>
      <c r="C79" s="81"/>
      <c r="D79" s="84"/>
      <c r="E79" s="73"/>
      <c r="F79" s="74"/>
    </row>
    <row r="80" spans="1:6" s="64" customFormat="1" ht="24.9" customHeight="1" x14ac:dyDescent="0.35">
      <c r="A80" s="94"/>
      <c r="B80" s="95"/>
      <c r="C80" s="81"/>
      <c r="D80" s="84"/>
      <c r="E80" s="73"/>
      <c r="F80" s="74"/>
    </row>
    <row r="81" spans="1:6" s="64" customFormat="1" ht="24.9" customHeight="1" x14ac:dyDescent="0.35">
      <c r="A81" s="79" t="s">
        <v>238</v>
      </c>
      <c r="B81" s="87" t="s">
        <v>235</v>
      </c>
      <c r="C81" s="81" t="s">
        <v>107</v>
      </c>
      <c r="D81" s="84">
        <v>1100</v>
      </c>
      <c r="E81" s="73"/>
      <c r="F81" s="74"/>
    </row>
    <row r="82" spans="1:6" s="64" customFormat="1" ht="24.9" customHeight="1" x14ac:dyDescent="0.35">
      <c r="A82" s="79"/>
      <c r="B82" s="83"/>
      <c r="C82" s="81"/>
      <c r="D82" s="84"/>
      <c r="E82" s="73"/>
      <c r="F82" s="74"/>
    </row>
    <row r="83" spans="1:6" s="64" customFormat="1" ht="31" x14ac:dyDescent="0.35">
      <c r="A83" s="94"/>
      <c r="B83" s="86" t="s">
        <v>239</v>
      </c>
      <c r="C83" s="81"/>
      <c r="D83" s="84"/>
      <c r="E83" s="73"/>
      <c r="F83" s="74"/>
    </row>
    <row r="84" spans="1:6" s="64" customFormat="1" ht="24.9" customHeight="1" x14ac:dyDescent="0.35">
      <c r="A84" s="94"/>
      <c r="B84" s="95"/>
      <c r="C84" s="81"/>
      <c r="D84" s="84"/>
      <c r="E84" s="73"/>
      <c r="F84" s="74"/>
    </row>
    <row r="85" spans="1:6" s="64" customFormat="1" ht="24.9" customHeight="1" x14ac:dyDescent="0.35">
      <c r="A85" s="79" t="s">
        <v>234</v>
      </c>
      <c r="B85" s="87" t="s">
        <v>235</v>
      </c>
      <c r="C85" s="81" t="s">
        <v>107</v>
      </c>
      <c r="D85" s="84">
        <v>1870</v>
      </c>
      <c r="E85" s="73"/>
      <c r="F85" s="74"/>
    </row>
    <row r="86" spans="1:6" s="64" customFormat="1" ht="24.9" customHeight="1" x14ac:dyDescent="0.35">
      <c r="A86" s="79"/>
      <c r="B86" s="83"/>
      <c r="C86" s="81"/>
      <c r="D86" s="84"/>
      <c r="E86" s="73"/>
      <c r="F86" s="74"/>
    </row>
    <row r="87" spans="1:6" s="64" customFormat="1" ht="46.5" x14ac:dyDescent="0.35">
      <c r="A87" s="94"/>
      <c r="B87" s="86" t="s">
        <v>737</v>
      </c>
      <c r="C87" s="81"/>
      <c r="D87" s="84"/>
      <c r="E87" s="73"/>
      <c r="F87" s="74"/>
    </row>
    <row r="88" spans="1:6" s="64" customFormat="1" ht="24.9" customHeight="1" x14ac:dyDescent="0.35">
      <c r="A88" s="94"/>
      <c r="B88" s="95"/>
      <c r="C88" s="81"/>
      <c r="D88" s="84"/>
      <c r="E88" s="73"/>
      <c r="F88" s="74"/>
    </row>
    <row r="89" spans="1:6" s="64" customFormat="1" ht="24.9" customHeight="1" x14ac:dyDescent="0.35">
      <c r="A89" s="79" t="s">
        <v>240</v>
      </c>
      <c r="B89" s="87" t="s">
        <v>235</v>
      </c>
      <c r="C89" s="81" t="s">
        <v>107</v>
      </c>
      <c r="D89" s="84">
        <v>1155</v>
      </c>
      <c r="E89" s="73"/>
      <c r="F89" s="74"/>
    </row>
    <row r="90" spans="1:6" s="64" customFormat="1" ht="24.9" customHeight="1" x14ac:dyDescent="0.35">
      <c r="A90" s="79"/>
      <c r="B90" s="96"/>
      <c r="C90" s="81"/>
      <c r="D90" s="84"/>
      <c r="E90" s="73"/>
      <c r="F90" s="74"/>
    </row>
    <row r="91" spans="1:6" s="64" customFormat="1" ht="24.9" customHeight="1" x14ac:dyDescent="0.25">
      <c r="A91" s="241" t="s">
        <v>220</v>
      </c>
      <c r="B91" s="242"/>
      <c r="C91" s="242"/>
      <c r="D91" s="242"/>
      <c r="E91" s="242"/>
      <c r="F91" s="92"/>
    </row>
    <row r="92" spans="1:6" s="64" customFormat="1" ht="24.9" customHeight="1" x14ac:dyDescent="0.35">
      <c r="A92" s="79"/>
      <c r="B92" s="97"/>
      <c r="C92" s="81"/>
      <c r="D92" s="84"/>
      <c r="E92" s="73"/>
      <c r="F92" s="74"/>
    </row>
    <row r="93" spans="1:6" s="64" customFormat="1" ht="46.5" x14ac:dyDescent="0.35">
      <c r="A93" s="94"/>
      <c r="B93" s="86" t="s">
        <v>738</v>
      </c>
      <c r="C93" s="81"/>
      <c r="D93" s="84"/>
      <c r="E93" s="73"/>
      <c r="F93" s="74"/>
    </row>
    <row r="94" spans="1:6" s="64" customFormat="1" ht="24.9" customHeight="1" x14ac:dyDescent="0.35">
      <c r="A94" s="94"/>
      <c r="B94" s="95"/>
      <c r="C94" s="81"/>
      <c r="D94" s="84"/>
      <c r="E94" s="73"/>
      <c r="F94" s="74"/>
    </row>
    <row r="95" spans="1:6" s="64" customFormat="1" ht="24.9" customHeight="1" x14ac:dyDescent="0.35">
      <c r="A95" s="79" t="s">
        <v>241</v>
      </c>
      <c r="B95" s="87" t="s">
        <v>235</v>
      </c>
      <c r="C95" s="81" t="s">
        <v>107</v>
      </c>
      <c r="D95" s="84">
        <v>3245</v>
      </c>
      <c r="E95" s="73"/>
      <c r="F95" s="74"/>
    </row>
    <row r="96" spans="1:6" s="64" customFormat="1" ht="24.9" customHeight="1" x14ac:dyDescent="0.35">
      <c r="A96" s="79"/>
      <c r="B96" s="83"/>
      <c r="C96" s="81"/>
      <c r="D96" s="84"/>
      <c r="E96" s="73"/>
      <c r="F96" s="74"/>
    </row>
    <row r="97" spans="1:6" s="64" customFormat="1" ht="46.5" x14ac:dyDescent="0.35">
      <c r="A97" s="94"/>
      <c r="B97" s="86" t="s">
        <v>739</v>
      </c>
      <c r="C97" s="81"/>
      <c r="D97" s="84"/>
      <c r="E97" s="73"/>
      <c r="F97" s="74"/>
    </row>
    <row r="98" spans="1:6" s="64" customFormat="1" ht="24.9" customHeight="1" x14ac:dyDescent="0.35">
      <c r="A98" s="94"/>
      <c r="B98" s="95"/>
      <c r="C98" s="81"/>
      <c r="D98" s="84"/>
      <c r="E98" s="73"/>
      <c r="F98" s="74"/>
    </row>
    <row r="99" spans="1:6" s="64" customFormat="1" ht="24.9" customHeight="1" x14ac:dyDescent="0.35">
      <c r="A99" s="79" t="s">
        <v>242</v>
      </c>
      <c r="B99" s="87" t="s">
        <v>235</v>
      </c>
      <c r="C99" s="81" t="s">
        <v>107</v>
      </c>
      <c r="D99" s="84">
        <v>9900</v>
      </c>
      <c r="E99" s="73"/>
      <c r="F99" s="74"/>
    </row>
    <row r="100" spans="1:6" s="64" customFormat="1" ht="24.9" customHeight="1" x14ac:dyDescent="0.35">
      <c r="A100" s="79"/>
      <c r="B100" s="83"/>
      <c r="C100" s="81"/>
      <c r="D100" s="84"/>
      <c r="E100" s="73"/>
      <c r="F100" s="74"/>
    </row>
    <row r="101" spans="1:6" s="64" customFormat="1" ht="46.5" x14ac:dyDescent="0.35">
      <c r="A101" s="94"/>
      <c r="B101" s="86" t="s">
        <v>740</v>
      </c>
      <c r="C101" s="81"/>
      <c r="D101" s="84"/>
      <c r="E101" s="73"/>
      <c r="F101" s="74"/>
    </row>
    <row r="102" spans="1:6" s="64" customFormat="1" ht="24.9" customHeight="1" x14ac:dyDescent="0.35">
      <c r="A102" s="94"/>
      <c r="B102" s="95"/>
      <c r="C102" s="81"/>
      <c r="D102" s="84"/>
      <c r="E102" s="73"/>
      <c r="F102" s="74"/>
    </row>
    <row r="103" spans="1:6" s="64" customFormat="1" ht="24.9" customHeight="1" x14ac:dyDescent="0.35">
      <c r="A103" s="79" t="s">
        <v>243</v>
      </c>
      <c r="B103" s="87" t="s">
        <v>235</v>
      </c>
      <c r="C103" s="81" t="s">
        <v>107</v>
      </c>
      <c r="D103" s="84">
        <v>4950</v>
      </c>
      <c r="E103" s="73"/>
      <c r="F103" s="74"/>
    </row>
    <row r="104" spans="1:6" s="64" customFormat="1" ht="24.9" customHeight="1" x14ac:dyDescent="0.35">
      <c r="A104" s="79"/>
      <c r="B104" s="83"/>
      <c r="C104" s="81"/>
      <c r="D104" s="84"/>
      <c r="E104" s="73"/>
      <c r="F104" s="74"/>
    </row>
    <row r="105" spans="1:6" s="64" customFormat="1" ht="31" x14ac:dyDescent="0.35">
      <c r="A105" s="94"/>
      <c r="B105" s="86" t="s">
        <v>244</v>
      </c>
      <c r="C105" s="81"/>
      <c r="D105" s="84"/>
      <c r="E105" s="73"/>
      <c r="F105" s="74"/>
    </row>
    <row r="106" spans="1:6" s="64" customFormat="1" ht="24.9" customHeight="1" x14ac:dyDescent="0.35">
      <c r="A106" s="94"/>
      <c r="B106" s="95"/>
      <c r="C106" s="81"/>
      <c r="D106" s="84"/>
      <c r="E106" s="73"/>
      <c r="F106" s="74"/>
    </row>
    <row r="107" spans="1:6" s="64" customFormat="1" ht="24.9" customHeight="1" x14ac:dyDescent="0.35">
      <c r="A107" s="79" t="s">
        <v>245</v>
      </c>
      <c r="B107" s="87" t="s">
        <v>235</v>
      </c>
      <c r="C107" s="81" t="s">
        <v>107</v>
      </c>
      <c r="D107" s="84">
        <v>1375</v>
      </c>
      <c r="E107" s="73"/>
      <c r="F107" s="74"/>
    </row>
    <row r="108" spans="1:6" s="64" customFormat="1" ht="24.9" customHeight="1" x14ac:dyDescent="0.35">
      <c r="A108" s="79"/>
      <c r="B108" s="83"/>
      <c r="C108" s="81"/>
      <c r="D108" s="84"/>
      <c r="E108" s="73"/>
      <c r="F108" s="74"/>
    </row>
    <row r="109" spans="1:6" s="64" customFormat="1" ht="46.5" x14ac:dyDescent="0.35">
      <c r="A109" s="94"/>
      <c r="B109" s="86" t="s">
        <v>741</v>
      </c>
      <c r="C109" s="81"/>
      <c r="D109" s="84"/>
      <c r="E109" s="73"/>
      <c r="F109" s="74"/>
    </row>
    <row r="110" spans="1:6" s="64" customFormat="1" ht="24.9" customHeight="1" x14ac:dyDescent="0.35">
      <c r="A110" s="94"/>
      <c r="B110" s="95"/>
      <c r="C110" s="81"/>
      <c r="D110" s="84"/>
      <c r="E110" s="73"/>
      <c r="F110" s="74"/>
    </row>
    <row r="111" spans="1:6" s="64" customFormat="1" ht="24.9" customHeight="1" x14ac:dyDescent="0.35">
      <c r="A111" s="79" t="s">
        <v>246</v>
      </c>
      <c r="B111" s="87" t="s">
        <v>235</v>
      </c>
      <c r="C111" s="81" t="s">
        <v>107</v>
      </c>
      <c r="D111" s="84">
        <v>6545</v>
      </c>
      <c r="E111" s="73"/>
      <c r="F111" s="74"/>
    </row>
    <row r="112" spans="1:6" s="64" customFormat="1" ht="24.9" customHeight="1" x14ac:dyDescent="0.35">
      <c r="A112" s="79"/>
      <c r="B112" s="83"/>
      <c r="C112" s="81"/>
      <c r="D112" s="84"/>
      <c r="E112" s="73"/>
      <c r="F112" s="74"/>
    </row>
    <row r="113" spans="1:6" s="64" customFormat="1" ht="31" x14ac:dyDescent="0.35">
      <c r="A113" s="94"/>
      <c r="B113" s="86" t="s">
        <v>248</v>
      </c>
      <c r="C113" s="81"/>
      <c r="D113" s="84"/>
      <c r="E113" s="73"/>
      <c r="F113" s="74"/>
    </row>
    <row r="114" spans="1:6" s="64" customFormat="1" ht="24.9" customHeight="1" x14ac:dyDescent="0.35">
      <c r="A114" s="94"/>
      <c r="B114" s="95"/>
      <c r="C114" s="81"/>
      <c r="D114" s="84"/>
      <c r="E114" s="73"/>
      <c r="F114" s="74"/>
    </row>
    <row r="115" spans="1:6" s="64" customFormat="1" ht="24.9" customHeight="1" x14ac:dyDescent="0.35">
      <c r="A115" s="79" t="s">
        <v>247</v>
      </c>
      <c r="B115" s="87" t="s">
        <v>235</v>
      </c>
      <c r="C115" s="81" t="s">
        <v>107</v>
      </c>
      <c r="D115" s="84">
        <v>1155</v>
      </c>
      <c r="E115" s="73"/>
      <c r="F115" s="74"/>
    </row>
    <row r="116" spans="1:6" s="64" customFormat="1" ht="24.9" customHeight="1" x14ac:dyDescent="0.35">
      <c r="A116" s="79"/>
      <c r="B116" s="83"/>
      <c r="C116" s="81"/>
      <c r="D116" s="84"/>
      <c r="E116" s="73"/>
      <c r="F116" s="74"/>
    </row>
    <row r="117" spans="1:6" s="64" customFormat="1" ht="46.5" x14ac:dyDescent="0.35">
      <c r="A117" s="94"/>
      <c r="B117" s="86" t="s">
        <v>742</v>
      </c>
      <c r="C117" s="81"/>
      <c r="D117" s="84"/>
      <c r="E117" s="73"/>
      <c r="F117" s="74"/>
    </row>
    <row r="118" spans="1:6" s="64" customFormat="1" ht="24.9" customHeight="1" x14ac:dyDescent="0.35">
      <c r="A118" s="79" t="s">
        <v>249</v>
      </c>
      <c r="B118" s="87" t="s">
        <v>235</v>
      </c>
      <c r="C118" s="81" t="s">
        <v>107</v>
      </c>
      <c r="D118" s="84">
        <v>330</v>
      </c>
      <c r="E118" s="73"/>
      <c r="F118" s="74"/>
    </row>
    <row r="119" spans="1:6" s="64" customFormat="1" ht="24.9" customHeight="1" x14ac:dyDescent="0.35">
      <c r="A119" s="79"/>
      <c r="B119" s="83"/>
      <c r="C119" s="81"/>
      <c r="D119" s="84"/>
      <c r="E119" s="73"/>
      <c r="F119" s="74"/>
    </row>
    <row r="120" spans="1:6" s="64" customFormat="1" ht="24.9" customHeight="1" x14ac:dyDescent="0.35">
      <c r="A120" s="79"/>
      <c r="B120" s="80" t="s">
        <v>250</v>
      </c>
      <c r="C120" s="81"/>
      <c r="D120" s="84"/>
      <c r="E120" s="73"/>
      <c r="F120" s="74"/>
    </row>
    <row r="121" spans="1:6" s="64" customFormat="1" ht="24.9" customHeight="1" x14ac:dyDescent="0.35">
      <c r="A121" s="79"/>
      <c r="B121" s="98" t="s">
        <v>251</v>
      </c>
      <c r="C121" s="81"/>
      <c r="D121" s="84"/>
      <c r="E121" s="73"/>
      <c r="F121" s="74"/>
    </row>
    <row r="122" spans="1:6" s="64" customFormat="1" ht="24.9" customHeight="1" x14ac:dyDescent="0.35">
      <c r="A122" s="79"/>
      <c r="B122" s="99" t="s">
        <v>252</v>
      </c>
      <c r="C122" s="81"/>
      <c r="D122" s="84"/>
      <c r="E122" s="73"/>
      <c r="F122" s="74"/>
    </row>
    <row r="123" spans="1:6" s="64" customFormat="1" ht="31" x14ac:dyDescent="0.35">
      <c r="A123" s="94"/>
      <c r="B123" s="86" t="s">
        <v>257</v>
      </c>
      <c r="C123" s="81"/>
      <c r="D123" s="84"/>
      <c r="E123" s="73"/>
      <c r="F123" s="74"/>
    </row>
    <row r="124" spans="1:6" s="64" customFormat="1" ht="24.9" customHeight="1" x14ac:dyDescent="0.35">
      <c r="A124" s="79" t="s">
        <v>415</v>
      </c>
      <c r="B124" s="87" t="s">
        <v>417</v>
      </c>
      <c r="C124" s="81" t="s">
        <v>105</v>
      </c>
      <c r="D124" s="84">
        <v>1</v>
      </c>
      <c r="E124" s="73"/>
      <c r="F124" s="74"/>
    </row>
    <row r="125" spans="1:6" s="64" customFormat="1" ht="24.9" customHeight="1" x14ac:dyDescent="0.35">
      <c r="A125" s="79" t="s">
        <v>445</v>
      </c>
      <c r="B125" s="87" t="s">
        <v>418</v>
      </c>
      <c r="C125" s="81" t="s">
        <v>105</v>
      </c>
      <c r="D125" s="84">
        <v>1</v>
      </c>
      <c r="E125" s="73"/>
      <c r="F125" s="74"/>
    </row>
    <row r="126" spans="1:6" s="64" customFormat="1" ht="24.9" customHeight="1" x14ac:dyDescent="0.35">
      <c r="A126" s="79" t="s">
        <v>446</v>
      </c>
      <c r="B126" s="87" t="s">
        <v>416</v>
      </c>
      <c r="C126" s="81" t="s">
        <v>105</v>
      </c>
      <c r="D126" s="84">
        <v>1</v>
      </c>
      <c r="E126" s="73"/>
      <c r="F126" s="74"/>
    </row>
    <row r="127" spans="1:6" s="64" customFormat="1" ht="24.9" customHeight="1" x14ac:dyDescent="0.35">
      <c r="A127" s="79" t="s">
        <v>447</v>
      </c>
      <c r="B127" s="87" t="s">
        <v>419</v>
      </c>
      <c r="C127" s="81" t="s">
        <v>105</v>
      </c>
      <c r="D127" s="84">
        <v>1</v>
      </c>
      <c r="E127" s="73"/>
      <c r="F127" s="74"/>
    </row>
    <row r="128" spans="1:6" s="64" customFormat="1" ht="24.9" customHeight="1" x14ac:dyDescent="0.35">
      <c r="A128" s="79" t="s">
        <v>448</v>
      </c>
      <c r="B128" s="87" t="s">
        <v>420</v>
      </c>
      <c r="C128" s="81" t="s">
        <v>105</v>
      </c>
      <c r="D128" s="84">
        <v>1</v>
      </c>
      <c r="E128" s="73"/>
      <c r="F128" s="74"/>
    </row>
    <row r="129" spans="1:6" s="64" customFormat="1" ht="24.9" customHeight="1" x14ac:dyDescent="0.35">
      <c r="A129" s="79" t="s">
        <v>449</v>
      </c>
      <c r="B129" s="87" t="s">
        <v>422</v>
      </c>
      <c r="C129" s="81" t="s">
        <v>105</v>
      </c>
      <c r="D129" s="84">
        <v>1</v>
      </c>
      <c r="E129" s="73"/>
      <c r="F129" s="74"/>
    </row>
    <row r="130" spans="1:6" s="64" customFormat="1" ht="24.9" customHeight="1" x14ac:dyDescent="0.35">
      <c r="A130" s="79" t="s">
        <v>450</v>
      </c>
      <c r="B130" s="87" t="s">
        <v>421</v>
      </c>
      <c r="C130" s="81" t="s">
        <v>105</v>
      </c>
      <c r="D130" s="84">
        <v>1</v>
      </c>
      <c r="E130" s="73"/>
      <c r="F130" s="74"/>
    </row>
    <row r="131" spans="1:6" s="64" customFormat="1" ht="24.9" customHeight="1" x14ac:dyDescent="0.35">
      <c r="A131" s="79" t="s">
        <v>451</v>
      </c>
      <c r="B131" s="87" t="s">
        <v>423</v>
      </c>
      <c r="C131" s="81" t="s">
        <v>105</v>
      </c>
      <c r="D131" s="84">
        <v>1</v>
      </c>
      <c r="E131" s="73"/>
      <c r="F131" s="74"/>
    </row>
    <row r="132" spans="1:6" s="64" customFormat="1" ht="24.9" customHeight="1" x14ac:dyDescent="0.35">
      <c r="A132" s="79" t="s">
        <v>452</v>
      </c>
      <c r="B132" s="87" t="s">
        <v>424</v>
      </c>
      <c r="C132" s="81" t="s">
        <v>105</v>
      </c>
      <c r="D132" s="84">
        <v>1</v>
      </c>
      <c r="E132" s="73"/>
      <c r="F132" s="74"/>
    </row>
    <row r="133" spans="1:6" s="64" customFormat="1" ht="24.9" customHeight="1" x14ac:dyDescent="0.35">
      <c r="A133" s="79" t="s">
        <v>453</v>
      </c>
      <c r="B133" s="87" t="s">
        <v>425</v>
      </c>
      <c r="C133" s="81" t="s">
        <v>105</v>
      </c>
      <c r="D133" s="84">
        <v>1</v>
      </c>
      <c r="E133" s="73"/>
      <c r="F133" s="74"/>
    </row>
    <row r="134" spans="1:6" s="64" customFormat="1" ht="24.9" customHeight="1" x14ac:dyDescent="0.35">
      <c r="A134" s="79" t="s">
        <v>454</v>
      </c>
      <c r="B134" s="87" t="s">
        <v>426</v>
      </c>
      <c r="C134" s="81" t="s">
        <v>105</v>
      </c>
      <c r="D134" s="84">
        <v>1</v>
      </c>
      <c r="E134" s="73"/>
      <c r="F134" s="74"/>
    </row>
    <row r="135" spans="1:6" s="64" customFormat="1" ht="24.9" customHeight="1" x14ac:dyDescent="0.25">
      <c r="A135" s="241" t="s">
        <v>220</v>
      </c>
      <c r="B135" s="242"/>
      <c r="C135" s="242"/>
      <c r="D135" s="242"/>
      <c r="E135" s="242"/>
      <c r="F135" s="92"/>
    </row>
    <row r="136" spans="1:6" s="64" customFormat="1" ht="24.9" customHeight="1" x14ac:dyDescent="0.35">
      <c r="A136" s="79" t="s">
        <v>455</v>
      </c>
      <c r="B136" s="87" t="s">
        <v>427</v>
      </c>
      <c r="C136" s="81" t="s">
        <v>105</v>
      </c>
      <c r="D136" s="84">
        <v>1</v>
      </c>
      <c r="E136" s="73"/>
      <c r="F136" s="74"/>
    </row>
    <row r="137" spans="1:6" s="64" customFormat="1" ht="24.9" customHeight="1" x14ac:dyDescent="0.35">
      <c r="A137" s="79" t="s">
        <v>456</v>
      </c>
      <c r="B137" s="87" t="s">
        <v>428</v>
      </c>
      <c r="C137" s="81" t="s">
        <v>105</v>
      </c>
      <c r="D137" s="84">
        <v>1</v>
      </c>
      <c r="E137" s="73"/>
      <c r="F137" s="74"/>
    </row>
    <row r="138" spans="1:6" s="64" customFormat="1" ht="24.9" customHeight="1" x14ac:dyDescent="0.35">
      <c r="A138" s="79" t="s">
        <v>457</v>
      </c>
      <c r="B138" s="87" t="s">
        <v>429</v>
      </c>
      <c r="C138" s="81" t="s">
        <v>105</v>
      </c>
      <c r="D138" s="84">
        <v>2</v>
      </c>
      <c r="E138" s="73"/>
      <c r="F138" s="74"/>
    </row>
    <row r="139" spans="1:6" s="64" customFormat="1" ht="24.9" customHeight="1" x14ac:dyDescent="0.35">
      <c r="A139" s="79" t="s">
        <v>458</v>
      </c>
      <c r="B139" s="87" t="s">
        <v>437</v>
      </c>
      <c r="C139" s="81" t="s">
        <v>105</v>
      </c>
      <c r="D139" s="84">
        <v>1</v>
      </c>
      <c r="E139" s="73"/>
      <c r="F139" s="74"/>
    </row>
    <row r="140" spans="1:6" s="64" customFormat="1" ht="24.9" customHeight="1" x14ac:dyDescent="0.35">
      <c r="A140" s="79" t="s">
        <v>459</v>
      </c>
      <c r="B140" s="87" t="s">
        <v>430</v>
      </c>
      <c r="C140" s="81" t="s">
        <v>105</v>
      </c>
      <c r="D140" s="84">
        <v>2</v>
      </c>
      <c r="E140" s="73"/>
      <c r="F140" s="74"/>
    </row>
    <row r="141" spans="1:6" s="64" customFormat="1" ht="24.9" customHeight="1" x14ac:dyDescent="0.35">
      <c r="A141" s="79" t="s">
        <v>460</v>
      </c>
      <c r="B141" s="87" t="s">
        <v>431</v>
      </c>
      <c r="C141" s="81" t="s">
        <v>105</v>
      </c>
      <c r="D141" s="84">
        <v>1</v>
      </c>
      <c r="E141" s="73"/>
      <c r="F141" s="74"/>
    </row>
    <row r="142" spans="1:6" s="64" customFormat="1" ht="24.9" customHeight="1" x14ac:dyDescent="0.35">
      <c r="A142" s="79" t="s">
        <v>461</v>
      </c>
      <c r="B142" s="87" t="s">
        <v>438</v>
      </c>
      <c r="C142" s="81" t="s">
        <v>105</v>
      </c>
      <c r="D142" s="84">
        <v>3</v>
      </c>
      <c r="E142" s="73"/>
      <c r="F142" s="74"/>
    </row>
    <row r="143" spans="1:6" s="64" customFormat="1" ht="24.9" customHeight="1" x14ac:dyDescent="0.35">
      <c r="A143" s="79" t="s">
        <v>462</v>
      </c>
      <c r="B143" s="87" t="s">
        <v>439</v>
      </c>
      <c r="C143" s="81" t="s">
        <v>105</v>
      </c>
      <c r="D143" s="84">
        <v>2</v>
      </c>
      <c r="E143" s="73"/>
      <c r="F143" s="74"/>
    </row>
    <row r="144" spans="1:6" s="64" customFormat="1" ht="24.9" customHeight="1" x14ac:dyDescent="0.35">
      <c r="A144" s="79" t="s">
        <v>463</v>
      </c>
      <c r="B144" s="87" t="s">
        <v>435</v>
      </c>
      <c r="C144" s="81" t="s">
        <v>105</v>
      </c>
      <c r="D144" s="84">
        <v>3</v>
      </c>
      <c r="E144" s="73"/>
      <c r="F144" s="74"/>
    </row>
    <row r="145" spans="1:6" s="64" customFormat="1" ht="24.9" customHeight="1" x14ac:dyDescent="0.35">
      <c r="A145" s="79" t="s">
        <v>464</v>
      </c>
      <c r="B145" s="87" t="s">
        <v>434</v>
      </c>
      <c r="C145" s="81" t="s">
        <v>105</v>
      </c>
      <c r="D145" s="84">
        <v>1</v>
      </c>
      <c r="E145" s="73"/>
      <c r="F145" s="74"/>
    </row>
    <row r="146" spans="1:6" s="64" customFormat="1" ht="24.9" customHeight="1" x14ac:dyDescent="0.35">
      <c r="A146" s="79" t="s">
        <v>465</v>
      </c>
      <c r="B146" s="87" t="s">
        <v>433</v>
      </c>
      <c r="C146" s="81" t="s">
        <v>105</v>
      </c>
      <c r="D146" s="84">
        <v>1</v>
      </c>
      <c r="E146" s="73"/>
      <c r="F146" s="74"/>
    </row>
    <row r="147" spans="1:6" s="64" customFormat="1" ht="24.9" customHeight="1" x14ac:dyDescent="0.35">
      <c r="A147" s="79" t="s">
        <v>466</v>
      </c>
      <c r="B147" s="87" t="s">
        <v>432</v>
      </c>
      <c r="C147" s="81" t="s">
        <v>105</v>
      </c>
      <c r="D147" s="84">
        <v>2</v>
      </c>
      <c r="E147" s="73"/>
      <c r="F147" s="74"/>
    </row>
    <row r="148" spans="1:6" s="64" customFormat="1" ht="24.9" customHeight="1" x14ac:dyDescent="0.35">
      <c r="A148" s="79" t="s">
        <v>467</v>
      </c>
      <c r="B148" s="87" t="s">
        <v>436</v>
      </c>
      <c r="C148" s="81" t="s">
        <v>105</v>
      </c>
      <c r="D148" s="84">
        <v>2</v>
      </c>
      <c r="E148" s="73"/>
      <c r="F148" s="74"/>
    </row>
    <row r="149" spans="1:6" s="64" customFormat="1" ht="24.9" customHeight="1" x14ac:dyDescent="0.35">
      <c r="A149" s="79" t="s">
        <v>468</v>
      </c>
      <c r="B149" s="87" t="s">
        <v>440</v>
      </c>
      <c r="C149" s="81" t="s">
        <v>105</v>
      </c>
      <c r="D149" s="84">
        <v>2</v>
      </c>
      <c r="E149" s="73"/>
      <c r="F149" s="74"/>
    </row>
    <row r="150" spans="1:6" s="64" customFormat="1" ht="24.9" customHeight="1" x14ac:dyDescent="0.35">
      <c r="A150" s="79" t="s">
        <v>469</v>
      </c>
      <c r="B150" s="87" t="s">
        <v>443</v>
      </c>
      <c r="C150" s="81" t="s">
        <v>105</v>
      </c>
      <c r="D150" s="84">
        <v>1</v>
      </c>
      <c r="E150" s="73"/>
      <c r="F150" s="74"/>
    </row>
    <row r="151" spans="1:6" s="64" customFormat="1" ht="24.9" customHeight="1" x14ac:dyDescent="0.35">
      <c r="A151" s="79" t="s">
        <v>470</v>
      </c>
      <c r="B151" s="87" t="s">
        <v>441</v>
      </c>
      <c r="C151" s="81" t="s">
        <v>105</v>
      </c>
      <c r="D151" s="84">
        <v>10</v>
      </c>
      <c r="E151" s="73"/>
      <c r="F151" s="74"/>
    </row>
    <row r="152" spans="1:6" s="64" customFormat="1" ht="24.9" customHeight="1" x14ac:dyDescent="0.35">
      <c r="A152" s="79" t="s">
        <v>471</v>
      </c>
      <c r="B152" s="87" t="s">
        <v>442</v>
      </c>
      <c r="C152" s="81" t="s">
        <v>105</v>
      </c>
      <c r="D152" s="84">
        <v>2</v>
      </c>
      <c r="E152" s="73"/>
      <c r="F152" s="74"/>
    </row>
    <row r="153" spans="1:6" s="64" customFormat="1" ht="24.9" customHeight="1" x14ac:dyDescent="0.35">
      <c r="A153" s="79" t="s">
        <v>472</v>
      </c>
      <c r="B153" s="87" t="s">
        <v>444</v>
      </c>
      <c r="C153" s="81"/>
      <c r="D153" s="84">
        <v>2</v>
      </c>
      <c r="E153" s="73"/>
      <c r="F153" s="74"/>
    </row>
    <row r="154" spans="1:6" s="64" customFormat="1" ht="24.9" customHeight="1" x14ac:dyDescent="0.35">
      <c r="A154" s="94"/>
      <c r="B154" s="95"/>
      <c r="C154" s="81"/>
      <c r="D154" s="84"/>
      <c r="E154" s="73"/>
      <c r="F154" s="74"/>
    </row>
    <row r="155" spans="1:6" s="64" customFormat="1" ht="24.9" customHeight="1" x14ac:dyDescent="0.35">
      <c r="A155" s="100"/>
      <c r="B155" s="99" t="s">
        <v>253</v>
      </c>
      <c r="C155" s="81"/>
      <c r="D155" s="84"/>
      <c r="E155" s="73"/>
      <c r="F155" s="74"/>
    </row>
    <row r="156" spans="1:6" s="64" customFormat="1" ht="31" x14ac:dyDescent="0.35">
      <c r="A156" s="94"/>
      <c r="B156" s="86" t="s">
        <v>743</v>
      </c>
      <c r="C156" s="81"/>
      <c r="D156" s="84"/>
      <c r="E156" s="73"/>
      <c r="F156" s="74"/>
    </row>
    <row r="157" spans="1:6" s="64" customFormat="1" ht="24.9" customHeight="1" x14ac:dyDescent="0.35">
      <c r="A157" s="79" t="s">
        <v>530</v>
      </c>
      <c r="B157" s="87" t="s">
        <v>518</v>
      </c>
      <c r="C157" s="81" t="s">
        <v>105</v>
      </c>
      <c r="D157" s="84">
        <v>1</v>
      </c>
      <c r="E157" s="73"/>
      <c r="F157" s="74"/>
    </row>
    <row r="158" spans="1:6" s="64" customFormat="1" ht="24.9" customHeight="1" x14ac:dyDescent="0.35">
      <c r="A158" s="79" t="s">
        <v>531</v>
      </c>
      <c r="B158" s="87" t="s">
        <v>519</v>
      </c>
      <c r="C158" s="81" t="s">
        <v>105</v>
      </c>
      <c r="D158" s="84">
        <v>2</v>
      </c>
      <c r="E158" s="73"/>
      <c r="F158" s="74"/>
    </row>
    <row r="159" spans="1:6" s="64" customFormat="1" ht="24.9" customHeight="1" x14ac:dyDescent="0.35">
      <c r="A159" s="79" t="s">
        <v>532</v>
      </c>
      <c r="B159" s="87" t="s">
        <v>520</v>
      </c>
      <c r="C159" s="81" t="s">
        <v>105</v>
      </c>
      <c r="D159" s="84">
        <v>2</v>
      </c>
      <c r="E159" s="73"/>
      <c r="F159" s="74"/>
    </row>
    <row r="160" spans="1:6" s="64" customFormat="1" ht="24.9" customHeight="1" x14ac:dyDescent="0.35">
      <c r="A160" s="79" t="s">
        <v>533</v>
      </c>
      <c r="B160" s="87" t="s">
        <v>423</v>
      </c>
      <c r="C160" s="81" t="s">
        <v>105</v>
      </c>
      <c r="D160" s="84">
        <v>1</v>
      </c>
      <c r="E160" s="73"/>
      <c r="F160" s="74"/>
    </row>
    <row r="161" spans="1:6" s="64" customFormat="1" ht="24.9" customHeight="1" x14ac:dyDescent="0.35">
      <c r="A161" s="79" t="s">
        <v>534</v>
      </c>
      <c r="B161" s="87" t="s">
        <v>521</v>
      </c>
      <c r="C161" s="81" t="s">
        <v>105</v>
      </c>
      <c r="D161" s="84">
        <v>2</v>
      </c>
      <c r="E161" s="73"/>
      <c r="F161" s="74"/>
    </row>
    <row r="162" spans="1:6" s="64" customFormat="1" ht="24.9" customHeight="1" x14ac:dyDescent="0.35">
      <c r="A162" s="79" t="s">
        <v>535</v>
      </c>
      <c r="B162" s="87" t="s">
        <v>522</v>
      </c>
      <c r="C162" s="81" t="s">
        <v>105</v>
      </c>
      <c r="D162" s="84">
        <v>2</v>
      </c>
      <c r="E162" s="73"/>
      <c r="F162" s="74"/>
    </row>
    <row r="163" spans="1:6" s="64" customFormat="1" ht="24.9" customHeight="1" x14ac:dyDescent="0.35">
      <c r="A163" s="79" t="s">
        <v>536</v>
      </c>
      <c r="B163" s="87" t="s">
        <v>523</v>
      </c>
      <c r="C163" s="81" t="s">
        <v>105</v>
      </c>
      <c r="D163" s="84">
        <v>3</v>
      </c>
      <c r="E163" s="73"/>
      <c r="F163" s="74"/>
    </row>
    <row r="164" spans="1:6" s="64" customFormat="1" ht="24.9" customHeight="1" x14ac:dyDescent="0.35">
      <c r="A164" s="79" t="s">
        <v>537</v>
      </c>
      <c r="B164" s="87" t="s">
        <v>431</v>
      </c>
      <c r="C164" s="81" t="s">
        <v>105</v>
      </c>
      <c r="D164" s="84">
        <v>2</v>
      </c>
      <c r="E164" s="73"/>
      <c r="F164" s="74"/>
    </row>
    <row r="165" spans="1:6" s="64" customFormat="1" ht="24.9" customHeight="1" x14ac:dyDescent="0.35">
      <c r="A165" s="79" t="s">
        <v>538</v>
      </c>
      <c r="B165" s="87" t="s">
        <v>525</v>
      </c>
      <c r="C165" s="81" t="s">
        <v>105</v>
      </c>
      <c r="D165" s="84">
        <v>1</v>
      </c>
      <c r="E165" s="73"/>
      <c r="F165" s="74"/>
    </row>
    <row r="166" spans="1:6" s="64" customFormat="1" ht="24.9" customHeight="1" x14ac:dyDescent="0.35">
      <c r="A166" s="79" t="s">
        <v>539</v>
      </c>
      <c r="B166" s="87" t="s">
        <v>439</v>
      </c>
      <c r="C166" s="81" t="s">
        <v>105</v>
      </c>
      <c r="D166" s="84">
        <v>2</v>
      </c>
      <c r="E166" s="73"/>
      <c r="F166" s="74"/>
    </row>
    <row r="167" spans="1:6" s="64" customFormat="1" ht="24.9" customHeight="1" x14ac:dyDescent="0.35">
      <c r="A167" s="79" t="s">
        <v>540</v>
      </c>
      <c r="B167" s="87" t="s">
        <v>524</v>
      </c>
      <c r="C167" s="81" t="s">
        <v>105</v>
      </c>
      <c r="D167" s="84">
        <v>4</v>
      </c>
      <c r="E167" s="73"/>
      <c r="F167" s="74"/>
    </row>
    <row r="168" spans="1:6" s="64" customFormat="1" ht="24.9" customHeight="1" x14ac:dyDescent="0.35">
      <c r="A168" s="79" t="s">
        <v>541</v>
      </c>
      <c r="B168" s="87" t="s">
        <v>435</v>
      </c>
      <c r="C168" s="81" t="s">
        <v>105</v>
      </c>
      <c r="D168" s="84">
        <v>3</v>
      </c>
      <c r="E168" s="73"/>
      <c r="F168" s="74"/>
    </row>
    <row r="169" spans="1:6" s="64" customFormat="1" ht="24.9" customHeight="1" x14ac:dyDescent="0.35">
      <c r="A169" s="79" t="s">
        <v>542</v>
      </c>
      <c r="B169" s="87" t="s">
        <v>526</v>
      </c>
      <c r="C169" s="81" t="s">
        <v>105</v>
      </c>
      <c r="D169" s="84">
        <v>3</v>
      </c>
      <c r="E169" s="73"/>
      <c r="F169" s="74"/>
    </row>
    <row r="170" spans="1:6" s="64" customFormat="1" ht="24.9" customHeight="1" x14ac:dyDescent="0.35">
      <c r="A170" s="79" t="s">
        <v>543</v>
      </c>
      <c r="B170" s="87" t="s">
        <v>552</v>
      </c>
      <c r="C170" s="81" t="s">
        <v>105</v>
      </c>
      <c r="D170" s="84">
        <v>1</v>
      </c>
      <c r="E170" s="73"/>
      <c r="F170" s="74"/>
    </row>
    <row r="171" spans="1:6" s="64" customFormat="1" ht="24.9" customHeight="1" x14ac:dyDescent="0.35">
      <c r="A171" s="79" t="s">
        <v>544</v>
      </c>
      <c r="B171" s="87" t="s">
        <v>432</v>
      </c>
      <c r="C171" s="81" t="s">
        <v>105</v>
      </c>
      <c r="D171" s="84">
        <v>2</v>
      </c>
      <c r="E171" s="73"/>
      <c r="F171" s="74"/>
    </row>
    <row r="172" spans="1:6" s="64" customFormat="1" ht="24.9" customHeight="1" x14ac:dyDescent="0.35">
      <c r="A172" s="79" t="s">
        <v>545</v>
      </c>
      <c r="B172" s="87" t="s">
        <v>436</v>
      </c>
      <c r="C172" s="81" t="s">
        <v>105</v>
      </c>
      <c r="D172" s="84">
        <v>1</v>
      </c>
      <c r="E172" s="73"/>
      <c r="F172" s="74"/>
    </row>
    <row r="173" spans="1:6" s="64" customFormat="1" ht="24.9" customHeight="1" x14ac:dyDescent="0.35">
      <c r="A173" s="79" t="s">
        <v>546</v>
      </c>
      <c r="B173" s="87" t="s">
        <v>528</v>
      </c>
      <c r="C173" s="81" t="s">
        <v>105</v>
      </c>
      <c r="D173" s="84">
        <v>5</v>
      </c>
      <c r="E173" s="73"/>
      <c r="F173" s="74"/>
    </row>
    <row r="174" spans="1:6" s="64" customFormat="1" ht="24.9" customHeight="1" x14ac:dyDescent="0.35">
      <c r="A174" s="79" t="s">
        <v>547</v>
      </c>
      <c r="B174" s="87" t="s">
        <v>527</v>
      </c>
      <c r="C174" s="81" t="s">
        <v>105</v>
      </c>
      <c r="D174" s="84">
        <v>13</v>
      </c>
      <c r="E174" s="73"/>
      <c r="F174" s="74"/>
    </row>
    <row r="175" spans="1:6" s="64" customFormat="1" ht="24.9" customHeight="1" x14ac:dyDescent="0.35">
      <c r="A175" s="79" t="s">
        <v>559</v>
      </c>
      <c r="B175" s="87" t="s">
        <v>441</v>
      </c>
      <c r="C175" s="81" t="s">
        <v>105</v>
      </c>
      <c r="D175" s="84">
        <v>4</v>
      </c>
      <c r="E175" s="73"/>
      <c r="F175" s="74"/>
    </row>
    <row r="176" spans="1:6" s="64" customFormat="1" ht="24.9" customHeight="1" x14ac:dyDescent="0.35">
      <c r="A176" s="79" t="s">
        <v>560</v>
      </c>
      <c r="B176" s="87" t="s">
        <v>550</v>
      </c>
      <c r="C176" s="81" t="s">
        <v>105</v>
      </c>
      <c r="D176" s="84">
        <v>2</v>
      </c>
      <c r="E176" s="73"/>
      <c r="F176" s="74"/>
    </row>
    <row r="177" spans="1:6" s="64" customFormat="1" ht="24.9" customHeight="1" x14ac:dyDescent="0.35">
      <c r="A177" s="79" t="s">
        <v>561</v>
      </c>
      <c r="B177" s="87" t="s">
        <v>442</v>
      </c>
      <c r="C177" s="81" t="s">
        <v>105</v>
      </c>
      <c r="D177" s="84">
        <v>3</v>
      </c>
      <c r="E177" s="73"/>
      <c r="F177" s="74"/>
    </row>
    <row r="178" spans="1:6" s="64" customFormat="1" ht="24.9" customHeight="1" x14ac:dyDescent="0.35">
      <c r="A178" s="79" t="s">
        <v>562</v>
      </c>
      <c r="B178" s="87" t="s">
        <v>548</v>
      </c>
      <c r="C178" s="81" t="s">
        <v>105</v>
      </c>
      <c r="D178" s="84">
        <v>10</v>
      </c>
      <c r="E178" s="73"/>
      <c r="F178" s="74"/>
    </row>
    <row r="179" spans="1:6" s="64" customFormat="1" ht="24.9" customHeight="1" x14ac:dyDescent="0.35">
      <c r="A179" s="79" t="s">
        <v>563</v>
      </c>
      <c r="B179" s="87" t="s">
        <v>529</v>
      </c>
      <c r="C179" s="81" t="s">
        <v>105</v>
      </c>
      <c r="D179" s="84">
        <v>18</v>
      </c>
      <c r="E179" s="73"/>
      <c r="F179" s="74"/>
    </row>
    <row r="180" spans="1:6" s="64" customFormat="1" ht="24.9" customHeight="1" x14ac:dyDescent="0.25">
      <c r="A180" s="241" t="s">
        <v>220</v>
      </c>
      <c r="B180" s="242"/>
      <c r="C180" s="242"/>
      <c r="D180" s="242"/>
      <c r="E180" s="242"/>
      <c r="F180" s="92"/>
    </row>
    <row r="181" spans="1:6" s="64" customFormat="1" ht="24.9" customHeight="1" x14ac:dyDescent="0.35">
      <c r="A181" s="79" t="s">
        <v>564</v>
      </c>
      <c r="B181" s="87" t="s">
        <v>549</v>
      </c>
      <c r="C181" s="81" t="s">
        <v>105</v>
      </c>
      <c r="D181" s="84">
        <v>1</v>
      </c>
      <c r="E181" s="73"/>
      <c r="F181" s="74"/>
    </row>
    <row r="182" spans="1:6" s="64" customFormat="1" ht="24.9" customHeight="1" x14ac:dyDescent="0.35">
      <c r="A182" s="79" t="s">
        <v>565</v>
      </c>
      <c r="B182" s="87" t="s">
        <v>551</v>
      </c>
      <c r="C182" s="81"/>
      <c r="D182" s="84"/>
      <c r="E182" s="73"/>
      <c r="F182" s="74"/>
    </row>
    <row r="183" spans="1:6" s="64" customFormat="1" ht="24.9" customHeight="1" x14ac:dyDescent="0.35">
      <c r="A183" s="94"/>
      <c r="B183" s="95"/>
      <c r="C183" s="81"/>
      <c r="D183" s="84"/>
      <c r="E183" s="73"/>
      <c r="F183" s="74"/>
    </row>
    <row r="184" spans="1:6" s="64" customFormat="1" ht="24.9" customHeight="1" x14ac:dyDescent="0.35">
      <c r="A184" s="94"/>
      <c r="B184" s="102" t="s">
        <v>254</v>
      </c>
      <c r="C184" s="81"/>
      <c r="D184" s="84"/>
      <c r="E184" s="73"/>
      <c r="F184" s="74"/>
    </row>
    <row r="185" spans="1:6" s="64" customFormat="1" ht="46.5" x14ac:dyDescent="0.35">
      <c r="A185" s="94"/>
      <c r="B185" s="86" t="s">
        <v>574</v>
      </c>
      <c r="C185" s="81"/>
      <c r="D185" s="84"/>
      <c r="E185" s="73"/>
      <c r="F185" s="74"/>
    </row>
    <row r="186" spans="1:6" s="64" customFormat="1" ht="24.9" customHeight="1" x14ac:dyDescent="0.35">
      <c r="A186" s="103" t="s">
        <v>567</v>
      </c>
      <c r="B186" s="87" t="s">
        <v>553</v>
      </c>
      <c r="C186" s="81" t="s">
        <v>105</v>
      </c>
      <c r="D186" s="84">
        <v>56</v>
      </c>
      <c r="E186" s="73"/>
      <c r="F186" s="74"/>
    </row>
    <row r="187" spans="1:6" s="64" customFormat="1" ht="24.9" customHeight="1" x14ac:dyDescent="0.35">
      <c r="A187" s="103" t="s">
        <v>568</v>
      </c>
      <c r="B187" s="87" t="s">
        <v>555</v>
      </c>
      <c r="C187" s="81" t="s">
        <v>105</v>
      </c>
      <c r="D187" s="84">
        <v>18</v>
      </c>
      <c r="E187" s="73"/>
      <c r="F187" s="74"/>
    </row>
    <row r="188" spans="1:6" s="64" customFormat="1" ht="24.9" customHeight="1" x14ac:dyDescent="0.35">
      <c r="A188" s="103" t="s">
        <v>569</v>
      </c>
      <c r="B188" s="87" t="s">
        <v>556</v>
      </c>
      <c r="C188" s="81" t="s">
        <v>105</v>
      </c>
      <c r="D188" s="84">
        <v>22</v>
      </c>
      <c r="E188" s="73"/>
      <c r="F188" s="74"/>
    </row>
    <row r="189" spans="1:6" s="64" customFormat="1" ht="24.9" customHeight="1" x14ac:dyDescent="0.35">
      <c r="A189" s="103" t="s">
        <v>570</v>
      </c>
      <c r="B189" s="87" t="s">
        <v>558</v>
      </c>
      <c r="C189" s="81" t="s">
        <v>105</v>
      </c>
      <c r="D189" s="84">
        <v>6</v>
      </c>
      <c r="E189" s="73"/>
      <c r="F189" s="74"/>
    </row>
    <row r="190" spans="1:6" s="64" customFormat="1" ht="24.9" customHeight="1" x14ac:dyDescent="0.35">
      <c r="A190" s="103" t="s">
        <v>571</v>
      </c>
      <c r="B190" s="87" t="s">
        <v>554</v>
      </c>
      <c r="C190" s="81" t="s">
        <v>105</v>
      </c>
      <c r="D190" s="84">
        <v>28</v>
      </c>
      <c r="E190" s="73"/>
      <c r="F190" s="74"/>
    </row>
    <row r="191" spans="1:6" s="64" customFormat="1" ht="24.9" customHeight="1" x14ac:dyDescent="0.35">
      <c r="A191" s="103" t="s">
        <v>572</v>
      </c>
      <c r="B191" s="87" t="s">
        <v>557</v>
      </c>
      <c r="C191" s="81" t="s">
        <v>105</v>
      </c>
      <c r="D191" s="84">
        <v>12</v>
      </c>
      <c r="E191" s="73"/>
      <c r="F191" s="74"/>
    </row>
    <row r="192" spans="1:6" s="64" customFormat="1" ht="24.9" customHeight="1" x14ac:dyDescent="0.35">
      <c r="A192" s="103" t="s">
        <v>573</v>
      </c>
      <c r="B192" s="87" t="s">
        <v>566</v>
      </c>
      <c r="C192" s="81" t="s">
        <v>105</v>
      </c>
      <c r="D192" s="84">
        <v>2</v>
      </c>
      <c r="E192" s="73"/>
      <c r="F192" s="74"/>
    </row>
    <row r="193" spans="1:6" s="64" customFormat="1" ht="24.9" customHeight="1" x14ac:dyDescent="0.35">
      <c r="A193" s="94"/>
      <c r="B193" s="95"/>
      <c r="C193" s="81"/>
      <c r="D193" s="84"/>
      <c r="E193" s="73"/>
      <c r="F193" s="74"/>
    </row>
    <row r="194" spans="1:6" s="64" customFormat="1" ht="24.9" customHeight="1" x14ac:dyDescent="0.35">
      <c r="A194" s="103"/>
      <c r="B194" s="104" t="s">
        <v>348</v>
      </c>
      <c r="C194" s="81"/>
      <c r="D194" s="84"/>
      <c r="E194" s="73"/>
      <c r="F194" s="74"/>
    </row>
    <row r="195" spans="1:6" s="64" customFormat="1" ht="31" x14ac:dyDescent="0.35">
      <c r="A195" s="103"/>
      <c r="B195" s="86" t="s">
        <v>349</v>
      </c>
      <c r="C195" s="81"/>
      <c r="D195" s="84"/>
      <c r="E195" s="73"/>
      <c r="F195" s="74"/>
    </row>
    <row r="196" spans="1:6" s="64" customFormat="1" ht="24.9" customHeight="1" x14ac:dyDescent="0.35">
      <c r="A196" s="103" t="s">
        <v>575</v>
      </c>
      <c r="B196" s="87" t="s">
        <v>211</v>
      </c>
      <c r="C196" s="81" t="s">
        <v>105</v>
      </c>
      <c r="D196" s="84">
        <v>10</v>
      </c>
      <c r="E196" s="73"/>
      <c r="F196" s="74"/>
    </row>
    <row r="197" spans="1:6" s="64" customFormat="1" ht="24.9" customHeight="1" x14ac:dyDescent="0.35">
      <c r="A197" s="103" t="s">
        <v>576</v>
      </c>
      <c r="B197" s="87" t="s">
        <v>226</v>
      </c>
      <c r="C197" s="81" t="s">
        <v>105</v>
      </c>
      <c r="D197" s="84">
        <v>8</v>
      </c>
      <c r="E197" s="73"/>
      <c r="F197" s="74"/>
    </row>
    <row r="198" spans="1:6" s="64" customFormat="1" ht="24.9" customHeight="1" x14ac:dyDescent="0.35">
      <c r="A198" s="103" t="s">
        <v>577</v>
      </c>
      <c r="B198" s="87" t="s">
        <v>222</v>
      </c>
      <c r="C198" s="81" t="s">
        <v>105</v>
      </c>
      <c r="D198" s="84">
        <v>8</v>
      </c>
      <c r="E198" s="73"/>
      <c r="F198" s="74"/>
    </row>
    <row r="199" spans="1:6" s="64" customFormat="1" ht="24.9" customHeight="1" x14ac:dyDescent="0.35">
      <c r="A199" s="103" t="s">
        <v>578</v>
      </c>
      <c r="B199" s="87" t="s">
        <v>224</v>
      </c>
      <c r="C199" s="81" t="s">
        <v>105</v>
      </c>
      <c r="D199" s="84">
        <v>6</v>
      </c>
      <c r="E199" s="73"/>
      <c r="F199" s="74"/>
    </row>
    <row r="200" spans="1:6" s="64" customFormat="1" ht="24.9" customHeight="1" x14ac:dyDescent="0.35">
      <c r="A200" s="103" t="s">
        <v>579</v>
      </c>
      <c r="B200" s="87" t="s">
        <v>194</v>
      </c>
      <c r="C200" s="81" t="s">
        <v>105</v>
      </c>
      <c r="D200" s="84">
        <v>6</v>
      </c>
      <c r="E200" s="73"/>
      <c r="F200" s="74"/>
    </row>
    <row r="201" spans="1:6" s="64" customFormat="1" ht="24.9" customHeight="1" x14ac:dyDescent="0.35">
      <c r="A201" s="103" t="s">
        <v>580</v>
      </c>
      <c r="B201" s="87" t="s">
        <v>195</v>
      </c>
      <c r="C201" s="81" t="s">
        <v>105</v>
      </c>
      <c r="D201" s="84">
        <v>6</v>
      </c>
      <c r="E201" s="73"/>
      <c r="F201" s="74"/>
    </row>
    <row r="202" spans="1:6" s="64" customFormat="1" ht="24.9" customHeight="1" x14ac:dyDescent="0.35">
      <c r="A202" s="103" t="s">
        <v>581</v>
      </c>
      <c r="B202" s="87" t="s">
        <v>196</v>
      </c>
      <c r="C202" s="81" t="s">
        <v>105</v>
      </c>
      <c r="D202" s="84">
        <v>6</v>
      </c>
      <c r="E202" s="73"/>
      <c r="F202" s="74"/>
    </row>
    <row r="203" spans="1:6" s="64" customFormat="1" ht="24.9" customHeight="1" x14ac:dyDescent="0.35">
      <c r="A203" s="103" t="s">
        <v>582</v>
      </c>
      <c r="B203" s="87" t="s">
        <v>197</v>
      </c>
      <c r="C203" s="81" t="s">
        <v>105</v>
      </c>
      <c r="D203" s="84">
        <v>13</v>
      </c>
      <c r="E203" s="73"/>
      <c r="F203" s="74"/>
    </row>
    <row r="204" spans="1:6" s="64" customFormat="1" ht="24.9" customHeight="1" x14ac:dyDescent="0.35">
      <c r="A204" s="103" t="s">
        <v>583</v>
      </c>
      <c r="B204" s="87" t="s">
        <v>198</v>
      </c>
      <c r="C204" s="81" t="s">
        <v>105</v>
      </c>
      <c r="D204" s="84">
        <v>17</v>
      </c>
      <c r="E204" s="73"/>
      <c r="F204" s="74"/>
    </row>
    <row r="205" spans="1:6" s="64" customFormat="1" ht="24.9" customHeight="1" x14ac:dyDescent="0.35">
      <c r="A205" s="103" t="s">
        <v>584</v>
      </c>
      <c r="B205" s="87" t="s">
        <v>199</v>
      </c>
      <c r="C205" s="81" t="s">
        <v>105</v>
      </c>
      <c r="D205" s="84">
        <v>5</v>
      </c>
      <c r="E205" s="73"/>
      <c r="F205" s="74"/>
    </row>
    <row r="206" spans="1:6" s="64" customFormat="1" ht="24.9" customHeight="1" x14ac:dyDescent="0.35">
      <c r="A206" s="103" t="s">
        <v>585</v>
      </c>
      <c r="B206" s="87" t="s">
        <v>200</v>
      </c>
      <c r="C206" s="81" t="s">
        <v>105</v>
      </c>
      <c r="D206" s="84">
        <v>12</v>
      </c>
      <c r="E206" s="73"/>
      <c r="F206" s="74"/>
    </row>
    <row r="207" spans="1:6" s="64" customFormat="1" ht="24.9" customHeight="1" x14ac:dyDescent="0.35">
      <c r="A207" s="103" t="s">
        <v>586</v>
      </c>
      <c r="B207" s="87" t="s">
        <v>201</v>
      </c>
      <c r="C207" s="81" t="s">
        <v>105</v>
      </c>
      <c r="D207" s="84">
        <v>22</v>
      </c>
      <c r="E207" s="73"/>
      <c r="F207" s="74"/>
    </row>
    <row r="208" spans="1:6" s="64" customFormat="1" ht="24.9" customHeight="1" x14ac:dyDescent="0.35">
      <c r="A208" s="103" t="s">
        <v>587</v>
      </c>
      <c r="B208" s="87" t="s">
        <v>213</v>
      </c>
      <c r="C208" s="81" t="s">
        <v>105</v>
      </c>
      <c r="D208" s="84">
        <v>38</v>
      </c>
      <c r="E208" s="73"/>
      <c r="F208" s="74"/>
    </row>
    <row r="209" spans="1:6" s="64" customFormat="1" ht="24.9" customHeight="1" x14ac:dyDescent="0.35">
      <c r="A209" s="103" t="s">
        <v>588</v>
      </c>
      <c r="B209" s="87" t="s">
        <v>330</v>
      </c>
      <c r="C209" s="81" t="s">
        <v>105</v>
      </c>
      <c r="D209" s="84">
        <v>3</v>
      </c>
      <c r="E209" s="73"/>
      <c r="F209" s="74"/>
    </row>
    <row r="210" spans="1:6" s="64" customFormat="1" ht="24.9" customHeight="1" x14ac:dyDescent="0.35">
      <c r="A210" s="103" t="s">
        <v>589</v>
      </c>
      <c r="B210" s="87" t="s">
        <v>331</v>
      </c>
      <c r="C210" s="81" t="s">
        <v>105</v>
      </c>
      <c r="D210" s="84">
        <v>3</v>
      </c>
      <c r="E210" s="73"/>
      <c r="F210" s="74"/>
    </row>
    <row r="211" spans="1:6" s="64" customFormat="1" ht="24.9" customHeight="1" x14ac:dyDescent="0.35">
      <c r="A211" s="94"/>
      <c r="B211" s="95"/>
      <c r="C211" s="81"/>
      <c r="D211" s="84"/>
      <c r="E211" s="73"/>
      <c r="F211" s="74"/>
    </row>
    <row r="212" spans="1:6" s="64" customFormat="1" ht="24.9" customHeight="1" x14ac:dyDescent="0.35">
      <c r="A212" s="105"/>
      <c r="B212" s="80" t="s">
        <v>350</v>
      </c>
      <c r="C212" s="106"/>
      <c r="D212" s="84"/>
      <c r="E212" s="73"/>
      <c r="F212" s="74"/>
    </row>
    <row r="213" spans="1:6" s="64" customFormat="1" ht="34.5" customHeight="1" x14ac:dyDescent="0.35">
      <c r="A213" s="79"/>
      <c r="B213" s="107" t="s">
        <v>351</v>
      </c>
      <c r="C213" s="81"/>
      <c r="D213" s="84"/>
      <c r="E213" s="73"/>
      <c r="F213" s="74"/>
    </row>
    <row r="214" spans="1:6" s="64" customFormat="1" ht="24.9" customHeight="1" x14ac:dyDescent="0.35">
      <c r="A214" s="103" t="s">
        <v>590</v>
      </c>
      <c r="B214" s="83" t="s">
        <v>402</v>
      </c>
      <c r="C214" s="81" t="s">
        <v>105</v>
      </c>
      <c r="D214" s="84">
        <v>5</v>
      </c>
      <c r="E214" s="73"/>
      <c r="F214" s="74"/>
    </row>
    <row r="215" spans="1:6" s="64" customFormat="1" ht="24.9" customHeight="1" x14ac:dyDescent="0.35">
      <c r="A215" s="103" t="s">
        <v>591</v>
      </c>
      <c r="B215" s="83" t="s">
        <v>403</v>
      </c>
      <c r="C215" s="81" t="s">
        <v>105</v>
      </c>
      <c r="D215" s="84">
        <v>2</v>
      </c>
      <c r="E215" s="73"/>
      <c r="F215" s="74"/>
    </row>
    <row r="216" spans="1:6" s="64" customFormat="1" ht="24.9" customHeight="1" x14ac:dyDescent="0.35">
      <c r="A216" s="103" t="s">
        <v>592</v>
      </c>
      <c r="B216" s="83" t="s">
        <v>404</v>
      </c>
      <c r="C216" s="81" t="s">
        <v>105</v>
      </c>
      <c r="D216" s="84">
        <v>4</v>
      </c>
      <c r="E216" s="73"/>
      <c r="F216" s="74"/>
    </row>
    <row r="217" spans="1:6" s="64" customFormat="1" ht="24.9" customHeight="1" x14ac:dyDescent="0.35">
      <c r="A217" s="103" t="s">
        <v>593</v>
      </c>
      <c r="B217" s="83" t="s">
        <v>405</v>
      </c>
      <c r="C217" s="81" t="s">
        <v>105</v>
      </c>
      <c r="D217" s="84">
        <v>5</v>
      </c>
      <c r="E217" s="73"/>
      <c r="F217" s="74"/>
    </row>
    <row r="218" spans="1:6" s="64" customFormat="1" ht="24.9" customHeight="1" x14ac:dyDescent="0.35">
      <c r="A218" s="103" t="s">
        <v>594</v>
      </c>
      <c r="B218" s="83" t="s">
        <v>406</v>
      </c>
      <c r="C218" s="81" t="s">
        <v>105</v>
      </c>
      <c r="D218" s="84">
        <v>20</v>
      </c>
      <c r="E218" s="73"/>
      <c r="F218" s="74"/>
    </row>
    <row r="219" spans="1:6" s="64" customFormat="1" ht="24.9" customHeight="1" x14ac:dyDescent="0.35">
      <c r="A219" s="103" t="s">
        <v>595</v>
      </c>
      <c r="B219" s="83" t="s">
        <v>407</v>
      </c>
      <c r="C219" s="81" t="s">
        <v>105</v>
      </c>
      <c r="D219" s="84">
        <v>15</v>
      </c>
      <c r="E219" s="73"/>
      <c r="F219" s="74"/>
    </row>
    <row r="220" spans="1:6" s="64" customFormat="1" ht="24.9" customHeight="1" x14ac:dyDescent="0.35">
      <c r="A220" s="103" t="s">
        <v>596</v>
      </c>
      <c r="B220" s="83" t="s">
        <v>408</v>
      </c>
      <c r="C220" s="81" t="s">
        <v>105</v>
      </c>
      <c r="D220" s="84">
        <v>2</v>
      </c>
      <c r="E220" s="73"/>
      <c r="F220" s="74"/>
    </row>
    <row r="221" spans="1:6" s="64" customFormat="1" ht="24.9" customHeight="1" x14ac:dyDescent="0.35">
      <c r="A221" s="94"/>
      <c r="B221" s="95"/>
      <c r="C221" s="81"/>
      <c r="D221" s="84"/>
      <c r="E221" s="73"/>
      <c r="F221" s="74"/>
    </row>
    <row r="222" spans="1:6" s="64" customFormat="1" ht="24.9" customHeight="1" x14ac:dyDescent="0.35">
      <c r="A222" s="94"/>
      <c r="B222" s="95"/>
      <c r="C222" s="81"/>
      <c r="D222" s="84"/>
      <c r="E222" s="73"/>
      <c r="F222" s="74"/>
    </row>
    <row r="223" spans="1:6" s="64" customFormat="1" ht="24.9" customHeight="1" x14ac:dyDescent="0.25">
      <c r="A223" s="241" t="s">
        <v>220</v>
      </c>
      <c r="B223" s="242"/>
      <c r="C223" s="242"/>
      <c r="D223" s="242"/>
      <c r="E223" s="242"/>
      <c r="F223" s="92"/>
    </row>
    <row r="224" spans="1:6" s="64" customFormat="1" ht="24.9" customHeight="1" x14ac:dyDescent="0.35">
      <c r="A224" s="94"/>
      <c r="B224" s="95"/>
      <c r="C224" s="81"/>
      <c r="D224" s="84"/>
      <c r="E224" s="73"/>
      <c r="F224" s="74"/>
    </row>
    <row r="225" spans="1:6" s="64" customFormat="1" ht="24.9" customHeight="1" x14ac:dyDescent="0.35">
      <c r="A225" s="79"/>
      <c r="B225" s="104" t="s">
        <v>255</v>
      </c>
      <c r="C225" s="81"/>
      <c r="D225" s="84"/>
      <c r="E225" s="73"/>
      <c r="F225" s="74"/>
    </row>
    <row r="226" spans="1:6" s="64" customFormat="1" ht="24.9" customHeight="1" x14ac:dyDescent="0.35">
      <c r="A226" s="79"/>
      <c r="B226" s="108"/>
      <c r="C226" s="81"/>
      <c r="D226" s="84"/>
      <c r="E226" s="73"/>
      <c r="F226" s="74"/>
    </row>
    <row r="227" spans="1:6" s="64" customFormat="1" ht="24.9" customHeight="1" x14ac:dyDescent="0.35">
      <c r="A227" s="79"/>
      <c r="B227" s="86" t="s">
        <v>256</v>
      </c>
      <c r="C227" s="81"/>
      <c r="D227" s="84"/>
      <c r="E227" s="73"/>
      <c r="F227" s="74"/>
    </row>
    <row r="228" spans="1:6" s="64" customFormat="1" ht="24.9" customHeight="1" x14ac:dyDescent="0.35">
      <c r="A228" s="79"/>
      <c r="B228" s="83"/>
      <c r="C228" s="81"/>
      <c r="D228" s="84"/>
      <c r="E228" s="73"/>
      <c r="F228" s="74"/>
    </row>
    <row r="229" spans="1:6" s="64" customFormat="1" ht="24.9" customHeight="1" x14ac:dyDescent="0.35">
      <c r="A229" s="79" t="s">
        <v>352</v>
      </c>
      <c r="B229" s="87" t="s">
        <v>211</v>
      </c>
      <c r="C229" s="81" t="s">
        <v>105</v>
      </c>
      <c r="D229" s="84">
        <v>3</v>
      </c>
      <c r="E229" s="73"/>
      <c r="F229" s="74"/>
    </row>
    <row r="230" spans="1:6" s="64" customFormat="1" ht="24.9" customHeight="1" x14ac:dyDescent="0.35">
      <c r="A230" s="79" t="s">
        <v>409</v>
      </c>
      <c r="B230" s="87" t="s">
        <v>226</v>
      </c>
      <c r="C230" s="81" t="s">
        <v>105</v>
      </c>
      <c r="D230" s="84">
        <v>5</v>
      </c>
      <c r="E230" s="73"/>
      <c r="F230" s="74"/>
    </row>
    <row r="231" spans="1:6" s="64" customFormat="1" ht="24.9" customHeight="1" x14ac:dyDescent="0.35">
      <c r="A231" s="79" t="s">
        <v>410</v>
      </c>
      <c r="B231" s="87" t="s">
        <v>222</v>
      </c>
      <c r="C231" s="81" t="s">
        <v>105</v>
      </c>
      <c r="D231" s="84">
        <v>5</v>
      </c>
      <c r="E231" s="73"/>
      <c r="F231" s="74"/>
    </row>
    <row r="232" spans="1:6" s="64" customFormat="1" ht="24.9" customHeight="1" x14ac:dyDescent="0.35">
      <c r="A232" s="79" t="s">
        <v>411</v>
      </c>
      <c r="B232" s="87" t="s">
        <v>224</v>
      </c>
      <c r="C232" s="81" t="s">
        <v>105</v>
      </c>
      <c r="D232" s="84">
        <v>5</v>
      </c>
      <c r="E232" s="73"/>
      <c r="F232" s="74"/>
    </row>
    <row r="233" spans="1:6" s="64" customFormat="1" ht="24.9" customHeight="1" x14ac:dyDescent="0.35">
      <c r="A233" s="79" t="s">
        <v>412</v>
      </c>
      <c r="B233" s="87" t="s">
        <v>194</v>
      </c>
      <c r="C233" s="81" t="s">
        <v>105</v>
      </c>
      <c r="D233" s="84">
        <v>6</v>
      </c>
      <c r="E233" s="73"/>
      <c r="F233" s="74"/>
    </row>
    <row r="234" spans="1:6" s="64" customFormat="1" ht="24.9" customHeight="1" x14ac:dyDescent="0.35">
      <c r="A234" s="79" t="s">
        <v>413</v>
      </c>
      <c r="B234" s="87" t="s">
        <v>195</v>
      </c>
      <c r="C234" s="81" t="s">
        <v>105</v>
      </c>
      <c r="D234" s="84">
        <v>6</v>
      </c>
      <c r="E234" s="73"/>
      <c r="F234" s="74"/>
    </row>
    <row r="235" spans="1:6" s="64" customFormat="1" ht="24.9" customHeight="1" x14ac:dyDescent="0.35">
      <c r="A235" s="79" t="s">
        <v>414</v>
      </c>
      <c r="B235" s="87" t="s">
        <v>196</v>
      </c>
      <c r="C235" s="81" t="s">
        <v>105</v>
      </c>
      <c r="D235" s="84">
        <v>6</v>
      </c>
      <c r="E235" s="73"/>
      <c r="F235" s="74"/>
    </row>
    <row r="236" spans="1:6" s="64" customFormat="1" ht="24.9" customHeight="1" x14ac:dyDescent="0.35">
      <c r="A236" s="79" t="s">
        <v>597</v>
      </c>
      <c r="B236" s="87" t="s">
        <v>197</v>
      </c>
      <c r="C236" s="81" t="s">
        <v>105</v>
      </c>
      <c r="D236" s="84">
        <v>6</v>
      </c>
      <c r="E236" s="73"/>
      <c r="F236" s="74"/>
    </row>
    <row r="237" spans="1:6" s="64" customFormat="1" ht="24.9" customHeight="1" x14ac:dyDescent="0.35">
      <c r="A237" s="79" t="s">
        <v>598</v>
      </c>
      <c r="B237" s="87" t="s">
        <v>198</v>
      </c>
      <c r="C237" s="81" t="s">
        <v>105</v>
      </c>
      <c r="D237" s="84">
        <v>6</v>
      </c>
      <c r="E237" s="73"/>
      <c r="F237" s="74"/>
    </row>
    <row r="238" spans="1:6" s="64" customFormat="1" ht="24.9" customHeight="1" x14ac:dyDescent="0.35">
      <c r="A238" s="79" t="s">
        <v>599</v>
      </c>
      <c r="B238" s="87" t="s">
        <v>199</v>
      </c>
      <c r="C238" s="81" t="s">
        <v>105</v>
      </c>
      <c r="D238" s="84">
        <v>8</v>
      </c>
      <c r="E238" s="73"/>
      <c r="F238" s="74"/>
    </row>
    <row r="239" spans="1:6" s="64" customFormat="1" ht="24.9" customHeight="1" x14ac:dyDescent="0.35">
      <c r="A239" s="79" t="s">
        <v>600</v>
      </c>
      <c r="B239" s="87" t="s">
        <v>200</v>
      </c>
      <c r="C239" s="81" t="s">
        <v>105</v>
      </c>
      <c r="D239" s="84">
        <v>8</v>
      </c>
      <c r="E239" s="73"/>
      <c r="F239" s="74"/>
    </row>
    <row r="240" spans="1:6" s="64" customFormat="1" ht="24.9" customHeight="1" x14ac:dyDescent="0.35">
      <c r="A240" s="79" t="s">
        <v>601</v>
      </c>
      <c r="B240" s="87" t="s">
        <v>201</v>
      </c>
      <c r="C240" s="81" t="s">
        <v>105</v>
      </c>
      <c r="D240" s="84">
        <v>8</v>
      </c>
      <c r="E240" s="73"/>
      <c r="F240" s="74"/>
    </row>
    <row r="241" spans="1:6" s="64" customFormat="1" ht="24.9" customHeight="1" x14ac:dyDescent="0.35">
      <c r="A241" s="79" t="s">
        <v>602</v>
      </c>
      <c r="B241" s="87" t="s">
        <v>213</v>
      </c>
      <c r="C241" s="81" t="s">
        <v>105</v>
      </c>
      <c r="D241" s="84">
        <v>8</v>
      </c>
      <c r="E241" s="73"/>
      <c r="F241" s="74"/>
    </row>
    <row r="242" spans="1:6" s="64" customFormat="1" ht="24.9" customHeight="1" x14ac:dyDescent="0.35">
      <c r="A242" s="79"/>
      <c r="B242" s="83"/>
      <c r="C242" s="81"/>
      <c r="D242" s="84"/>
      <c r="E242" s="73"/>
      <c r="F242" s="74"/>
    </row>
    <row r="243" spans="1:6" s="64" customFormat="1" ht="31" x14ac:dyDescent="0.35">
      <c r="A243" s="79"/>
      <c r="B243" s="86" t="s">
        <v>321</v>
      </c>
      <c r="C243" s="81"/>
      <c r="D243" s="84"/>
      <c r="E243" s="73"/>
      <c r="F243" s="74"/>
    </row>
    <row r="244" spans="1:6" s="64" customFormat="1" ht="24.9" customHeight="1" x14ac:dyDescent="0.35">
      <c r="A244" s="79"/>
      <c r="B244" s="83"/>
      <c r="C244" s="81"/>
      <c r="D244" s="84"/>
      <c r="E244" s="73"/>
      <c r="F244" s="74"/>
    </row>
    <row r="245" spans="1:6" s="64" customFormat="1" ht="24.9" customHeight="1" x14ac:dyDescent="0.35">
      <c r="A245" s="79" t="s">
        <v>603</v>
      </c>
      <c r="B245" s="87" t="s">
        <v>211</v>
      </c>
      <c r="C245" s="81" t="s">
        <v>105</v>
      </c>
      <c r="D245" s="84">
        <v>3</v>
      </c>
      <c r="E245" s="73"/>
      <c r="F245" s="74"/>
    </row>
    <row r="246" spans="1:6" s="64" customFormat="1" ht="24.9" customHeight="1" x14ac:dyDescent="0.35">
      <c r="A246" s="79" t="s">
        <v>604</v>
      </c>
      <c r="B246" s="87" t="s">
        <v>226</v>
      </c>
      <c r="C246" s="81" t="s">
        <v>105</v>
      </c>
      <c r="D246" s="84">
        <v>4</v>
      </c>
      <c r="E246" s="73"/>
      <c r="F246" s="74"/>
    </row>
    <row r="247" spans="1:6" s="64" customFormat="1" ht="24.9" customHeight="1" x14ac:dyDescent="0.35">
      <c r="A247" s="79" t="s">
        <v>605</v>
      </c>
      <c r="B247" s="87" t="s">
        <v>222</v>
      </c>
      <c r="C247" s="81" t="s">
        <v>105</v>
      </c>
      <c r="D247" s="84">
        <v>5</v>
      </c>
      <c r="E247" s="73"/>
      <c r="F247" s="74"/>
    </row>
    <row r="248" spans="1:6" s="64" customFormat="1" ht="24.9" customHeight="1" x14ac:dyDescent="0.35">
      <c r="A248" s="79" t="s">
        <v>606</v>
      </c>
      <c r="B248" s="87" t="s">
        <v>224</v>
      </c>
      <c r="C248" s="81" t="s">
        <v>105</v>
      </c>
      <c r="D248" s="84">
        <v>5</v>
      </c>
      <c r="E248" s="73"/>
      <c r="F248" s="74"/>
    </row>
    <row r="249" spans="1:6" s="64" customFormat="1" ht="24.9" customHeight="1" x14ac:dyDescent="0.35">
      <c r="A249" s="79" t="s">
        <v>607</v>
      </c>
      <c r="B249" s="87" t="s">
        <v>194</v>
      </c>
      <c r="C249" s="81" t="s">
        <v>105</v>
      </c>
      <c r="D249" s="84">
        <v>6</v>
      </c>
      <c r="E249" s="73"/>
      <c r="F249" s="74"/>
    </row>
    <row r="250" spans="1:6" s="64" customFormat="1" ht="24.9" customHeight="1" x14ac:dyDescent="0.35">
      <c r="A250" s="79" t="s">
        <v>608</v>
      </c>
      <c r="B250" s="87" t="s">
        <v>195</v>
      </c>
      <c r="C250" s="81" t="s">
        <v>105</v>
      </c>
      <c r="D250" s="84">
        <v>6</v>
      </c>
      <c r="E250" s="73"/>
      <c r="F250" s="74"/>
    </row>
    <row r="251" spans="1:6" s="64" customFormat="1" ht="24.9" customHeight="1" x14ac:dyDescent="0.35">
      <c r="A251" s="79" t="s">
        <v>609</v>
      </c>
      <c r="B251" s="87" t="s">
        <v>196</v>
      </c>
      <c r="C251" s="81" t="s">
        <v>105</v>
      </c>
      <c r="D251" s="84">
        <v>6</v>
      </c>
      <c r="E251" s="73"/>
      <c r="F251" s="74"/>
    </row>
    <row r="252" spans="1:6" s="64" customFormat="1" ht="24.9" customHeight="1" x14ac:dyDescent="0.35">
      <c r="A252" s="79" t="s">
        <v>610</v>
      </c>
      <c r="B252" s="87" t="s">
        <v>197</v>
      </c>
      <c r="C252" s="81" t="s">
        <v>105</v>
      </c>
      <c r="D252" s="84">
        <v>6</v>
      </c>
      <c r="E252" s="73"/>
      <c r="F252" s="74"/>
    </row>
    <row r="253" spans="1:6" s="64" customFormat="1" ht="24.9" customHeight="1" x14ac:dyDescent="0.35">
      <c r="A253" s="79" t="s">
        <v>611</v>
      </c>
      <c r="B253" s="87" t="s">
        <v>198</v>
      </c>
      <c r="C253" s="81" t="s">
        <v>105</v>
      </c>
      <c r="D253" s="84">
        <v>6</v>
      </c>
      <c r="E253" s="73"/>
      <c r="F253" s="74"/>
    </row>
    <row r="254" spans="1:6" s="64" customFormat="1" ht="24.9" customHeight="1" x14ac:dyDescent="0.35">
      <c r="A254" s="79" t="s">
        <v>612</v>
      </c>
      <c r="B254" s="87" t="s">
        <v>199</v>
      </c>
      <c r="C254" s="81" t="s">
        <v>105</v>
      </c>
      <c r="D254" s="84">
        <v>6</v>
      </c>
      <c r="E254" s="73"/>
      <c r="F254" s="74"/>
    </row>
    <row r="255" spans="1:6" s="64" customFormat="1" ht="24.9" customHeight="1" x14ac:dyDescent="0.35">
      <c r="A255" s="79" t="s">
        <v>613</v>
      </c>
      <c r="B255" s="87" t="s">
        <v>200</v>
      </c>
      <c r="C255" s="81" t="s">
        <v>105</v>
      </c>
      <c r="D255" s="84">
        <v>8</v>
      </c>
      <c r="E255" s="73"/>
      <c r="F255" s="74"/>
    </row>
    <row r="256" spans="1:6" s="64" customFormat="1" ht="24.9" customHeight="1" x14ac:dyDescent="0.35">
      <c r="A256" s="79" t="s">
        <v>614</v>
      </c>
      <c r="B256" s="87" t="s">
        <v>201</v>
      </c>
      <c r="C256" s="81" t="s">
        <v>105</v>
      </c>
      <c r="D256" s="84">
        <v>8</v>
      </c>
      <c r="E256" s="73"/>
      <c r="F256" s="74"/>
    </row>
    <row r="257" spans="1:6" s="64" customFormat="1" ht="24.9" customHeight="1" x14ac:dyDescent="0.35">
      <c r="A257" s="79" t="s">
        <v>615</v>
      </c>
      <c r="B257" s="87" t="s">
        <v>213</v>
      </c>
      <c r="C257" s="81" t="s">
        <v>105</v>
      </c>
      <c r="D257" s="84">
        <v>8</v>
      </c>
      <c r="E257" s="73"/>
      <c r="F257" s="74"/>
    </row>
    <row r="258" spans="1:6" s="64" customFormat="1" ht="24.9" customHeight="1" x14ac:dyDescent="0.35">
      <c r="A258" s="79"/>
      <c r="B258" s="83"/>
      <c r="C258" s="81"/>
      <c r="D258" s="84"/>
      <c r="E258" s="73"/>
      <c r="F258" s="74"/>
    </row>
    <row r="259" spans="1:6" s="64" customFormat="1" ht="46.5" x14ac:dyDescent="0.35">
      <c r="A259" s="79"/>
      <c r="B259" s="86" t="s">
        <v>322</v>
      </c>
      <c r="C259" s="81"/>
      <c r="D259" s="84"/>
      <c r="E259" s="73"/>
      <c r="F259" s="74"/>
    </row>
    <row r="260" spans="1:6" s="64" customFormat="1" ht="24.9" customHeight="1" x14ac:dyDescent="0.35">
      <c r="A260" s="79"/>
      <c r="B260" s="83"/>
      <c r="C260" s="81"/>
      <c r="D260" s="84"/>
      <c r="E260" s="73"/>
      <c r="F260" s="74"/>
    </row>
    <row r="261" spans="1:6" s="64" customFormat="1" ht="24.9" customHeight="1" x14ac:dyDescent="0.35">
      <c r="A261" s="79" t="s">
        <v>616</v>
      </c>
      <c r="B261" s="87" t="s">
        <v>211</v>
      </c>
      <c r="C261" s="81" t="s">
        <v>105</v>
      </c>
      <c r="D261" s="84">
        <v>4</v>
      </c>
      <c r="E261" s="73"/>
      <c r="F261" s="74"/>
    </row>
    <row r="262" spans="1:6" s="64" customFormat="1" ht="24.9" customHeight="1" x14ac:dyDescent="0.35">
      <c r="A262" s="79" t="s">
        <v>617</v>
      </c>
      <c r="B262" s="87" t="s">
        <v>226</v>
      </c>
      <c r="C262" s="81" t="s">
        <v>105</v>
      </c>
      <c r="D262" s="84">
        <v>6</v>
      </c>
      <c r="E262" s="73"/>
      <c r="F262" s="74"/>
    </row>
    <row r="263" spans="1:6" s="64" customFormat="1" ht="24.9" customHeight="1" x14ac:dyDescent="0.35">
      <c r="A263" s="79" t="s">
        <v>618</v>
      </c>
      <c r="B263" s="87" t="s">
        <v>222</v>
      </c>
      <c r="C263" s="81" t="s">
        <v>105</v>
      </c>
      <c r="D263" s="84">
        <v>6</v>
      </c>
      <c r="E263" s="73"/>
      <c r="F263" s="74"/>
    </row>
    <row r="264" spans="1:6" s="64" customFormat="1" ht="24.9" customHeight="1" x14ac:dyDescent="0.35">
      <c r="A264" s="79"/>
      <c r="B264" s="83"/>
      <c r="C264" s="81"/>
      <c r="D264" s="84"/>
      <c r="E264" s="73"/>
      <c r="F264" s="74"/>
    </row>
    <row r="265" spans="1:6" s="64" customFormat="1" ht="24.9" customHeight="1" x14ac:dyDescent="0.35">
      <c r="A265" s="79"/>
      <c r="B265" s="83"/>
      <c r="C265" s="81"/>
      <c r="D265" s="84"/>
      <c r="E265" s="73"/>
      <c r="F265" s="74"/>
    </row>
    <row r="266" spans="1:6" s="64" customFormat="1" ht="24.9" customHeight="1" x14ac:dyDescent="0.25">
      <c r="A266" s="241" t="s">
        <v>220</v>
      </c>
      <c r="B266" s="242"/>
      <c r="C266" s="242"/>
      <c r="D266" s="242"/>
      <c r="E266" s="242"/>
      <c r="F266" s="92"/>
    </row>
    <row r="267" spans="1:6" s="64" customFormat="1" ht="24.9" customHeight="1" x14ac:dyDescent="0.35">
      <c r="A267" s="79"/>
      <c r="B267" s="87"/>
      <c r="C267" s="81"/>
      <c r="D267" s="84"/>
      <c r="E267" s="73"/>
      <c r="F267" s="74"/>
    </row>
    <row r="268" spans="1:6" s="64" customFormat="1" ht="24.9" customHeight="1" x14ac:dyDescent="0.35">
      <c r="A268" s="79" t="s">
        <v>619</v>
      </c>
      <c r="B268" s="87" t="s">
        <v>224</v>
      </c>
      <c r="C268" s="81" t="s">
        <v>105</v>
      </c>
      <c r="D268" s="84">
        <v>8</v>
      </c>
      <c r="E268" s="73"/>
      <c r="F268" s="74"/>
    </row>
    <row r="269" spans="1:6" s="64" customFormat="1" ht="24.9" customHeight="1" x14ac:dyDescent="0.35">
      <c r="A269" s="79" t="s">
        <v>620</v>
      </c>
      <c r="B269" s="87" t="s">
        <v>194</v>
      </c>
      <c r="C269" s="81" t="s">
        <v>105</v>
      </c>
      <c r="D269" s="84">
        <v>10</v>
      </c>
      <c r="E269" s="73"/>
      <c r="F269" s="74"/>
    </row>
    <row r="270" spans="1:6" s="64" customFormat="1" ht="24.9" customHeight="1" x14ac:dyDescent="0.35">
      <c r="A270" s="79" t="s">
        <v>621</v>
      </c>
      <c r="B270" s="87" t="s">
        <v>195</v>
      </c>
      <c r="C270" s="81" t="s">
        <v>105</v>
      </c>
      <c r="D270" s="84">
        <v>10</v>
      </c>
      <c r="E270" s="73"/>
      <c r="F270" s="74"/>
    </row>
    <row r="271" spans="1:6" s="64" customFormat="1" ht="24.9" customHeight="1" x14ac:dyDescent="0.35">
      <c r="A271" s="79" t="s">
        <v>622</v>
      </c>
      <c r="B271" s="87" t="s">
        <v>196</v>
      </c>
      <c r="C271" s="81" t="s">
        <v>105</v>
      </c>
      <c r="D271" s="84">
        <v>10</v>
      </c>
      <c r="E271" s="73"/>
      <c r="F271" s="74"/>
    </row>
    <row r="272" spans="1:6" s="64" customFormat="1" ht="24.9" customHeight="1" x14ac:dyDescent="0.35">
      <c r="A272" s="79" t="s">
        <v>623</v>
      </c>
      <c r="B272" s="87" t="s">
        <v>197</v>
      </c>
      <c r="C272" s="81" t="s">
        <v>105</v>
      </c>
      <c r="D272" s="84">
        <v>10</v>
      </c>
      <c r="E272" s="73"/>
      <c r="F272" s="74"/>
    </row>
    <row r="273" spans="1:6" s="64" customFormat="1" ht="24.9" customHeight="1" x14ac:dyDescent="0.35">
      <c r="A273" s="79" t="s">
        <v>624</v>
      </c>
      <c r="B273" s="87" t="s">
        <v>198</v>
      </c>
      <c r="C273" s="81" t="s">
        <v>105</v>
      </c>
      <c r="D273" s="84">
        <v>10</v>
      </c>
      <c r="E273" s="73"/>
      <c r="F273" s="74"/>
    </row>
    <row r="274" spans="1:6" s="64" customFormat="1" ht="24.9" customHeight="1" x14ac:dyDescent="0.35">
      <c r="A274" s="79" t="s">
        <v>625</v>
      </c>
      <c r="B274" s="87" t="s">
        <v>199</v>
      </c>
      <c r="C274" s="81" t="s">
        <v>105</v>
      </c>
      <c r="D274" s="84">
        <v>12</v>
      </c>
      <c r="E274" s="73"/>
      <c r="F274" s="74"/>
    </row>
    <row r="275" spans="1:6" s="64" customFormat="1" ht="24.9" customHeight="1" x14ac:dyDescent="0.35">
      <c r="A275" s="79" t="s">
        <v>626</v>
      </c>
      <c r="B275" s="87" t="s">
        <v>200</v>
      </c>
      <c r="C275" s="81" t="s">
        <v>105</v>
      </c>
      <c r="D275" s="84">
        <v>12</v>
      </c>
      <c r="E275" s="73"/>
      <c r="F275" s="74"/>
    </row>
    <row r="276" spans="1:6" s="64" customFormat="1" ht="24.9" customHeight="1" x14ac:dyDescent="0.35">
      <c r="A276" s="79" t="s">
        <v>627</v>
      </c>
      <c r="B276" s="87" t="s">
        <v>201</v>
      </c>
      <c r="C276" s="81" t="s">
        <v>105</v>
      </c>
      <c r="D276" s="84">
        <v>12</v>
      </c>
      <c r="E276" s="73"/>
      <c r="F276" s="74"/>
    </row>
    <row r="277" spans="1:6" s="64" customFormat="1" ht="24.9" customHeight="1" x14ac:dyDescent="0.35">
      <c r="A277" s="79" t="s">
        <v>628</v>
      </c>
      <c r="B277" s="87" t="s">
        <v>213</v>
      </c>
      <c r="C277" s="81" t="s">
        <v>105</v>
      </c>
      <c r="D277" s="84">
        <v>12</v>
      </c>
      <c r="E277" s="73"/>
      <c r="F277" s="74"/>
    </row>
    <row r="278" spans="1:6" s="64" customFormat="1" ht="24.9" customHeight="1" x14ac:dyDescent="0.35">
      <c r="A278" s="79"/>
      <c r="B278" s="83"/>
      <c r="C278" s="81"/>
      <c r="D278" s="84"/>
      <c r="E278" s="81"/>
      <c r="F278" s="74"/>
    </row>
    <row r="279" spans="1:6" s="64" customFormat="1" ht="24.9" customHeight="1" x14ac:dyDescent="0.35">
      <c r="A279" s="79"/>
      <c r="B279" s="80" t="s">
        <v>258</v>
      </c>
      <c r="C279" s="81"/>
      <c r="D279" s="84"/>
      <c r="E279" s="81"/>
      <c r="F279" s="74"/>
    </row>
    <row r="280" spans="1:6" s="64" customFormat="1" ht="24.9" customHeight="1" x14ac:dyDescent="0.35">
      <c r="A280" s="79"/>
      <c r="B280" s="104" t="s">
        <v>259</v>
      </c>
      <c r="C280" s="81"/>
      <c r="D280" s="84"/>
      <c r="E280" s="81"/>
      <c r="F280" s="74"/>
    </row>
    <row r="281" spans="1:6" s="64" customFormat="1" ht="46.5" x14ac:dyDescent="0.35">
      <c r="A281" s="79"/>
      <c r="B281" s="109" t="s">
        <v>260</v>
      </c>
      <c r="C281" s="81"/>
      <c r="D281" s="84"/>
      <c r="E281" s="81"/>
      <c r="F281" s="74"/>
    </row>
    <row r="282" spans="1:6" s="64" customFormat="1" ht="24.9" customHeight="1" x14ac:dyDescent="0.35">
      <c r="A282" s="103" t="s">
        <v>473</v>
      </c>
      <c r="B282" s="87" t="s">
        <v>476</v>
      </c>
      <c r="C282" s="81" t="s">
        <v>105</v>
      </c>
      <c r="D282" s="84">
        <v>2</v>
      </c>
      <c r="E282" s="73"/>
      <c r="F282" s="74"/>
    </row>
    <row r="283" spans="1:6" s="64" customFormat="1" ht="24.9" customHeight="1" x14ac:dyDescent="0.35">
      <c r="A283" s="103" t="s">
        <v>487</v>
      </c>
      <c r="B283" s="87" t="s">
        <v>478</v>
      </c>
      <c r="C283" s="81" t="s">
        <v>105</v>
      </c>
      <c r="D283" s="84">
        <v>2</v>
      </c>
      <c r="E283" s="73"/>
      <c r="F283" s="74"/>
    </row>
    <row r="284" spans="1:6" s="64" customFormat="1" ht="24.9" customHeight="1" x14ac:dyDescent="0.35">
      <c r="A284" s="103" t="s">
        <v>488</v>
      </c>
      <c r="B284" s="87" t="s">
        <v>480</v>
      </c>
      <c r="C284" s="81" t="s">
        <v>105</v>
      </c>
      <c r="D284" s="84">
        <v>1</v>
      </c>
      <c r="E284" s="73"/>
      <c r="F284" s="74"/>
    </row>
    <row r="285" spans="1:6" s="64" customFormat="1" ht="24.9" customHeight="1" x14ac:dyDescent="0.35">
      <c r="A285" s="103" t="s">
        <v>489</v>
      </c>
      <c r="B285" s="87" t="s">
        <v>481</v>
      </c>
      <c r="C285" s="81" t="s">
        <v>105</v>
      </c>
      <c r="D285" s="84">
        <v>2</v>
      </c>
      <c r="E285" s="73"/>
      <c r="F285" s="74"/>
    </row>
    <row r="286" spans="1:6" s="64" customFormat="1" ht="24.9" customHeight="1" x14ac:dyDescent="0.35">
      <c r="A286" s="103" t="s">
        <v>490</v>
      </c>
      <c r="B286" s="87" t="s">
        <v>482</v>
      </c>
      <c r="C286" s="81" t="s">
        <v>105</v>
      </c>
      <c r="D286" s="84">
        <v>1</v>
      </c>
      <c r="E286" s="73"/>
      <c r="F286" s="74"/>
    </row>
    <row r="287" spans="1:6" s="64" customFormat="1" ht="24.9" customHeight="1" x14ac:dyDescent="0.35">
      <c r="A287" s="103" t="s">
        <v>491</v>
      </c>
      <c r="B287" s="87" t="s">
        <v>483</v>
      </c>
      <c r="C287" s="81" t="s">
        <v>105</v>
      </c>
      <c r="D287" s="84">
        <f>1+2</f>
        <v>3</v>
      </c>
      <c r="E287" s="73"/>
      <c r="F287" s="74"/>
    </row>
    <row r="288" spans="1:6" s="64" customFormat="1" ht="24.9" customHeight="1" x14ac:dyDescent="0.35">
      <c r="A288" s="103" t="s">
        <v>492</v>
      </c>
      <c r="B288" s="87" t="s">
        <v>479</v>
      </c>
      <c r="C288" s="81" t="s">
        <v>105</v>
      </c>
      <c r="D288" s="84">
        <f>3+2+1+1+1</f>
        <v>8</v>
      </c>
      <c r="E288" s="73"/>
      <c r="F288" s="74"/>
    </row>
    <row r="289" spans="1:6" s="64" customFormat="1" ht="24.9" customHeight="1" x14ac:dyDescent="0.35">
      <c r="A289" s="103" t="s">
        <v>493</v>
      </c>
      <c r="B289" s="87" t="s">
        <v>475</v>
      </c>
      <c r="C289" s="81" t="s">
        <v>105</v>
      </c>
      <c r="D289" s="84">
        <f>5+6+1</f>
        <v>12</v>
      </c>
      <c r="E289" s="73"/>
      <c r="F289" s="74"/>
    </row>
    <row r="290" spans="1:6" s="64" customFormat="1" ht="24.9" customHeight="1" x14ac:dyDescent="0.35">
      <c r="A290" s="103" t="s">
        <v>494</v>
      </c>
      <c r="B290" s="87" t="s">
        <v>484</v>
      </c>
      <c r="C290" s="81" t="s">
        <v>105</v>
      </c>
      <c r="D290" s="84">
        <f>1+1+1</f>
        <v>3</v>
      </c>
      <c r="E290" s="73"/>
      <c r="F290" s="74"/>
    </row>
    <row r="291" spans="1:6" s="64" customFormat="1" ht="24.9" customHeight="1" x14ac:dyDescent="0.35">
      <c r="A291" s="103" t="s">
        <v>495</v>
      </c>
      <c r="B291" s="87" t="s">
        <v>485</v>
      </c>
      <c r="C291" s="81" t="s">
        <v>105</v>
      </c>
      <c r="D291" s="84">
        <f>1+2+1</f>
        <v>4</v>
      </c>
      <c r="E291" s="73"/>
      <c r="F291" s="74"/>
    </row>
    <row r="292" spans="1:6" s="64" customFormat="1" ht="24.9" customHeight="1" x14ac:dyDescent="0.35">
      <c r="A292" s="103" t="s">
        <v>496</v>
      </c>
      <c r="B292" s="87" t="s">
        <v>477</v>
      </c>
      <c r="C292" s="81" t="s">
        <v>105</v>
      </c>
      <c r="D292" s="84">
        <v>11</v>
      </c>
      <c r="E292" s="73"/>
      <c r="F292" s="74"/>
    </row>
    <row r="293" spans="1:6" s="64" customFormat="1" ht="24.9" customHeight="1" x14ac:dyDescent="0.35">
      <c r="A293" s="103" t="s">
        <v>497</v>
      </c>
      <c r="B293" s="87" t="s">
        <v>474</v>
      </c>
      <c r="C293" s="81" t="s">
        <v>105</v>
      </c>
      <c r="D293" s="84">
        <v>17</v>
      </c>
      <c r="E293" s="73"/>
      <c r="F293" s="74"/>
    </row>
    <row r="294" spans="1:6" s="64" customFormat="1" ht="24.9" customHeight="1" x14ac:dyDescent="0.35">
      <c r="A294" s="103" t="s">
        <v>498</v>
      </c>
      <c r="B294" s="87" t="s">
        <v>486</v>
      </c>
      <c r="C294" s="81" t="s">
        <v>105</v>
      </c>
      <c r="D294" s="84">
        <v>16</v>
      </c>
      <c r="E294" s="73"/>
      <c r="F294" s="74"/>
    </row>
    <row r="295" spans="1:6" s="64" customFormat="1" ht="24.9" customHeight="1" x14ac:dyDescent="0.35">
      <c r="A295" s="103" t="s">
        <v>501</v>
      </c>
      <c r="B295" s="87" t="s">
        <v>500</v>
      </c>
      <c r="C295" s="81" t="s">
        <v>105</v>
      </c>
      <c r="D295" s="84">
        <v>2</v>
      </c>
      <c r="E295" s="73"/>
      <c r="F295" s="74"/>
    </row>
    <row r="296" spans="1:6" s="64" customFormat="1" ht="24.9" customHeight="1" x14ac:dyDescent="0.35">
      <c r="A296" s="103" t="s">
        <v>502</v>
      </c>
      <c r="B296" s="87" t="s">
        <v>499</v>
      </c>
      <c r="C296" s="81" t="s">
        <v>105</v>
      </c>
      <c r="D296" s="84">
        <v>2</v>
      </c>
      <c r="E296" s="73"/>
      <c r="F296" s="74"/>
    </row>
    <row r="297" spans="1:6" s="64" customFormat="1" ht="24.9" customHeight="1" x14ac:dyDescent="0.35">
      <c r="A297" s="79"/>
      <c r="B297" s="83"/>
      <c r="C297" s="81"/>
      <c r="D297" s="84"/>
      <c r="E297" s="73"/>
      <c r="F297" s="74"/>
    </row>
    <row r="298" spans="1:6" s="64" customFormat="1" ht="24.9" customHeight="1" x14ac:dyDescent="0.35">
      <c r="A298" s="110"/>
      <c r="B298" s="104" t="s">
        <v>268</v>
      </c>
      <c r="C298" s="81"/>
      <c r="D298" s="84"/>
      <c r="E298" s="73"/>
      <c r="F298" s="74"/>
    </row>
    <row r="299" spans="1:6" s="64" customFormat="1" ht="46.5" x14ac:dyDescent="0.35">
      <c r="A299" s="110"/>
      <c r="B299" s="109" t="s">
        <v>269</v>
      </c>
      <c r="C299" s="81"/>
      <c r="D299" s="84"/>
      <c r="E299" s="73"/>
      <c r="F299" s="74"/>
    </row>
    <row r="300" spans="1:6" s="64" customFormat="1" ht="24.9" customHeight="1" x14ac:dyDescent="0.35">
      <c r="A300" s="103" t="s">
        <v>503</v>
      </c>
      <c r="B300" s="87" t="s">
        <v>476</v>
      </c>
      <c r="C300" s="81" t="s">
        <v>105</v>
      </c>
      <c r="D300" s="84">
        <v>1</v>
      </c>
      <c r="E300" s="73"/>
      <c r="F300" s="74"/>
    </row>
    <row r="301" spans="1:6" s="64" customFormat="1" ht="24.9" customHeight="1" x14ac:dyDescent="0.35">
      <c r="A301" s="103" t="s">
        <v>504</v>
      </c>
      <c r="B301" s="87" t="s">
        <v>478</v>
      </c>
      <c r="C301" s="81" t="s">
        <v>105</v>
      </c>
      <c r="D301" s="84">
        <v>1</v>
      </c>
      <c r="E301" s="73"/>
      <c r="F301" s="74"/>
    </row>
    <row r="302" spans="1:6" s="64" customFormat="1" ht="24.9" customHeight="1" x14ac:dyDescent="0.35">
      <c r="A302" s="103" t="s">
        <v>505</v>
      </c>
      <c r="B302" s="87" t="s">
        <v>480</v>
      </c>
      <c r="C302" s="81" t="s">
        <v>105</v>
      </c>
      <c r="D302" s="84">
        <v>1</v>
      </c>
      <c r="E302" s="73"/>
      <c r="F302" s="74"/>
    </row>
    <row r="303" spans="1:6" s="64" customFormat="1" ht="24.9" customHeight="1" x14ac:dyDescent="0.35">
      <c r="A303" s="103" t="s">
        <v>506</v>
      </c>
      <c r="B303" s="87" t="s">
        <v>481</v>
      </c>
      <c r="C303" s="81" t="s">
        <v>105</v>
      </c>
      <c r="D303" s="84">
        <v>1</v>
      </c>
      <c r="E303" s="73"/>
      <c r="F303" s="74"/>
    </row>
    <row r="304" spans="1:6" s="64" customFormat="1" ht="24.9" customHeight="1" x14ac:dyDescent="0.35">
      <c r="A304" s="103" t="s">
        <v>507</v>
      </c>
      <c r="B304" s="87" t="s">
        <v>482</v>
      </c>
      <c r="C304" s="81" t="s">
        <v>105</v>
      </c>
      <c r="D304" s="84">
        <v>1</v>
      </c>
      <c r="E304" s="73"/>
      <c r="F304" s="74"/>
    </row>
    <row r="305" spans="1:6" s="64" customFormat="1" ht="24.9" customHeight="1" x14ac:dyDescent="0.35">
      <c r="A305" s="103" t="s">
        <v>508</v>
      </c>
      <c r="B305" s="87" t="s">
        <v>483</v>
      </c>
      <c r="C305" s="81" t="s">
        <v>105</v>
      </c>
      <c r="D305" s="84">
        <v>1</v>
      </c>
      <c r="E305" s="73"/>
      <c r="F305" s="74"/>
    </row>
    <row r="306" spans="1:6" s="64" customFormat="1" ht="24.9" customHeight="1" x14ac:dyDescent="0.35">
      <c r="A306" s="103" t="s">
        <v>509</v>
      </c>
      <c r="B306" s="87" t="s">
        <v>479</v>
      </c>
      <c r="C306" s="81" t="s">
        <v>105</v>
      </c>
      <c r="D306" s="84">
        <v>1</v>
      </c>
      <c r="E306" s="73"/>
      <c r="F306" s="74"/>
    </row>
    <row r="307" spans="1:6" s="64" customFormat="1" ht="24.9" customHeight="1" x14ac:dyDescent="0.35">
      <c r="A307" s="103" t="s">
        <v>510</v>
      </c>
      <c r="B307" s="87" t="s">
        <v>475</v>
      </c>
      <c r="C307" s="81" t="s">
        <v>105</v>
      </c>
      <c r="D307" s="84">
        <v>1</v>
      </c>
      <c r="E307" s="73"/>
      <c r="F307" s="74"/>
    </row>
    <row r="308" spans="1:6" s="64" customFormat="1" ht="24.9" customHeight="1" x14ac:dyDescent="0.35">
      <c r="A308" s="103" t="s">
        <v>511</v>
      </c>
      <c r="B308" s="87" t="s">
        <v>484</v>
      </c>
      <c r="C308" s="81" t="s">
        <v>105</v>
      </c>
      <c r="D308" s="84">
        <v>1</v>
      </c>
      <c r="E308" s="73"/>
      <c r="F308" s="74"/>
    </row>
    <row r="309" spans="1:6" s="64" customFormat="1" ht="24.9" customHeight="1" x14ac:dyDescent="0.35">
      <c r="A309" s="103" t="s">
        <v>512</v>
      </c>
      <c r="B309" s="87" t="s">
        <v>485</v>
      </c>
      <c r="C309" s="81" t="s">
        <v>105</v>
      </c>
      <c r="D309" s="84">
        <f>1</f>
        <v>1</v>
      </c>
      <c r="E309" s="73"/>
      <c r="F309" s="74"/>
    </row>
    <row r="310" spans="1:6" s="64" customFormat="1" ht="24.9" customHeight="1" x14ac:dyDescent="0.25">
      <c r="A310" s="241" t="s">
        <v>220</v>
      </c>
      <c r="B310" s="242"/>
      <c r="C310" s="242"/>
      <c r="D310" s="242"/>
      <c r="E310" s="242"/>
      <c r="F310" s="92"/>
    </row>
    <row r="311" spans="1:6" s="64" customFormat="1" ht="24.9" customHeight="1" x14ac:dyDescent="0.35">
      <c r="A311" s="103" t="s">
        <v>513</v>
      </c>
      <c r="B311" s="87" t="s">
        <v>477</v>
      </c>
      <c r="C311" s="81" t="s">
        <v>105</v>
      </c>
      <c r="D311" s="84">
        <f>3+1+1</f>
        <v>5</v>
      </c>
      <c r="E311" s="73"/>
      <c r="F311" s="74"/>
    </row>
    <row r="312" spans="1:6" s="64" customFormat="1" ht="24.9" customHeight="1" x14ac:dyDescent="0.35">
      <c r="A312" s="103" t="s">
        <v>514</v>
      </c>
      <c r="B312" s="87" t="s">
        <v>474</v>
      </c>
      <c r="C312" s="81" t="s">
        <v>105</v>
      </c>
      <c r="D312" s="84">
        <f>5+2+2+2+3+1</f>
        <v>15</v>
      </c>
      <c r="E312" s="73"/>
      <c r="F312" s="74"/>
    </row>
    <row r="313" spans="1:6" s="64" customFormat="1" ht="24.9" customHeight="1" x14ac:dyDescent="0.35">
      <c r="A313" s="103" t="s">
        <v>515</v>
      </c>
      <c r="B313" s="87" t="s">
        <v>486</v>
      </c>
      <c r="C313" s="81" t="s">
        <v>105</v>
      </c>
      <c r="D313" s="84">
        <f>6+1+1+1+4+2+2+1+2+2+2+2</f>
        <v>26</v>
      </c>
      <c r="E313" s="73"/>
      <c r="F313" s="74"/>
    </row>
    <row r="314" spans="1:6" s="64" customFormat="1" ht="24.9" customHeight="1" x14ac:dyDescent="0.35">
      <c r="A314" s="103" t="s">
        <v>516</v>
      </c>
      <c r="B314" s="87" t="s">
        <v>500</v>
      </c>
      <c r="C314" s="81" t="s">
        <v>105</v>
      </c>
      <c r="D314" s="84">
        <f>2+2+2+1+1+1+1+1+2+1+1</f>
        <v>15</v>
      </c>
      <c r="E314" s="73"/>
      <c r="F314" s="74"/>
    </row>
    <row r="315" spans="1:6" s="64" customFormat="1" ht="24.9" customHeight="1" x14ac:dyDescent="0.35">
      <c r="A315" s="103" t="s">
        <v>517</v>
      </c>
      <c r="B315" s="87" t="s">
        <v>499</v>
      </c>
      <c r="C315" s="81" t="s">
        <v>105</v>
      </c>
      <c r="D315" s="84">
        <f>2+1+1+2</f>
        <v>6</v>
      </c>
      <c r="E315" s="73"/>
      <c r="F315" s="74"/>
    </row>
    <row r="316" spans="1:6" s="64" customFormat="1" ht="24.9" customHeight="1" x14ac:dyDescent="0.35">
      <c r="A316" s="79"/>
      <c r="B316" s="83"/>
      <c r="C316" s="81"/>
      <c r="D316" s="84"/>
      <c r="E316" s="73"/>
      <c r="F316" s="74"/>
    </row>
    <row r="317" spans="1:6" s="64" customFormat="1" ht="24.9" customHeight="1" x14ac:dyDescent="0.35">
      <c r="A317" s="79"/>
      <c r="B317" s="104" t="s">
        <v>261</v>
      </c>
      <c r="C317" s="81"/>
      <c r="D317" s="84"/>
      <c r="E317" s="73"/>
      <c r="F317" s="74"/>
    </row>
    <row r="318" spans="1:6" s="64" customFormat="1" ht="93" x14ac:dyDescent="0.35">
      <c r="A318" s="79"/>
      <c r="B318" s="86" t="s">
        <v>323</v>
      </c>
      <c r="C318" s="81"/>
      <c r="D318" s="84"/>
      <c r="E318" s="73"/>
      <c r="F318" s="74"/>
    </row>
    <row r="319" spans="1:6" s="64" customFormat="1" ht="24.9" customHeight="1" x14ac:dyDescent="0.35">
      <c r="A319" s="79"/>
      <c r="B319" s="83"/>
      <c r="C319" s="81"/>
      <c r="D319" s="84"/>
      <c r="E319" s="73"/>
      <c r="F319" s="74"/>
    </row>
    <row r="320" spans="1:6" s="64" customFormat="1" ht="24.9" customHeight="1" x14ac:dyDescent="0.35">
      <c r="A320" s="79" t="s">
        <v>332</v>
      </c>
      <c r="B320" s="83" t="s">
        <v>355</v>
      </c>
      <c r="C320" s="81" t="s">
        <v>105</v>
      </c>
      <c r="D320" s="84">
        <v>10</v>
      </c>
      <c r="E320" s="73"/>
      <c r="F320" s="74"/>
    </row>
    <row r="321" spans="1:6" s="64" customFormat="1" ht="24.9" customHeight="1" x14ac:dyDescent="0.35">
      <c r="A321" s="79"/>
      <c r="B321" s="83"/>
      <c r="C321" s="81"/>
      <c r="D321" s="84"/>
      <c r="E321" s="73"/>
      <c r="F321" s="74"/>
    </row>
    <row r="322" spans="1:6" s="64" customFormat="1" ht="93" x14ac:dyDescent="0.35">
      <c r="A322" s="79"/>
      <c r="B322" s="86" t="s">
        <v>324</v>
      </c>
      <c r="C322" s="81"/>
      <c r="D322" s="84"/>
      <c r="E322" s="73"/>
      <c r="F322" s="74"/>
    </row>
    <row r="323" spans="1:6" s="64" customFormat="1" ht="24.9" customHeight="1" x14ac:dyDescent="0.35">
      <c r="A323" s="79"/>
      <c r="B323" s="83"/>
      <c r="C323" s="81"/>
      <c r="D323" s="84"/>
      <c r="E323" s="73"/>
      <c r="F323" s="74"/>
    </row>
    <row r="324" spans="1:6" s="64" customFormat="1" ht="24.9" customHeight="1" x14ac:dyDescent="0.35">
      <c r="A324" s="79" t="s">
        <v>333</v>
      </c>
      <c r="B324" s="83" t="s">
        <v>356</v>
      </c>
      <c r="C324" s="81" t="s">
        <v>105</v>
      </c>
      <c r="D324" s="84">
        <v>4</v>
      </c>
      <c r="E324" s="73"/>
      <c r="F324" s="74"/>
    </row>
    <row r="325" spans="1:6" s="64" customFormat="1" ht="24.9" customHeight="1" x14ac:dyDescent="0.35">
      <c r="A325" s="79"/>
      <c r="B325" s="83"/>
      <c r="C325" s="81"/>
      <c r="D325" s="84"/>
      <c r="E325" s="73"/>
      <c r="F325" s="74"/>
    </row>
    <row r="326" spans="1:6" s="64" customFormat="1" ht="93" x14ac:dyDescent="0.35">
      <c r="A326" s="79"/>
      <c r="B326" s="86" t="s">
        <v>325</v>
      </c>
      <c r="C326" s="81"/>
      <c r="D326" s="84"/>
      <c r="E326" s="73"/>
      <c r="F326" s="74"/>
    </row>
    <row r="327" spans="1:6" s="64" customFormat="1" ht="24.9" customHeight="1" x14ac:dyDescent="0.35">
      <c r="A327" s="79"/>
      <c r="B327" s="83"/>
      <c r="C327" s="81"/>
      <c r="D327" s="84"/>
      <c r="E327" s="73"/>
      <c r="F327" s="74"/>
    </row>
    <row r="328" spans="1:6" s="64" customFormat="1" ht="24.9" customHeight="1" x14ac:dyDescent="0.35">
      <c r="A328" s="79" t="s">
        <v>334</v>
      </c>
      <c r="B328" s="83" t="s">
        <v>357</v>
      </c>
      <c r="C328" s="81" t="s">
        <v>105</v>
      </c>
      <c r="D328" s="84">
        <v>5</v>
      </c>
      <c r="E328" s="73"/>
      <c r="F328" s="74"/>
    </row>
    <row r="329" spans="1:6" s="64" customFormat="1" ht="24.9" customHeight="1" x14ac:dyDescent="0.35">
      <c r="A329" s="79"/>
      <c r="B329" s="83"/>
      <c r="C329" s="81"/>
      <c r="D329" s="84"/>
      <c r="E329" s="73"/>
      <c r="F329" s="74"/>
    </row>
    <row r="330" spans="1:6" s="64" customFormat="1" ht="93" x14ac:dyDescent="0.35">
      <c r="A330" s="79"/>
      <c r="B330" s="86" t="s">
        <v>326</v>
      </c>
      <c r="C330" s="81"/>
      <c r="D330" s="84"/>
      <c r="E330" s="73"/>
      <c r="F330" s="74"/>
    </row>
    <row r="331" spans="1:6" s="64" customFormat="1" ht="24.9" customHeight="1" x14ac:dyDescent="0.35">
      <c r="A331" s="79" t="s">
        <v>335</v>
      </c>
      <c r="B331" s="83" t="s">
        <v>358</v>
      </c>
      <c r="C331" s="81" t="s">
        <v>105</v>
      </c>
      <c r="D331" s="84">
        <v>5</v>
      </c>
      <c r="E331" s="73"/>
      <c r="F331" s="74"/>
    </row>
    <row r="332" spans="1:6" s="64" customFormat="1" ht="24.9" customHeight="1" x14ac:dyDescent="0.35">
      <c r="A332" s="79" t="s">
        <v>336</v>
      </c>
      <c r="B332" s="83" t="s">
        <v>359</v>
      </c>
      <c r="C332" s="81" t="s">
        <v>105</v>
      </c>
      <c r="D332" s="84">
        <v>3</v>
      </c>
      <c r="E332" s="73"/>
      <c r="F332" s="74"/>
    </row>
    <row r="333" spans="1:6" s="64" customFormat="1" ht="24.9" customHeight="1" x14ac:dyDescent="0.35">
      <c r="A333" s="79" t="s">
        <v>337</v>
      </c>
      <c r="B333" s="83" t="s">
        <v>360</v>
      </c>
      <c r="C333" s="81" t="s">
        <v>105</v>
      </c>
      <c r="D333" s="84">
        <v>7</v>
      </c>
      <c r="E333" s="73"/>
      <c r="F333" s="74"/>
    </row>
    <row r="334" spans="1:6" s="64" customFormat="1" ht="24.9" customHeight="1" x14ac:dyDescent="0.35">
      <c r="A334" s="79" t="s">
        <v>338</v>
      </c>
      <c r="B334" s="83" t="s">
        <v>361</v>
      </c>
      <c r="C334" s="81" t="s">
        <v>105</v>
      </c>
      <c r="D334" s="84">
        <v>3</v>
      </c>
      <c r="E334" s="73"/>
      <c r="F334" s="74"/>
    </row>
    <row r="335" spans="1:6" s="64" customFormat="1" ht="93" x14ac:dyDescent="0.35">
      <c r="A335" s="79"/>
      <c r="B335" s="86" t="s">
        <v>327</v>
      </c>
      <c r="C335" s="81"/>
      <c r="D335" s="84"/>
      <c r="E335" s="73"/>
      <c r="F335" s="74"/>
    </row>
    <row r="336" spans="1:6" s="64" customFormat="1" ht="24.9" customHeight="1" x14ac:dyDescent="0.35">
      <c r="A336" s="79" t="s">
        <v>339</v>
      </c>
      <c r="B336" s="83" t="s">
        <v>362</v>
      </c>
      <c r="C336" s="81" t="s">
        <v>105</v>
      </c>
      <c r="D336" s="84">
        <v>8</v>
      </c>
      <c r="E336" s="73"/>
      <c r="F336" s="74"/>
    </row>
    <row r="337" spans="1:6" s="64" customFormat="1" ht="93" x14ac:dyDescent="0.35">
      <c r="A337" s="79"/>
      <c r="B337" s="86" t="s">
        <v>328</v>
      </c>
      <c r="C337" s="81"/>
      <c r="D337" s="84"/>
      <c r="E337" s="73"/>
      <c r="F337" s="74"/>
    </row>
    <row r="338" spans="1:6" s="64" customFormat="1" ht="24.9" customHeight="1" x14ac:dyDescent="0.35">
      <c r="A338" s="79" t="s">
        <v>340</v>
      </c>
      <c r="B338" s="83" t="s">
        <v>363</v>
      </c>
      <c r="C338" s="81" t="s">
        <v>105</v>
      </c>
      <c r="D338" s="84">
        <v>5</v>
      </c>
      <c r="E338" s="73"/>
      <c r="F338" s="74"/>
    </row>
    <row r="339" spans="1:6" s="64" customFormat="1" ht="24.9" customHeight="1" x14ac:dyDescent="0.35">
      <c r="A339" s="79" t="s">
        <v>341</v>
      </c>
      <c r="B339" s="83" t="s">
        <v>364</v>
      </c>
      <c r="C339" s="81" t="s">
        <v>105</v>
      </c>
      <c r="D339" s="84">
        <v>10</v>
      </c>
      <c r="E339" s="73"/>
      <c r="F339" s="74"/>
    </row>
    <row r="340" spans="1:6" s="64" customFormat="1" ht="24.9" customHeight="1" x14ac:dyDescent="0.25">
      <c r="A340" s="241" t="s">
        <v>220</v>
      </c>
      <c r="B340" s="242"/>
      <c r="C340" s="242"/>
      <c r="D340" s="242"/>
      <c r="E340" s="242"/>
      <c r="F340" s="92"/>
    </row>
    <row r="341" spans="1:6" s="64" customFormat="1" ht="24.9" customHeight="1" x14ac:dyDescent="0.35">
      <c r="A341" s="79"/>
      <c r="B341" s="83"/>
      <c r="C341" s="81"/>
      <c r="D341" s="84"/>
      <c r="E341" s="73"/>
      <c r="F341" s="74"/>
    </row>
    <row r="342" spans="1:6" s="64" customFormat="1" ht="93" x14ac:dyDescent="0.35">
      <c r="A342" s="79"/>
      <c r="B342" s="86" t="s">
        <v>329</v>
      </c>
      <c r="C342" s="81"/>
      <c r="D342" s="84"/>
      <c r="E342" s="73"/>
      <c r="F342" s="74"/>
    </row>
    <row r="343" spans="1:6" s="64" customFormat="1" ht="24.9" customHeight="1" x14ac:dyDescent="0.35">
      <c r="A343" s="79"/>
      <c r="B343" s="83"/>
      <c r="C343" s="81"/>
      <c r="D343" s="84"/>
      <c r="E343" s="73"/>
      <c r="F343" s="74"/>
    </row>
    <row r="344" spans="1:6" s="64" customFormat="1" ht="24.9" customHeight="1" x14ac:dyDescent="0.35">
      <c r="A344" s="79" t="s">
        <v>342</v>
      </c>
      <c r="B344" s="83" t="s">
        <v>365</v>
      </c>
      <c r="C344" s="81" t="s">
        <v>105</v>
      </c>
      <c r="D344" s="84">
        <v>8</v>
      </c>
      <c r="E344" s="73"/>
      <c r="F344" s="74"/>
    </row>
    <row r="345" spans="1:6" s="64" customFormat="1" ht="24.9" customHeight="1" x14ac:dyDescent="0.35">
      <c r="A345" s="79" t="s">
        <v>343</v>
      </c>
      <c r="B345" s="83" t="s">
        <v>366</v>
      </c>
      <c r="C345" s="81" t="s">
        <v>105</v>
      </c>
      <c r="D345" s="84">
        <v>18</v>
      </c>
      <c r="E345" s="73"/>
      <c r="F345" s="74"/>
    </row>
    <row r="346" spans="1:6" s="64" customFormat="1" ht="24.9" customHeight="1" x14ac:dyDescent="0.35">
      <c r="A346" s="79" t="s">
        <v>344</v>
      </c>
      <c r="B346" s="83" t="s">
        <v>367</v>
      </c>
      <c r="C346" s="81" t="s">
        <v>105</v>
      </c>
      <c r="D346" s="84">
        <v>22</v>
      </c>
      <c r="E346" s="73"/>
      <c r="F346" s="74"/>
    </row>
    <row r="347" spans="1:6" s="64" customFormat="1" ht="24.9" customHeight="1" x14ac:dyDescent="0.35">
      <c r="A347" s="79" t="s">
        <v>345</v>
      </c>
      <c r="B347" s="83" t="s">
        <v>368</v>
      </c>
      <c r="C347" s="81" t="s">
        <v>105</v>
      </c>
      <c r="D347" s="84">
        <v>15</v>
      </c>
      <c r="E347" s="73"/>
      <c r="F347" s="74"/>
    </row>
    <row r="348" spans="1:6" s="64" customFormat="1" ht="24.9" customHeight="1" x14ac:dyDescent="0.35">
      <c r="A348" s="79"/>
      <c r="B348" s="83"/>
      <c r="C348" s="81"/>
      <c r="D348" s="84"/>
      <c r="E348" s="73"/>
      <c r="F348" s="74"/>
    </row>
    <row r="349" spans="1:6" s="64" customFormat="1" ht="93" x14ac:dyDescent="0.35">
      <c r="A349" s="79"/>
      <c r="B349" s="86" t="s">
        <v>262</v>
      </c>
      <c r="C349" s="81"/>
      <c r="D349" s="84"/>
      <c r="E349" s="73"/>
      <c r="F349" s="74"/>
    </row>
    <row r="350" spans="1:6" s="64" customFormat="1" ht="24.9" customHeight="1" x14ac:dyDescent="0.35">
      <c r="A350" s="79" t="s">
        <v>346</v>
      </c>
      <c r="B350" s="83" t="s">
        <v>369</v>
      </c>
      <c r="C350" s="81" t="s">
        <v>105</v>
      </c>
      <c r="D350" s="84">
        <v>20</v>
      </c>
      <c r="E350" s="73"/>
      <c r="F350" s="74"/>
    </row>
    <row r="351" spans="1:6" s="64" customFormat="1" ht="24.9" customHeight="1" x14ac:dyDescent="0.35">
      <c r="A351" s="79" t="s">
        <v>353</v>
      </c>
      <c r="B351" s="83" t="s">
        <v>370</v>
      </c>
      <c r="C351" s="81" t="s">
        <v>105</v>
      </c>
      <c r="D351" s="84">
        <v>4</v>
      </c>
      <c r="E351" s="73"/>
      <c r="F351" s="74"/>
    </row>
    <row r="352" spans="1:6" s="64" customFormat="1" ht="24.9" customHeight="1" x14ac:dyDescent="0.35">
      <c r="A352" s="79"/>
      <c r="B352" s="83"/>
      <c r="C352" s="81"/>
      <c r="D352" s="84"/>
      <c r="E352" s="73"/>
      <c r="F352" s="74"/>
    </row>
    <row r="353" spans="1:6" s="64" customFormat="1" ht="24.9" customHeight="1" x14ac:dyDescent="0.35">
      <c r="A353" s="79"/>
      <c r="B353" s="102" t="s">
        <v>263</v>
      </c>
      <c r="C353" s="81"/>
      <c r="D353" s="84"/>
      <c r="E353" s="73"/>
      <c r="F353" s="74"/>
    </row>
    <row r="354" spans="1:6" s="64" customFormat="1" ht="62" x14ac:dyDescent="0.35">
      <c r="A354" s="112"/>
      <c r="B354" s="86" t="s">
        <v>264</v>
      </c>
      <c r="C354" s="81"/>
      <c r="D354" s="84"/>
      <c r="E354" s="73"/>
      <c r="F354" s="74"/>
    </row>
    <row r="355" spans="1:6" s="64" customFormat="1" ht="24.9" customHeight="1" x14ac:dyDescent="0.35">
      <c r="A355" s="79" t="s">
        <v>354</v>
      </c>
      <c r="B355" s="83" t="s">
        <v>355</v>
      </c>
      <c r="C355" s="81" t="s">
        <v>105</v>
      </c>
      <c r="D355" s="84">
        <v>5</v>
      </c>
      <c r="E355" s="73"/>
      <c r="F355" s="74"/>
    </row>
    <row r="356" spans="1:6" s="64" customFormat="1" ht="24.9" customHeight="1" x14ac:dyDescent="0.35">
      <c r="A356" s="79" t="s">
        <v>371</v>
      </c>
      <c r="B356" s="83" t="s">
        <v>356</v>
      </c>
      <c r="C356" s="81" t="s">
        <v>105</v>
      </c>
      <c r="D356" s="84">
        <v>2</v>
      </c>
      <c r="E356" s="73"/>
      <c r="F356" s="74"/>
    </row>
    <row r="357" spans="1:6" s="64" customFormat="1" ht="24.9" customHeight="1" x14ac:dyDescent="0.35">
      <c r="A357" s="79" t="s">
        <v>372</v>
      </c>
      <c r="B357" s="83" t="s">
        <v>357</v>
      </c>
      <c r="C357" s="81" t="s">
        <v>105</v>
      </c>
      <c r="D357" s="84">
        <v>2</v>
      </c>
      <c r="E357" s="73"/>
      <c r="F357" s="74"/>
    </row>
    <row r="358" spans="1:6" s="64" customFormat="1" ht="24.9" customHeight="1" x14ac:dyDescent="0.35">
      <c r="A358" s="79" t="s">
        <v>373</v>
      </c>
      <c r="B358" s="83" t="s">
        <v>358</v>
      </c>
      <c r="C358" s="81" t="s">
        <v>105</v>
      </c>
      <c r="D358" s="84">
        <v>2</v>
      </c>
      <c r="E358" s="73"/>
      <c r="F358" s="74"/>
    </row>
    <row r="359" spans="1:6" s="64" customFormat="1" ht="24.9" customHeight="1" x14ac:dyDescent="0.35">
      <c r="A359" s="79" t="s">
        <v>374</v>
      </c>
      <c r="B359" s="83" t="s">
        <v>359</v>
      </c>
      <c r="C359" s="81" t="s">
        <v>105</v>
      </c>
      <c r="D359" s="84">
        <v>1</v>
      </c>
      <c r="E359" s="73"/>
      <c r="F359" s="74"/>
    </row>
    <row r="360" spans="1:6" s="64" customFormat="1" ht="24.9" customHeight="1" x14ac:dyDescent="0.35">
      <c r="A360" s="79" t="s">
        <v>375</v>
      </c>
      <c r="B360" s="83" t="s">
        <v>360</v>
      </c>
      <c r="C360" s="81" t="s">
        <v>105</v>
      </c>
      <c r="D360" s="84">
        <v>1</v>
      </c>
      <c r="E360" s="73"/>
      <c r="F360" s="74"/>
    </row>
    <row r="361" spans="1:6" s="64" customFormat="1" ht="24.9" customHeight="1" x14ac:dyDescent="0.35">
      <c r="A361" s="79" t="s">
        <v>376</v>
      </c>
      <c r="B361" s="83" t="s">
        <v>361</v>
      </c>
      <c r="C361" s="81" t="s">
        <v>105</v>
      </c>
      <c r="D361" s="84">
        <v>2</v>
      </c>
      <c r="E361" s="73"/>
      <c r="F361" s="74"/>
    </row>
    <row r="362" spans="1:6" s="64" customFormat="1" ht="24.9" customHeight="1" x14ac:dyDescent="0.35">
      <c r="A362" s="79" t="s">
        <v>377</v>
      </c>
      <c r="B362" s="83" t="s">
        <v>362</v>
      </c>
      <c r="C362" s="81" t="s">
        <v>105</v>
      </c>
      <c r="D362" s="84">
        <v>2</v>
      </c>
      <c r="E362" s="73"/>
      <c r="F362" s="74"/>
    </row>
    <row r="363" spans="1:6" s="64" customFormat="1" ht="24.9" customHeight="1" x14ac:dyDescent="0.35">
      <c r="A363" s="79" t="s">
        <v>378</v>
      </c>
      <c r="B363" s="83" t="s">
        <v>363</v>
      </c>
      <c r="C363" s="81" t="s">
        <v>105</v>
      </c>
      <c r="D363" s="84">
        <v>3</v>
      </c>
      <c r="E363" s="73"/>
      <c r="F363" s="74"/>
    </row>
    <row r="364" spans="1:6" s="64" customFormat="1" ht="24.9" customHeight="1" x14ac:dyDescent="0.35">
      <c r="A364" s="79" t="s">
        <v>379</v>
      </c>
      <c r="B364" s="83" t="s">
        <v>364</v>
      </c>
      <c r="C364" s="81" t="s">
        <v>105</v>
      </c>
      <c r="D364" s="84">
        <v>4</v>
      </c>
      <c r="E364" s="73"/>
      <c r="F364" s="74"/>
    </row>
    <row r="365" spans="1:6" s="64" customFormat="1" ht="24.9" customHeight="1" x14ac:dyDescent="0.35">
      <c r="A365" s="79" t="s">
        <v>380</v>
      </c>
      <c r="B365" s="83" t="s">
        <v>365</v>
      </c>
      <c r="C365" s="81" t="s">
        <v>105</v>
      </c>
      <c r="D365" s="84">
        <v>3</v>
      </c>
      <c r="E365" s="73"/>
      <c r="F365" s="74"/>
    </row>
    <row r="366" spans="1:6" s="64" customFormat="1" ht="24.9" customHeight="1" x14ac:dyDescent="0.35">
      <c r="A366" s="79" t="s">
        <v>381</v>
      </c>
      <c r="B366" s="83" t="s">
        <v>366</v>
      </c>
      <c r="C366" s="81" t="s">
        <v>105</v>
      </c>
      <c r="D366" s="84">
        <v>6</v>
      </c>
      <c r="E366" s="73"/>
      <c r="F366" s="74"/>
    </row>
    <row r="367" spans="1:6" s="64" customFormat="1" ht="24.9" customHeight="1" x14ac:dyDescent="0.35">
      <c r="A367" s="79" t="s">
        <v>382</v>
      </c>
      <c r="B367" s="83" t="s">
        <v>367</v>
      </c>
      <c r="C367" s="81" t="s">
        <v>105</v>
      </c>
      <c r="D367" s="84">
        <v>8</v>
      </c>
      <c r="E367" s="73"/>
      <c r="F367" s="74"/>
    </row>
    <row r="368" spans="1:6" s="64" customFormat="1" ht="24.9" customHeight="1" x14ac:dyDescent="0.35">
      <c r="A368" s="79" t="s">
        <v>383</v>
      </c>
      <c r="B368" s="83" t="s">
        <v>368</v>
      </c>
      <c r="C368" s="81" t="s">
        <v>105</v>
      </c>
      <c r="D368" s="84">
        <v>2</v>
      </c>
      <c r="E368" s="73"/>
      <c r="F368" s="74"/>
    </row>
    <row r="369" spans="1:6" s="64" customFormat="1" ht="24.9" customHeight="1" x14ac:dyDescent="0.35">
      <c r="A369" s="79" t="s">
        <v>384</v>
      </c>
      <c r="B369" s="83" t="s">
        <v>369</v>
      </c>
      <c r="C369" s="81" t="s">
        <v>105</v>
      </c>
      <c r="D369" s="84">
        <v>6</v>
      </c>
      <c r="E369" s="73"/>
      <c r="F369" s="74"/>
    </row>
    <row r="370" spans="1:6" s="64" customFormat="1" ht="24.9" customHeight="1" x14ac:dyDescent="0.35">
      <c r="A370" s="79" t="s">
        <v>385</v>
      </c>
      <c r="B370" s="83" t="s">
        <v>370</v>
      </c>
      <c r="C370" s="81" t="s">
        <v>105</v>
      </c>
      <c r="D370" s="84">
        <v>2</v>
      </c>
      <c r="E370" s="73"/>
      <c r="F370" s="74"/>
    </row>
    <row r="371" spans="1:6" s="64" customFormat="1" ht="24.9" customHeight="1" x14ac:dyDescent="0.35">
      <c r="A371" s="79"/>
      <c r="B371" s="83"/>
      <c r="C371" s="81"/>
      <c r="D371" s="84"/>
      <c r="E371" s="73"/>
      <c r="F371" s="74"/>
    </row>
    <row r="372" spans="1:6" s="64" customFormat="1" ht="77.5" x14ac:dyDescent="0.35">
      <c r="A372" s="79"/>
      <c r="B372" s="86" t="s">
        <v>265</v>
      </c>
      <c r="C372" s="81"/>
      <c r="D372" s="84"/>
      <c r="E372" s="73"/>
      <c r="F372" s="74"/>
    </row>
    <row r="373" spans="1:6" s="64" customFormat="1" ht="24.9" customHeight="1" x14ac:dyDescent="0.35">
      <c r="A373" s="79" t="s">
        <v>386</v>
      </c>
      <c r="B373" s="83" t="s">
        <v>355</v>
      </c>
      <c r="C373" s="81" t="s">
        <v>105</v>
      </c>
      <c r="D373" s="84">
        <v>2</v>
      </c>
      <c r="E373" s="73"/>
      <c r="F373" s="74"/>
    </row>
    <row r="374" spans="1:6" s="64" customFormat="1" ht="24.9" customHeight="1" x14ac:dyDescent="0.35">
      <c r="A374" s="79" t="s">
        <v>387</v>
      </c>
      <c r="B374" s="83" t="s">
        <v>356</v>
      </c>
      <c r="C374" s="81" t="s">
        <v>105</v>
      </c>
      <c r="D374" s="84">
        <v>2</v>
      </c>
      <c r="E374" s="73"/>
      <c r="F374" s="74"/>
    </row>
    <row r="375" spans="1:6" s="64" customFormat="1" ht="24.9" customHeight="1" x14ac:dyDescent="0.35">
      <c r="A375" s="79" t="s">
        <v>388</v>
      </c>
      <c r="B375" s="83" t="s">
        <v>357</v>
      </c>
      <c r="C375" s="81" t="s">
        <v>105</v>
      </c>
      <c r="D375" s="84">
        <v>2</v>
      </c>
      <c r="E375" s="73"/>
      <c r="F375" s="74"/>
    </row>
    <row r="376" spans="1:6" s="64" customFormat="1" ht="24.9" customHeight="1" x14ac:dyDescent="0.35">
      <c r="A376" s="79" t="s">
        <v>389</v>
      </c>
      <c r="B376" s="83" t="s">
        <v>358</v>
      </c>
      <c r="C376" s="81" t="s">
        <v>105</v>
      </c>
      <c r="D376" s="84">
        <v>2</v>
      </c>
      <c r="E376" s="73"/>
      <c r="F376" s="74"/>
    </row>
    <row r="377" spans="1:6" s="64" customFormat="1" ht="24.9" customHeight="1" x14ac:dyDescent="0.25">
      <c r="A377" s="241" t="s">
        <v>220</v>
      </c>
      <c r="B377" s="242"/>
      <c r="C377" s="242"/>
      <c r="D377" s="242"/>
      <c r="E377" s="242"/>
      <c r="F377" s="92"/>
    </row>
    <row r="378" spans="1:6" s="64" customFormat="1" ht="24.9" customHeight="1" x14ac:dyDescent="0.35">
      <c r="A378" s="79" t="s">
        <v>390</v>
      </c>
      <c r="B378" s="83" t="s">
        <v>359</v>
      </c>
      <c r="C378" s="81" t="s">
        <v>105</v>
      </c>
      <c r="D378" s="84">
        <v>1</v>
      </c>
      <c r="E378" s="73"/>
      <c r="F378" s="74"/>
    </row>
    <row r="379" spans="1:6" s="64" customFormat="1" ht="24.9" customHeight="1" x14ac:dyDescent="0.35">
      <c r="A379" s="79" t="s">
        <v>391</v>
      </c>
      <c r="B379" s="83" t="s">
        <v>360</v>
      </c>
      <c r="C379" s="81" t="s">
        <v>105</v>
      </c>
      <c r="D379" s="84">
        <v>2</v>
      </c>
      <c r="E379" s="73"/>
      <c r="F379" s="74"/>
    </row>
    <row r="380" spans="1:6" s="64" customFormat="1" ht="24.9" customHeight="1" x14ac:dyDescent="0.35">
      <c r="A380" s="79" t="s">
        <v>392</v>
      </c>
      <c r="B380" s="83" t="s">
        <v>361</v>
      </c>
      <c r="C380" s="81" t="s">
        <v>105</v>
      </c>
      <c r="D380" s="84">
        <v>2</v>
      </c>
      <c r="E380" s="73"/>
      <c r="F380" s="74"/>
    </row>
    <row r="381" spans="1:6" s="64" customFormat="1" ht="24.9" customHeight="1" x14ac:dyDescent="0.35">
      <c r="A381" s="79" t="s">
        <v>393</v>
      </c>
      <c r="B381" s="83" t="s">
        <v>362</v>
      </c>
      <c r="C381" s="81" t="s">
        <v>105</v>
      </c>
      <c r="D381" s="84">
        <v>3</v>
      </c>
      <c r="E381" s="73"/>
      <c r="F381" s="74"/>
    </row>
    <row r="382" spans="1:6" s="64" customFormat="1" ht="24.9" customHeight="1" x14ac:dyDescent="0.35">
      <c r="A382" s="79" t="s">
        <v>394</v>
      </c>
      <c r="B382" s="83" t="s">
        <v>363</v>
      </c>
      <c r="C382" s="81" t="s">
        <v>105</v>
      </c>
      <c r="D382" s="84">
        <v>1</v>
      </c>
      <c r="E382" s="73"/>
      <c r="F382" s="74"/>
    </row>
    <row r="383" spans="1:6" s="64" customFormat="1" ht="24.9" customHeight="1" x14ac:dyDescent="0.35">
      <c r="A383" s="79" t="s">
        <v>395</v>
      </c>
      <c r="B383" s="83" t="s">
        <v>364</v>
      </c>
      <c r="C383" s="81" t="s">
        <v>105</v>
      </c>
      <c r="D383" s="84">
        <v>2</v>
      </c>
      <c r="E383" s="73"/>
      <c r="F383" s="74"/>
    </row>
    <row r="384" spans="1:6" s="64" customFormat="1" ht="24.9" customHeight="1" x14ac:dyDescent="0.35">
      <c r="A384" s="79" t="s">
        <v>396</v>
      </c>
      <c r="B384" s="83" t="s">
        <v>365</v>
      </c>
      <c r="C384" s="81" t="s">
        <v>105</v>
      </c>
      <c r="D384" s="84">
        <v>3</v>
      </c>
      <c r="E384" s="73"/>
      <c r="F384" s="74"/>
    </row>
    <row r="385" spans="1:6" s="64" customFormat="1" ht="24.9" customHeight="1" x14ac:dyDescent="0.35">
      <c r="A385" s="79" t="s">
        <v>397</v>
      </c>
      <c r="B385" s="83" t="s">
        <v>366</v>
      </c>
      <c r="C385" s="81" t="s">
        <v>105</v>
      </c>
      <c r="D385" s="84">
        <v>5</v>
      </c>
      <c r="E385" s="73"/>
      <c r="F385" s="74"/>
    </row>
    <row r="386" spans="1:6" s="64" customFormat="1" ht="24.9" customHeight="1" x14ac:dyDescent="0.35">
      <c r="A386" s="79" t="s">
        <v>398</v>
      </c>
      <c r="B386" s="83" t="s">
        <v>367</v>
      </c>
      <c r="C386" s="81" t="s">
        <v>105</v>
      </c>
      <c r="D386" s="84">
        <v>4</v>
      </c>
      <c r="E386" s="73"/>
      <c r="F386" s="74"/>
    </row>
    <row r="387" spans="1:6" s="64" customFormat="1" ht="24.9" customHeight="1" x14ac:dyDescent="0.35">
      <c r="A387" s="79" t="s">
        <v>399</v>
      </c>
      <c r="B387" s="83" t="s">
        <v>368</v>
      </c>
      <c r="C387" s="81" t="s">
        <v>105</v>
      </c>
      <c r="D387" s="84">
        <v>2</v>
      </c>
      <c r="E387" s="73"/>
      <c r="F387" s="74"/>
    </row>
    <row r="388" spans="1:6" s="64" customFormat="1" ht="24.9" customHeight="1" x14ac:dyDescent="0.35">
      <c r="A388" s="79" t="s">
        <v>400</v>
      </c>
      <c r="B388" s="83" t="s">
        <v>369</v>
      </c>
      <c r="C388" s="81" t="s">
        <v>105</v>
      </c>
      <c r="D388" s="84">
        <v>4</v>
      </c>
      <c r="E388" s="73"/>
      <c r="F388" s="74"/>
    </row>
    <row r="389" spans="1:6" s="64" customFormat="1" ht="24.9" customHeight="1" x14ac:dyDescent="0.35">
      <c r="A389" s="79" t="s">
        <v>401</v>
      </c>
      <c r="B389" s="83" t="s">
        <v>370</v>
      </c>
      <c r="C389" s="81" t="s">
        <v>105</v>
      </c>
      <c r="D389" s="84">
        <v>2</v>
      </c>
      <c r="E389" s="73"/>
      <c r="F389" s="74"/>
    </row>
    <row r="390" spans="1:6" s="64" customFormat="1" ht="24.9" customHeight="1" x14ac:dyDescent="0.35">
      <c r="A390" s="79"/>
      <c r="B390" s="83"/>
      <c r="C390" s="81"/>
      <c r="D390" s="84"/>
      <c r="E390" s="73"/>
      <c r="F390" s="74"/>
    </row>
    <row r="391" spans="1:6" s="64" customFormat="1" ht="24.9" customHeight="1" x14ac:dyDescent="0.35">
      <c r="A391" s="79"/>
      <c r="B391" s="113" t="s">
        <v>266</v>
      </c>
      <c r="C391" s="81"/>
      <c r="D391" s="84"/>
      <c r="E391" s="73"/>
      <c r="F391" s="74"/>
    </row>
    <row r="392" spans="1:6" s="64" customFormat="1" ht="24.9" customHeight="1" x14ac:dyDescent="0.35">
      <c r="A392" s="79"/>
      <c r="B392" s="111"/>
      <c r="C392" s="81"/>
      <c r="D392" s="84"/>
      <c r="E392" s="73"/>
      <c r="F392" s="74"/>
    </row>
    <row r="393" spans="1:6" s="64" customFormat="1" ht="77.5" x14ac:dyDescent="0.35">
      <c r="A393" s="103"/>
      <c r="B393" s="86" t="s">
        <v>267</v>
      </c>
      <c r="C393" s="81"/>
      <c r="D393" s="84"/>
      <c r="E393" s="73"/>
      <c r="F393" s="74"/>
    </row>
    <row r="394" spans="1:6" s="64" customFormat="1" ht="24.9" customHeight="1" x14ac:dyDescent="0.35">
      <c r="A394" s="79" t="s">
        <v>629</v>
      </c>
      <c r="B394" s="83" t="s">
        <v>355</v>
      </c>
      <c r="C394" s="81" t="s">
        <v>105</v>
      </c>
      <c r="D394" s="84">
        <v>2</v>
      </c>
      <c r="E394" s="73"/>
      <c r="F394" s="74"/>
    </row>
    <row r="395" spans="1:6" s="64" customFormat="1" ht="24.9" customHeight="1" x14ac:dyDescent="0.35">
      <c r="A395" s="79" t="s">
        <v>630</v>
      </c>
      <c r="B395" s="83" t="s">
        <v>356</v>
      </c>
      <c r="C395" s="81" t="s">
        <v>105</v>
      </c>
      <c r="D395" s="84">
        <v>2</v>
      </c>
      <c r="E395" s="73"/>
      <c r="F395" s="74"/>
    </row>
    <row r="396" spans="1:6" s="64" customFormat="1" ht="24.9" customHeight="1" x14ac:dyDescent="0.35">
      <c r="A396" s="79" t="s">
        <v>631</v>
      </c>
      <c r="B396" s="83" t="s">
        <v>357</v>
      </c>
      <c r="C396" s="81" t="s">
        <v>105</v>
      </c>
      <c r="D396" s="84">
        <v>2</v>
      </c>
      <c r="E396" s="73"/>
      <c r="F396" s="74"/>
    </row>
    <row r="397" spans="1:6" s="64" customFormat="1" ht="24.9" customHeight="1" x14ac:dyDescent="0.35">
      <c r="A397" s="79" t="s">
        <v>632</v>
      </c>
      <c r="B397" s="83" t="s">
        <v>358</v>
      </c>
      <c r="C397" s="81" t="s">
        <v>105</v>
      </c>
      <c r="D397" s="84">
        <v>2</v>
      </c>
      <c r="E397" s="73"/>
      <c r="F397" s="74"/>
    </row>
    <row r="398" spans="1:6" s="64" customFormat="1" ht="24.9" customHeight="1" x14ac:dyDescent="0.35">
      <c r="A398" s="79" t="s">
        <v>633</v>
      </c>
      <c r="B398" s="83" t="s">
        <v>359</v>
      </c>
      <c r="C398" s="81" t="s">
        <v>105</v>
      </c>
      <c r="D398" s="84">
        <v>2</v>
      </c>
      <c r="E398" s="73"/>
      <c r="F398" s="74"/>
    </row>
    <row r="399" spans="1:6" s="64" customFormat="1" ht="24.9" customHeight="1" x14ac:dyDescent="0.35">
      <c r="A399" s="79" t="s">
        <v>634</v>
      </c>
      <c r="B399" s="83" t="s">
        <v>360</v>
      </c>
      <c r="C399" s="81" t="s">
        <v>105</v>
      </c>
      <c r="D399" s="84">
        <v>2</v>
      </c>
      <c r="E399" s="73"/>
      <c r="F399" s="74"/>
    </row>
    <row r="400" spans="1:6" s="64" customFormat="1" ht="24.9" customHeight="1" x14ac:dyDescent="0.35">
      <c r="A400" s="79" t="s">
        <v>635</v>
      </c>
      <c r="B400" s="83" t="s">
        <v>361</v>
      </c>
      <c r="C400" s="81" t="s">
        <v>105</v>
      </c>
      <c r="D400" s="84">
        <v>2</v>
      </c>
      <c r="E400" s="73"/>
      <c r="F400" s="74"/>
    </row>
    <row r="401" spans="1:6" s="64" customFormat="1" ht="24.9" customHeight="1" x14ac:dyDescent="0.35">
      <c r="A401" s="79" t="s">
        <v>636</v>
      </c>
      <c r="B401" s="83" t="s">
        <v>362</v>
      </c>
      <c r="C401" s="81" t="s">
        <v>105</v>
      </c>
      <c r="D401" s="84">
        <v>2</v>
      </c>
      <c r="E401" s="73"/>
      <c r="F401" s="74"/>
    </row>
    <row r="402" spans="1:6" s="64" customFormat="1" ht="24.9" customHeight="1" x14ac:dyDescent="0.35">
      <c r="A402" s="79" t="s">
        <v>637</v>
      </c>
      <c r="B402" s="83" t="s">
        <v>363</v>
      </c>
      <c r="C402" s="81" t="s">
        <v>105</v>
      </c>
      <c r="D402" s="84">
        <v>2</v>
      </c>
      <c r="E402" s="73"/>
      <c r="F402" s="74"/>
    </row>
    <row r="403" spans="1:6" s="64" customFormat="1" ht="24.9" customHeight="1" x14ac:dyDescent="0.35">
      <c r="A403" s="79" t="s">
        <v>638</v>
      </c>
      <c r="B403" s="83" t="s">
        <v>364</v>
      </c>
      <c r="C403" s="81" t="s">
        <v>105</v>
      </c>
      <c r="D403" s="84">
        <v>2</v>
      </c>
      <c r="E403" s="73"/>
      <c r="F403" s="74"/>
    </row>
    <row r="404" spans="1:6" s="64" customFormat="1" ht="24.9" customHeight="1" x14ac:dyDescent="0.35">
      <c r="A404" s="79"/>
      <c r="B404" s="83"/>
      <c r="C404" s="81"/>
      <c r="D404" s="84"/>
      <c r="E404" s="73"/>
      <c r="F404" s="74"/>
    </row>
    <row r="405" spans="1:6" s="64" customFormat="1" ht="24.9" customHeight="1" x14ac:dyDescent="0.35">
      <c r="A405" s="103"/>
      <c r="B405" s="80" t="s">
        <v>639</v>
      </c>
      <c r="C405" s="81"/>
      <c r="D405" s="84"/>
      <c r="E405" s="73"/>
      <c r="F405" s="74"/>
    </row>
    <row r="406" spans="1:6" s="64" customFormat="1" ht="93" x14ac:dyDescent="0.35">
      <c r="A406" s="103"/>
      <c r="B406" s="107" t="s">
        <v>640</v>
      </c>
      <c r="C406" s="81"/>
      <c r="D406" s="84"/>
      <c r="E406" s="73"/>
      <c r="F406" s="74"/>
    </row>
    <row r="407" spans="1:6" s="64" customFormat="1" ht="24.9" customHeight="1" x14ac:dyDescent="0.35">
      <c r="A407" s="79" t="s">
        <v>647</v>
      </c>
      <c r="B407" s="83" t="s">
        <v>355</v>
      </c>
      <c r="C407" s="81" t="s">
        <v>105</v>
      </c>
      <c r="D407" s="84">
        <v>1</v>
      </c>
      <c r="E407" s="73"/>
      <c r="F407" s="74"/>
    </row>
    <row r="408" spans="1:6" s="64" customFormat="1" ht="24.9" customHeight="1" x14ac:dyDescent="0.35">
      <c r="A408" s="79" t="s">
        <v>648</v>
      </c>
      <c r="B408" s="83" t="s">
        <v>641</v>
      </c>
      <c r="C408" s="81" t="s">
        <v>105</v>
      </c>
      <c r="D408" s="84">
        <v>1</v>
      </c>
      <c r="E408" s="73"/>
      <c r="F408" s="74"/>
    </row>
    <row r="409" spans="1:6" s="64" customFormat="1" ht="24.9" customHeight="1" x14ac:dyDescent="0.35">
      <c r="A409" s="79" t="s">
        <v>649</v>
      </c>
      <c r="B409" s="83" t="s">
        <v>356</v>
      </c>
      <c r="C409" s="81" t="s">
        <v>105</v>
      </c>
      <c r="D409" s="84">
        <v>1</v>
      </c>
      <c r="E409" s="73"/>
      <c r="F409" s="74"/>
    </row>
    <row r="410" spans="1:6" s="64" customFormat="1" ht="24.9" customHeight="1" x14ac:dyDescent="0.35">
      <c r="A410" s="79" t="s">
        <v>650</v>
      </c>
      <c r="B410" s="83" t="s">
        <v>358</v>
      </c>
      <c r="C410" s="81" t="s">
        <v>105</v>
      </c>
      <c r="D410" s="84">
        <v>1</v>
      </c>
      <c r="E410" s="73"/>
      <c r="F410" s="74"/>
    </row>
    <row r="411" spans="1:6" s="64" customFormat="1" ht="24.9" customHeight="1" x14ac:dyDescent="0.35">
      <c r="A411" s="79" t="s">
        <v>651</v>
      </c>
      <c r="B411" s="83" t="s">
        <v>359</v>
      </c>
      <c r="C411" s="81" t="s">
        <v>105</v>
      </c>
      <c r="D411" s="84">
        <v>1</v>
      </c>
      <c r="E411" s="73"/>
      <c r="F411" s="74"/>
    </row>
    <row r="412" spans="1:6" s="64" customFormat="1" ht="24.9" customHeight="1" x14ac:dyDescent="0.35">
      <c r="A412" s="79" t="s">
        <v>706</v>
      </c>
      <c r="B412" s="83" t="s">
        <v>360</v>
      </c>
      <c r="C412" s="81" t="s">
        <v>105</v>
      </c>
      <c r="D412" s="84">
        <v>2</v>
      </c>
      <c r="E412" s="73"/>
      <c r="F412" s="74"/>
    </row>
    <row r="413" spans="1:6" s="64" customFormat="1" ht="24.9" customHeight="1" x14ac:dyDescent="0.35">
      <c r="A413" s="79" t="s">
        <v>707</v>
      </c>
      <c r="B413" s="83" t="s">
        <v>362</v>
      </c>
      <c r="C413" s="81" t="s">
        <v>105</v>
      </c>
      <c r="D413" s="84">
        <v>1</v>
      </c>
      <c r="E413" s="73"/>
      <c r="F413" s="74"/>
    </row>
    <row r="414" spans="1:6" s="64" customFormat="1" ht="24.9" customHeight="1" x14ac:dyDescent="0.35">
      <c r="A414" s="79" t="s">
        <v>708</v>
      </c>
      <c r="B414" s="83" t="s">
        <v>365</v>
      </c>
      <c r="C414" s="81" t="s">
        <v>105</v>
      </c>
      <c r="D414" s="84">
        <v>1</v>
      </c>
      <c r="E414" s="73"/>
      <c r="F414" s="74"/>
    </row>
    <row r="415" spans="1:6" s="64" customFormat="1" ht="24.9" customHeight="1" x14ac:dyDescent="0.35">
      <c r="A415" s="79"/>
      <c r="B415" s="83"/>
      <c r="C415" s="81"/>
      <c r="D415" s="84"/>
      <c r="E415" s="73"/>
      <c r="F415" s="74"/>
    </row>
    <row r="416" spans="1:6" s="64" customFormat="1" ht="24.9" customHeight="1" x14ac:dyDescent="0.35">
      <c r="A416" s="79"/>
      <c r="B416" s="83"/>
      <c r="C416" s="81"/>
      <c r="D416" s="84"/>
      <c r="E416" s="73"/>
      <c r="F416" s="74"/>
    </row>
    <row r="417" spans="1:6" s="64" customFormat="1" ht="24.9" customHeight="1" x14ac:dyDescent="0.35">
      <c r="A417" s="79"/>
      <c r="B417" s="83"/>
      <c r="C417" s="81"/>
      <c r="D417" s="84"/>
      <c r="E417" s="73"/>
      <c r="F417" s="74"/>
    </row>
    <row r="418" spans="1:6" s="64" customFormat="1" ht="24.9" customHeight="1" x14ac:dyDescent="0.25">
      <c r="A418" s="241" t="s">
        <v>220</v>
      </c>
      <c r="B418" s="242"/>
      <c r="C418" s="242"/>
      <c r="D418" s="242"/>
      <c r="E418" s="242"/>
      <c r="F418" s="92"/>
    </row>
    <row r="419" spans="1:6" s="64" customFormat="1" ht="24.9" customHeight="1" x14ac:dyDescent="0.35">
      <c r="A419" s="79"/>
      <c r="B419" s="114" t="s">
        <v>270</v>
      </c>
      <c r="C419" s="81"/>
      <c r="D419" s="84"/>
      <c r="E419" s="73"/>
      <c r="F419" s="74"/>
    </row>
    <row r="420" spans="1:6" s="64" customFormat="1" ht="24.9" customHeight="1" x14ac:dyDescent="0.35">
      <c r="A420" s="79"/>
      <c r="B420" s="80" t="s">
        <v>271</v>
      </c>
      <c r="C420" s="81"/>
      <c r="D420" s="84"/>
      <c r="E420" s="73"/>
      <c r="F420" s="74"/>
    </row>
    <row r="421" spans="1:6" s="64" customFormat="1" ht="24.9" customHeight="1" x14ac:dyDescent="0.35">
      <c r="A421" s="79"/>
      <c r="B421" s="104" t="s">
        <v>272</v>
      </c>
      <c r="C421" s="81"/>
      <c r="D421" s="84"/>
      <c r="E421" s="73"/>
      <c r="F421" s="74"/>
    </row>
    <row r="422" spans="1:6" s="64" customFormat="1" ht="31" x14ac:dyDescent="0.35">
      <c r="A422" s="79"/>
      <c r="B422" s="115" t="s">
        <v>273</v>
      </c>
      <c r="C422" s="81"/>
      <c r="D422" s="84"/>
      <c r="E422" s="73"/>
      <c r="F422" s="74"/>
    </row>
    <row r="423" spans="1:6" s="64" customFormat="1" ht="24.9" customHeight="1" x14ac:dyDescent="0.35">
      <c r="A423" s="79"/>
      <c r="B423" s="83"/>
      <c r="C423" s="81"/>
      <c r="D423" s="84"/>
      <c r="E423" s="73"/>
      <c r="F423" s="74"/>
    </row>
    <row r="424" spans="1:6" s="64" customFormat="1" ht="24.9" customHeight="1" x14ac:dyDescent="0.35">
      <c r="A424" s="103" t="s">
        <v>274</v>
      </c>
      <c r="B424" s="83" t="s">
        <v>235</v>
      </c>
      <c r="C424" s="81" t="s">
        <v>105</v>
      </c>
      <c r="D424" s="84">
        <v>90</v>
      </c>
      <c r="E424" s="73"/>
      <c r="F424" s="74"/>
    </row>
    <row r="425" spans="1:6" s="64" customFormat="1" ht="24.9" customHeight="1" x14ac:dyDescent="0.35">
      <c r="A425" s="79"/>
      <c r="B425" s="83"/>
      <c r="C425" s="81"/>
      <c r="D425" s="84"/>
      <c r="E425" s="73"/>
      <c r="F425" s="74"/>
    </row>
    <row r="426" spans="1:6" s="64" customFormat="1" ht="24.9" customHeight="1" x14ac:dyDescent="0.35">
      <c r="A426" s="79"/>
      <c r="B426" s="102" t="s">
        <v>275</v>
      </c>
      <c r="C426" s="81"/>
      <c r="D426" s="84"/>
      <c r="E426" s="73"/>
      <c r="F426" s="74"/>
    </row>
    <row r="427" spans="1:6" s="64" customFormat="1" ht="31.5" thickBot="1" x14ac:dyDescent="0.4">
      <c r="A427" s="79"/>
      <c r="B427" s="109" t="s">
        <v>276</v>
      </c>
      <c r="C427" s="81"/>
      <c r="D427" s="84"/>
      <c r="E427" s="73"/>
      <c r="F427" s="74"/>
    </row>
    <row r="428" spans="1:6" s="64" customFormat="1" ht="24.9" customHeight="1" x14ac:dyDescent="0.35">
      <c r="A428" s="103" t="s">
        <v>277</v>
      </c>
      <c r="B428" s="111" t="s">
        <v>235</v>
      </c>
      <c r="C428" s="81" t="s">
        <v>105</v>
      </c>
      <c r="D428" s="84">
        <v>150</v>
      </c>
      <c r="E428" s="73"/>
      <c r="F428" s="74"/>
    </row>
    <row r="429" spans="1:6" s="64" customFormat="1" ht="24.9" customHeight="1" x14ac:dyDescent="0.35">
      <c r="A429" s="103"/>
      <c r="B429" s="111"/>
      <c r="C429" s="81"/>
      <c r="D429" s="84"/>
      <c r="E429" s="73"/>
      <c r="F429" s="74"/>
    </row>
    <row r="430" spans="1:6" s="64" customFormat="1" ht="24.9" customHeight="1" x14ac:dyDescent="0.35">
      <c r="A430" s="79"/>
      <c r="B430" s="102" t="s">
        <v>278</v>
      </c>
      <c r="C430" s="81"/>
      <c r="D430" s="84"/>
      <c r="E430" s="73"/>
      <c r="F430" s="74"/>
    </row>
    <row r="431" spans="1:6" s="64" customFormat="1" ht="62" x14ac:dyDescent="0.35">
      <c r="A431" s="79"/>
      <c r="B431" s="115" t="s">
        <v>279</v>
      </c>
      <c r="C431" s="81"/>
      <c r="D431" s="84"/>
      <c r="E431" s="73"/>
      <c r="F431" s="74"/>
    </row>
    <row r="432" spans="1:6" s="64" customFormat="1" ht="24.9" customHeight="1" x14ac:dyDescent="0.35">
      <c r="A432" s="103" t="s">
        <v>280</v>
      </c>
      <c r="B432" s="111" t="s">
        <v>235</v>
      </c>
      <c r="C432" s="81" t="s">
        <v>105</v>
      </c>
      <c r="D432" s="84">
        <v>80</v>
      </c>
      <c r="E432" s="73"/>
      <c r="F432" s="74"/>
    </row>
    <row r="433" spans="1:6" s="64" customFormat="1" ht="24.9" customHeight="1" x14ac:dyDescent="0.35">
      <c r="A433" s="79"/>
      <c r="B433" s="83"/>
      <c r="C433" s="81"/>
      <c r="D433" s="84"/>
      <c r="E433" s="73"/>
      <c r="F433" s="74"/>
    </row>
    <row r="434" spans="1:6" s="64" customFormat="1" ht="24.9" customHeight="1" x14ac:dyDescent="0.35">
      <c r="A434" s="79"/>
      <c r="B434" s="80" t="s">
        <v>281</v>
      </c>
      <c r="C434" s="81"/>
      <c r="D434" s="84"/>
      <c r="E434" s="73"/>
      <c r="F434" s="74"/>
    </row>
    <row r="435" spans="1:6" s="64" customFormat="1" ht="24.9" customHeight="1" x14ac:dyDescent="0.35">
      <c r="A435" s="79"/>
      <c r="B435" s="80"/>
      <c r="C435" s="81"/>
      <c r="D435" s="84"/>
      <c r="E435" s="73"/>
      <c r="F435" s="74"/>
    </row>
    <row r="436" spans="1:6" s="64" customFormat="1" ht="24.9" customHeight="1" x14ac:dyDescent="0.35">
      <c r="A436" s="79"/>
      <c r="B436" s="104" t="s">
        <v>282</v>
      </c>
      <c r="C436" s="81"/>
      <c r="D436" s="84"/>
      <c r="E436" s="73"/>
      <c r="F436" s="74"/>
    </row>
    <row r="437" spans="1:6" s="64" customFormat="1" ht="31" x14ac:dyDescent="0.35">
      <c r="A437" s="79"/>
      <c r="B437" s="86" t="s">
        <v>642</v>
      </c>
      <c r="C437" s="81"/>
      <c r="D437" s="84"/>
      <c r="E437" s="73"/>
      <c r="F437" s="74"/>
    </row>
    <row r="438" spans="1:6" s="64" customFormat="1" ht="24.9" customHeight="1" x14ac:dyDescent="0.35">
      <c r="A438" s="103" t="s">
        <v>644</v>
      </c>
      <c r="B438" s="83" t="s">
        <v>643</v>
      </c>
      <c r="C438" s="81" t="s">
        <v>105</v>
      </c>
      <c r="D438" s="84">
        <v>6</v>
      </c>
      <c r="E438" s="73"/>
      <c r="F438" s="74"/>
    </row>
    <row r="439" spans="1:6" s="64" customFormat="1" ht="24.9" customHeight="1" x14ac:dyDescent="0.35">
      <c r="A439" s="103" t="s">
        <v>645</v>
      </c>
      <c r="B439" s="83" t="s">
        <v>652</v>
      </c>
      <c r="C439" s="81" t="s">
        <v>105</v>
      </c>
      <c r="D439" s="84">
        <v>8</v>
      </c>
      <c r="E439" s="73"/>
      <c r="F439" s="74"/>
    </row>
    <row r="440" spans="1:6" s="64" customFormat="1" ht="24.9" customHeight="1" x14ac:dyDescent="0.35">
      <c r="A440" s="103" t="s">
        <v>654</v>
      </c>
      <c r="B440" s="83" t="s">
        <v>653</v>
      </c>
      <c r="C440" s="81" t="s">
        <v>105</v>
      </c>
      <c r="D440" s="84">
        <v>10</v>
      </c>
      <c r="E440" s="73"/>
      <c r="F440" s="74"/>
    </row>
    <row r="441" spans="1:6" s="64" customFormat="1" ht="24.9" customHeight="1" x14ac:dyDescent="0.35">
      <c r="A441" s="79"/>
      <c r="B441" s="83"/>
      <c r="C441" s="81"/>
      <c r="D441" s="84"/>
      <c r="E441" s="73"/>
      <c r="F441" s="74"/>
    </row>
    <row r="442" spans="1:6" s="64" customFormat="1" ht="24.9" customHeight="1" x14ac:dyDescent="0.35">
      <c r="A442" s="79"/>
      <c r="B442" s="104" t="s">
        <v>318</v>
      </c>
      <c r="C442" s="81"/>
      <c r="D442" s="84"/>
      <c r="E442" s="73"/>
      <c r="F442" s="74"/>
    </row>
    <row r="443" spans="1:6" s="64" customFormat="1" ht="24.9" customHeight="1" x14ac:dyDescent="0.35">
      <c r="A443" s="79"/>
      <c r="B443" s="83"/>
      <c r="C443" s="81"/>
      <c r="D443" s="84"/>
      <c r="E443" s="73"/>
      <c r="F443" s="74"/>
    </row>
    <row r="444" spans="1:6" s="64" customFormat="1" ht="62" x14ac:dyDescent="0.35">
      <c r="A444" s="79"/>
      <c r="B444" s="86" t="s">
        <v>347</v>
      </c>
      <c r="C444" s="81"/>
      <c r="D444" s="84"/>
      <c r="E444" s="73"/>
      <c r="F444" s="74"/>
    </row>
    <row r="445" spans="1:6" s="64" customFormat="1" ht="24.9" customHeight="1" x14ac:dyDescent="0.35">
      <c r="A445" s="103" t="s">
        <v>655</v>
      </c>
      <c r="B445" s="83" t="s">
        <v>643</v>
      </c>
      <c r="C445" s="81" t="s">
        <v>107</v>
      </c>
      <c r="D445" s="84">
        <v>60</v>
      </c>
      <c r="E445" s="73"/>
      <c r="F445" s="74"/>
    </row>
    <row r="446" spans="1:6" s="64" customFormat="1" ht="24.9" customHeight="1" x14ac:dyDescent="0.35">
      <c r="A446" s="103" t="s">
        <v>656</v>
      </c>
      <c r="B446" s="83" t="s">
        <v>652</v>
      </c>
      <c r="C446" s="81" t="s">
        <v>107</v>
      </c>
      <c r="D446" s="84">
        <v>320</v>
      </c>
      <c r="E446" s="73"/>
      <c r="F446" s="74"/>
    </row>
    <row r="447" spans="1:6" s="64" customFormat="1" ht="24.9" customHeight="1" x14ac:dyDescent="0.35">
      <c r="A447" s="103" t="s">
        <v>657</v>
      </c>
      <c r="B447" s="83" t="s">
        <v>653</v>
      </c>
      <c r="C447" s="81" t="s">
        <v>107</v>
      </c>
      <c r="D447" s="84">
        <v>140</v>
      </c>
      <c r="E447" s="73"/>
      <c r="F447" s="74"/>
    </row>
    <row r="448" spans="1:6" s="64" customFormat="1" ht="24.9" customHeight="1" x14ac:dyDescent="0.35">
      <c r="A448" s="79"/>
      <c r="B448" s="83"/>
      <c r="C448" s="81"/>
      <c r="D448" s="84"/>
      <c r="E448" s="73"/>
      <c r="F448" s="74"/>
    </row>
    <row r="449" spans="1:6" s="64" customFormat="1" ht="24.9" customHeight="1" x14ac:dyDescent="0.35">
      <c r="A449" s="79"/>
      <c r="B449" s="80" t="s">
        <v>283</v>
      </c>
      <c r="C449" s="81"/>
      <c r="D449" s="84"/>
      <c r="E449" s="73"/>
      <c r="F449" s="74"/>
    </row>
    <row r="450" spans="1:6" s="64" customFormat="1" ht="24.9" customHeight="1" x14ac:dyDescent="0.35">
      <c r="A450" s="79"/>
      <c r="B450" s="80"/>
      <c r="C450" s="81"/>
      <c r="D450" s="84"/>
      <c r="E450" s="73"/>
      <c r="F450" s="74"/>
    </row>
    <row r="451" spans="1:6" s="64" customFormat="1" ht="24.9" customHeight="1" x14ac:dyDescent="0.35">
      <c r="A451" s="79"/>
      <c r="B451" s="104" t="s">
        <v>284</v>
      </c>
      <c r="C451" s="81"/>
      <c r="D451" s="84"/>
      <c r="E451" s="73"/>
      <c r="F451" s="74"/>
    </row>
    <row r="452" spans="1:6" s="64" customFormat="1" ht="46.5" x14ac:dyDescent="0.35">
      <c r="A452" s="79"/>
      <c r="B452" s="107" t="s">
        <v>285</v>
      </c>
      <c r="C452" s="81"/>
      <c r="D452" s="84"/>
      <c r="E452" s="73"/>
      <c r="F452" s="74"/>
    </row>
    <row r="453" spans="1:6" s="64" customFormat="1" ht="24.9" customHeight="1" x14ac:dyDescent="0.35">
      <c r="A453" s="79"/>
      <c r="B453" s="83"/>
      <c r="C453" s="81"/>
      <c r="D453" s="84"/>
      <c r="E453" s="73"/>
      <c r="F453" s="74"/>
    </row>
    <row r="454" spans="1:6" s="64" customFormat="1" ht="24.9" customHeight="1" x14ac:dyDescent="0.35">
      <c r="A454" s="103" t="s">
        <v>286</v>
      </c>
      <c r="B454" s="83" t="s">
        <v>287</v>
      </c>
      <c r="C454" s="81" t="s">
        <v>107</v>
      </c>
      <c r="D454" s="84">
        <v>200</v>
      </c>
      <c r="E454" s="73"/>
      <c r="F454" s="74"/>
    </row>
    <row r="455" spans="1:6" s="64" customFormat="1" ht="24.9" customHeight="1" x14ac:dyDescent="0.35">
      <c r="A455" s="103"/>
      <c r="B455" s="111"/>
      <c r="C455" s="81"/>
      <c r="D455" s="84"/>
      <c r="E455" s="73"/>
      <c r="F455" s="74"/>
    </row>
    <row r="456" spans="1:6" s="64" customFormat="1" ht="46.5" x14ac:dyDescent="0.35">
      <c r="A456" s="79"/>
      <c r="B456" s="107" t="s">
        <v>288</v>
      </c>
      <c r="C456" s="81"/>
      <c r="D456" s="84"/>
      <c r="E456" s="73"/>
      <c r="F456" s="74"/>
    </row>
    <row r="457" spans="1:6" s="64" customFormat="1" ht="24.9" customHeight="1" x14ac:dyDescent="0.35">
      <c r="A457" s="103" t="s">
        <v>289</v>
      </c>
      <c r="B457" s="83" t="s">
        <v>287</v>
      </c>
      <c r="C457" s="81" t="s">
        <v>107</v>
      </c>
      <c r="D457" s="84">
        <v>200</v>
      </c>
      <c r="E457" s="73"/>
      <c r="F457" s="74"/>
    </row>
    <row r="458" spans="1:6" s="64" customFormat="1" ht="24.9" customHeight="1" x14ac:dyDescent="0.25">
      <c r="A458" s="241" t="s">
        <v>220</v>
      </c>
      <c r="B458" s="242"/>
      <c r="C458" s="242"/>
      <c r="D458" s="242"/>
      <c r="E458" s="242"/>
      <c r="F458" s="92"/>
    </row>
    <row r="459" spans="1:6" s="64" customFormat="1" ht="24.9" customHeight="1" x14ac:dyDescent="0.35">
      <c r="A459" s="103"/>
      <c r="B459" s="83"/>
      <c r="C459" s="81"/>
      <c r="D459" s="84"/>
      <c r="E459" s="73"/>
      <c r="F459" s="74"/>
    </row>
    <row r="460" spans="1:6" s="64" customFormat="1" ht="24.9" customHeight="1" x14ac:dyDescent="0.35">
      <c r="A460" s="79"/>
      <c r="B460" s="80" t="s">
        <v>290</v>
      </c>
      <c r="C460" s="81"/>
      <c r="D460" s="84"/>
      <c r="E460" s="73"/>
      <c r="F460" s="74"/>
    </row>
    <row r="461" spans="1:6" s="64" customFormat="1" ht="24.9" customHeight="1" x14ac:dyDescent="0.35">
      <c r="A461" s="79"/>
      <c r="B461" s="83"/>
      <c r="C461" s="81"/>
      <c r="D461" s="84"/>
      <c r="E461" s="73"/>
      <c r="F461" s="74"/>
    </row>
    <row r="462" spans="1:6" s="64" customFormat="1" ht="24.9" customHeight="1" x14ac:dyDescent="0.35">
      <c r="A462" s="79"/>
      <c r="B462" s="104" t="s">
        <v>291</v>
      </c>
      <c r="C462" s="81"/>
      <c r="D462" s="84"/>
      <c r="E462" s="73"/>
      <c r="F462" s="74"/>
    </row>
    <row r="463" spans="1:6" s="64" customFormat="1" ht="24.9" customHeight="1" x14ac:dyDescent="0.35">
      <c r="A463" s="103" t="s">
        <v>292</v>
      </c>
      <c r="B463" s="116" t="s">
        <v>293</v>
      </c>
      <c r="C463" s="81" t="s">
        <v>105</v>
      </c>
      <c r="D463" s="84">
        <v>165</v>
      </c>
      <c r="E463" s="73"/>
      <c r="F463" s="74"/>
    </row>
    <row r="464" spans="1:6" s="64" customFormat="1" ht="24.9" customHeight="1" x14ac:dyDescent="0.35">
      <c r="A464" s="103" t="s">
        <v>294</v>
      </c>
      <c r="B464" s="116" t="s">
        <v>295</v>
      </c>
      <c r="C464" s="81" t="s">
        <v>105</v>
      </c>
      <c r="D464" s="84">
        <v>150</v>
      </c>
      <c r="E464" s="73"/>
      <c r="F464" s="74"/>
    </row>
    <row r="465" spans="1:6" s="64" customFormat="1" ht="24.9" customHeight="1" x14ac:dyDescent="0.35">
      <c r="A465" s="103" t="s">
        <v>296</v>
      </c>
      <c r="B465" s="116" t="s">
        <v>297</v>
      </c>
      <c r="C465" s="81" t="s">
        <v>105</v>
      </c>
      <c r="D465" s="84">
        <v>90</v>
      </c>
      <c r="E465" s="73"/>
      <c r="F465" s="74"/>
    </row>
    <row r="466" spans="1:6" s="64" customFormat="1" ht="24.9" customHeight="1" x14ac:dyDescent="0.35">
      <c r="A466" s="103" t="s">
        <v>298</v>
      </c>
      <c r="B466" s="111" t="s">
        <v>299</v>
      </c>
      <c r="C466" s="81" t="s">
        <v>105</v>
      </c>
      <c r="D466" s="84">
        <v>20</v>
      </c>
      <c r="E466" s="73"/>
      <c r="F466" s="74"/>
    </row>
    <row r="467" spans="1:6" s="64" customFormat="1" ht="24.9" customHeight="1" x14ac:dyDescent="0.35">
      <c r="A467" s="103"/>
      <c r="B467" s="111"/>
      <c r="C467" s="81"/>
      <c r="D467" s="84"/>
      <c r="E467" s="73"/>
      <c r="F467" s="74"/>
    </row>
    <row r="468" spans="1:6" s="64" customFormat="1" ht="24.9" customHeight="1" x14ac:dyDescent="0.35">
      <c r="A468" s="94"/>
      <c r="B468" s="80" t="s">
        <v>300</v>
      </c>
      <c r="C468" s="117"/>
      <c r="D468" s="84"/>
      <c r="E468" s="73"/>
      <c r="F468" s="74"/>
    </row>
    <row r="469" spans="1:6" s="64" customFormat="1" ht="24.9" customHeight="1" x14ac:dyDescent="0.35">
      <c r="A469" s="94"/>
      <c r="B469" s="101"/>
      <c r="C469" s="117"/>
      <c r="D469" s="84"/>
      <c r="E469" s="73"/>
      <c r="F469" s="74"/>
    </row>
    <row r="470" spans="1:6" s="64" customFormat="1" ht="24.9" customHeight="1" x14ac:dyDescent="0.35">
      <c r="A470" s="94"/>
      <c r="B470" s="104" t="s">
        <v>301</v>
      </c>
      <c r="C470" s="117"/>
      <c r="D470" s="84"/>
      <c r="E470" s="73"/>
      <c r="F470" s="74"/>
    </row>
    <row r="471" spans="1:6" s="64" customFormat="1" ht="24.9" customHeight="1" x14ac:dyDescent="0.35">
      <c r="A471" s="94"/>
      <c r="B471" s="107" t="s">
        <v>303</v>
      </c>
      <c r="C471" s="117"/>
      <c r="D471" s="84"/>
      <c r="E471" s="73"/>
      <c r="F471" s="74"/>
    </row>
    <row r="472" spans="1:6" s="64" customFormat="1" ht="24.9" customHeight="1" x14ac:dyDescent="0.35">
      <c r="A472" s="94"/>
      <c r="B472" s="101"/>
      <c r="C472" s="117"/>
      <c r="D472" s="84"/>
      <c r="E472" s="73"/>
      <c r="F472" s="74"/>
    </row>
    <row r="473" spans="1:6" s="64" customFormat="1" ht="24.9" customHeight="1" x14ac:dyDescent="0.35">
      <c r="A473" s="103" t="s">
        <v>302</v>
      </c>
      <c r="B473" s="116" t="s">
        <v>235</v>
      </c>
      <c r="C473" s="81" t="s">
        <v>105</v>
      </c>
      <c r="D473" s="84">
        <v>50</v>
      </c>
      <c r="E473" s="73"/>
      <c r="F473" s="74"/>
    </row>
    <row r="474" spans="1:6" s="64" customFormat="1" ht="24.9" customHeight="1" x14ac:dyDescent="0.35">
      <c r="A474" s="79"/>
      <c r="B474" s="83"/>
      <c r="C474" s="81"/>
      <c r="D474" s="84"/>
      <c r="E474" s="73"/>
      <c r="F474" s="74"/>
    </row>
    <row r="475" spans="1:6" s="64" customFormat="1" ht="31" x14ac:dyDescent="0.35">
      <c r="A475" s="79"/>
      <c r="B475" s="118" t="s">
        <v>304</v>
      </c>
      <c r="C475" s="81"/>
      <c r="D475" s="84"/>
      <c r="E475" s="73"/>
      <c r="F475" s="74"/>
    </row>
    <row r="476" spans="1:6" s="64" customFormat="1" ht="24.9" customHeight="1" x14ac:dyDescent="0.35">
      <c r="A476" s="79"/>
      <c r="B476" s="83"/>
      <c r="C476" s="81"/>
      <c r="D476" s="84"/>
      <c r="E476" s="73"/>
      <c r="F476" s="74"/>
    </row>
    <row r="477" spans="1:6" s="64" customFormat="1" ht="24.9" customHeight="1" x14ac:dyDescent="0.35">
      <c r="A477" s="79"/>
      <c r="B477" s="80" t="s">
        <v>305</v>
      </c>
      <c r="C477" s="81"/>
      <c r="D477" s="84"/>
      <c r="E477" s="73"/>
      <c r="F477" s="74"/>
    </row>
    <row r="478" spans="1:6" s="64" customFormat="1" ht="24.9" customHeight="1" x14ac:dyDescent="0.35">
      <c r="A478" s="79"/>
      <c r="B478" s="83"/>
      <c r="C478" s="81"/>
      <c r="D478" s="84"/>
      <c r="E478" s="73"/>
      <c r="F478" s="74"/>
    </row>
    <row r="479" spans="1:6" s="64" customFormat="1" ht="24.9" customHeight="1" x14ac:dyDescent="0.35">
      <c r="A479" s="79"/>
      <c r="B479" s="104" t="s">
        <v>306</v>
      </c>
      <c r="C479" s="81"/>
      <c r="D479" s="84"/>
      <c r="E479" s="73"/>
      <c r="F479" s="74"/>
    </row>
    <row r="480" spans="1:6" s="64" customFormat="1" ht="24.9" customHeight="1" x14ac:dyDescent="0.35">
      <c r="A480" s="79"/>
      <c r="B480" s="83"/>
      <c r="C480" s="81"/>
      <c r="D480" s="84"/>
      <c r="E480" s="73"/>
      <c r="F480" s="74"/>
    </row>
    <row r="481" spans="1:6" s="64" customFormat="1" ht="24.9" customHeight="1" x14ac:dyDescent="0.35">
      <c r="A481" s="79"/>
      <c r="B481" s="109" t="s">
        <v>307</v>
      </c>
      <c r="C481" s="81"/>
      <c r="D481" s="84"/>
      <c r="E481" s="73"/>
      <c r="F481" s="74"/>
    </row>
    <row r="482" spans="1:6" s="64" customFormat="1" ht="24.9" customHeight="1" x14ac:dyDescent="0.35">
      <c r="A482" s="79"/>
      <c r="B482" s="83"/>
      <c r="C482" s="81"/>
      <c r="D482" s="84"/>
      <c r="E482" s="73"/>
      <c r="F482" s="74"/>
    </row>
    <row r="483" spans="1:6" s="64" customFormat="1" ht="24.9" customHeight="1" x14ac:dyDescent="0.35">
      <c r="A483" s="79" t="s">
        <v>308</v>
      </c>
      <c r="B483" s="83" t="s">
        <v>309</v>
      </c>
      <c r="C483" s="81" t="s">
        <v>109</v>
      </c>
      <c r="D483" s="84">
        <v>3000</v>
      </c>
      <c r="E483" s="73"/>
      <c r="F483" s="74"/>
    </row>
    <row r="484" spans="1:6" s="64" customFormat="1" ht="24.9" customHeight="1" x14ac:dyDescent="0.35">
      <c r="A484" s="79"/>
      <c r="B484" s="83"/>
      <c r="C484" s="81"/>
      <c r="D484" s="84"/>
      <c r="E484" s="73"/>
      <c r="F484" s="74"/>
    </row>
    <row r="485" spans="1:6" s="64" customFormat="1" ht="24.9" customHeight="1" x14ac:dyDescent="0.35">
      <c r="A485" s="79"/>
      <c r="B485" s="80" t="s">
        <v>310</v>
      </c>
      <c r="C485" s="81"/>
      <c r="D485" s="84"/>
      <c r="E485" s="73"/>
      <c r="F485" s="74"/>
    </row>
    <row r="486" spans="1:6" s="64" customFormat="1" ht="24.9" customHeight="1" x14ac:dyDescent="0.35">
      <c r="A486" s="79"/>
      <c r="B486" s="83"/>
      <c r="C486" s="81"/>
      <c r="D486" s="84"/>
      <c r="E486" s="73"/>
      <c r="F486" s="74"/>
    </row>
    <row r="487" spans="1:6" s="64" customFormat="1" ht="31" x14ac:dyDescent="0.35">
      <c r="A487" s="79"/>
      <c r="B487" s="109" t="s">
        <v>311</v>
      </c>
      <c r="C487" s="81"/>
      <c r="D487" s="84"/>
      <c r="E487" s="73"/>
      <c r="F487" s="74"/>
    </row>
    <row r="488" spans="1:6" s="64" customFormat="1" ht="24.9" customHeight="1" x14ac:dyDescent="0.35">
      <c r="A488" s="79"/>
      <c r="B488" s="83"/>
      <c r="C488" s="81"/>
      <c r="D488" s="84"/>
      <c r="E488" s="73"/>
      <c r="F488" s="74"/>
    </row>
    <row r="489" spans="1:6" s="64" customFormat="1" ht="24.9" customHeight="1" x14ac:dyDescent="0.35">
      <c r="A489" s="103" t="s">
        <v>312</v>
      </c>
      <c r="B489" s="83" t="s">
        <v>658</v>
      </c>
      <c r="C489" s="81" t="s">
        <v>107</v>
      </c>
      <c r="D489" s="84">
        <v>6500</v>
      </c>
      <c r="E489" s="73"/>
      <c r="F489" s="74"/>
    </row>
    <row r="490" spans="1:6" s="64" customFormat="1" ht="24.9" customHeight="1" x14ac:dyDescent="0.35">
      <c r="A490" s="79"/>
      <c r="B490" s="83"/>
      <c r="C490" s="81"/>
      <c r="D490" s="84"/>
      <c r="E490" s="73"/>
      <c r="F490" s="74"/>
    </row>
    <row r="491" spans="1:6" s="64" customFormat="1" ht="31" x14ac:dyDescent="0.35">
      <c r="A491" s="79"/>
      <c r="B491" s="109" t="s">
        <v>314</v>
      </c>
      <c r="C491" s="81"/>
      <c r="D491" s="84"/>
      <c r="E491" s="73"/>
      <c r="F491" s="74"/>
    </row>
    <row r="492" spans="1:6" s="64" customFormat="1" ht="24.9" customHeight="1" x14ac:dyDescent="0.35">
      <c r="A492" s="79"/>
      <c r="B492" s="83"/>
      <c r="C492" s="81"/>
      <c r="D492" s="84"/>
      <c r="E492" s="73"/>
      <c r="F492" s="74"/>
    </row>
    <row r="493" spans="1:6" s="64" customFormat="1" ht="24.9" customHeight="1" x14ac:dyDescent="0.35">
      <c r="A493" s="79" t="s">
        <v>315</v>
      </c>
      <c r="B493" s="83" t="s">
        <v>659</v>
      </c>
      <c r="C493" s="81" t="s">
        <v>107</v>
      </c>
      <c r="D493" s="84">
        <v>7000</v>
      </c>
      <c r="E493" s="73"/>
      <c r="F493" s="74"/>
    </row>
    <row r="494" spans="1:6" s="64" customFormat="1" ht="24.9" customHeight="1" x14ac:dyDescent="0.35">
      <c r="A494" s="103"/>
      <c r="B494" s="116"/>
      <c r="C494" s="81"/>
      <c r="D494" s="84"/>
      <c r="E494" s="73"/>
      <c r="F494" s="74"/>
    </row>
    <row r="495" spans="1:6" s="64" customFormat="1" x14ac:dyDescent="0.35">
      <c r="A495" s="79"/>
      <c r="B495" s="109" t="s">
        <v>316</v>
      </c>
      <c r="C495" s="81"/>
      <c r="D495" s="84"/>
      <c r="E495" s="73"/>
      <c r="F495" s="74"/>
    </row>
    <row r="496" spans="1:6" s="64" customFormat="1" ht="24.9" customHeight="1" x14ac:dyDescent="0.35">
      <c r="A496" s="79" t="s">
        <v>317</v>
      </c>
      <c r="B496" s="83" t="s">
        <v>660</v>
      </c>
      <c r="C496" s="81" t="s">
        <v>107</v>
      </c>
      <c r="D496" s="84">
        <v>5000</v>
      </c>
      <c r="E496" s="73"/>
      <c r="F496" s="74"/>
    </row>
    <row r="497" spans="1:6" s="64" customFormat="1" ht="24.9" customHeight="1" x14ac:dyDescent="0.35">
      <c r="A497" s="79"/>
      <c r="B497" s="83"/>
      <c r="C497" s="81"/>
      <c r="D497" s="84"/>
      <c r="E497" s="73"/>
      <c r="F497" s="74"/>
    </row>
    <row r="498" spans="1:6" s="64" customFormat="1" ht="24.9" customHeight="1" x14ac:dyDescent="0.25">
      <c r="A498" s="241" t="s">
        <v>220</v>
      </c>
      <c r="B498" s="242"/>
      <c r="C498" s="242"/>
      <c r="D498" s="242"/>
      <c r="E498" s="242"/>
      <c r="F498" s="92">
        <f>SUM(F439:F497)</f>
        <v>0</v>
      </c>
    </row>
    <row r="499" spans="1:6" s="64" customFormat="1" ht="24.9" customHeight="1" x14ac:dyDescent="0.25">
      <c r="A499" s="119"/>
      <c r="B499" s="120"/>
      <c r="C499" s="120"/>
      <c r="D499" s="120"/>
      <c r="E499" s="120"/>
      <c r="F499" s="121"/>
    </row>
    <row r="500" spans="1:6" s="64" customFormat="1" ht="24.9" customHeight="1" x14ac:dyDescent="0.35">
      <c r="A500" s="79"/>
      <c r="B500" s="80" t="s">
        <v>319</v>
      </c>
      <c r="C500" s="81"/>
      <c r="D500" s="84"/>
      <c r="E500" s="73"/>
      <c r="F500" s="74"/>
    </row>
    <row r="501" spans="1:6" s="64" customFormat="1" ht="24.9" customHeight="1" x14ac:dyDescent="0.35">
      <c r="A501" s="79"/>
      <c r="B501" s="83"/>
      <c r="C501" s="81"/>
      <c r="D501" s="84"/>
      <c r="E501" s="73"/>
      <c r="F501" s="74"/>
    </row>
    <row r="502" spans="1:6" s="64" customFormat="1" ht="24.9" customHeight="1" x14ac:dyDescent="0.35">
      <c r="A502" s="79"/>
      <c r="B502" s="104" t="s">
        <v>106</v>
      </c>
      <c r="C502" s="81"/>
      <c r="D502" s="84"/>
      <c r="E502" s="73"/>
      <c r="F502" s="74"/>
    </row>
    <row r="503" spans="1:6" s="64" customFormat="1" ht="24.9" customHeight="1" x14ac:dyDescent="0.35">
      <c r="A503" s="79"/>
      <c r="B503" s="83"/>
      <c r="C503" s="81"/>
      <c r="D503" s="84"/>
      <c r="E503" s="73"/>
      <c r="F503" s="74"/>
    </row>
    <row r="504" spans="1:6" s="64" customFormat="1" ht="46.5" x14ac:dyDescent="0.35">
      <c r="A504" s="79"/>
      <c r="B504" s="109" t="s">
        <v>646</v>
      </c>
      <c r="C504" s="81"/>
      <c r="D504" s="84"/>
      <c r="E504" s="73"/>
      <c r="F504" s="74"/>
    </row>
    <row r="505" spans="1:6" s="64" customFormat="1" ht="24.9" customHeight="1" x14ac:dyDescent="0.35">
      <c r="A505" s="79"/>
      <c r="B505" s="83"/>
      <c r="C505" s="81"/>
      <c r="D505" s="84"/>
      <c r="E505" s="73"/>
      <c r="F505" s="74"/>
    </row>
    <row r="506" spans="1:6" s="64" customFormat="1" ht="24.9" customHeight="1" x14ac:dyDescent="0.35">
      <c r="A506" s="79" t="s">
        <v>320</v>
      </c>
      <c r="B506" s="83" t="s">
        <v>313</v>
      </c>
      <c r="C506" s="81" t="s">
        <v>105</v>
      </c>
      <c r="D506" s="84">
        <v>600</v>
      </c>
      <c r="E506" s="73"/>
      <c r="F506" s="74"/>
    </row>
    <row r="507" spans="1:6" s="64" customFormat="1" ht="24.9" customHeight="1" x14ac:dyDescent="0.35">
      <c r="A507" s="79"/>
      <c r="B507" s="83"/>
      <c r="C507" s="81"/>
      <c r="D507" s="84"/>
      <c r="E507" s="73"/>
      <c r="F507" s="74"/>
    </row>
    <row r="508" spans="1:6" s="64" customFormat="1" ht="24.9" customHeight="1" x14ac:dyDescent="0.35">
      <c r="A508" s="79"/>
      <c r="B508" s="90" t="s">
        <v>191</v>
      </c>
      <c r="C508" s="81"/>
      <c r="D508" s="84"/>
      <c r="E508" s="73"/>
      <c r="F508" s="74"/>
    </row>
    <row r="509" spans="1:6" s="64" customFormat="1" ht="24.9" customHeight="1" x14ac:dyDescent="0.35">
      <c r="A509" s="122"/>
      <c r="B509" s="123"/>
      <c r="C509" s="124"/>
      <c r="D509" s="125"/>
      <c r="E509" s="126"/>
      <c r="F509" s="127"/>
    </row>
    <row r="510" spans="1:6" s="64" customFormat="1" ht="24.9" customHeight="1" x14ac:dyDescent="0.35">
      <c r="A510" s="122"/>
      <c r="B510" s="128" t="s">
        <v>663</v>
      </c>
      <c r="C510" s="124"/>
      <c r="D510" s="125"/>
      <c r="E510" s="126"/>
      <c r="F510" s="127"/>
    </row>
    <row r="511" spans="1:6" s="64" customFormat="1" ht="24.9" customHeight="1" x14ac:dyDescent="0.35">
      <c r="A511" s="122"/>
      <c r="B511" s="123"/>
      <c r="C511" s="124"/>
      <c r="D511" s="125"/>
      <c r="E511" s="126"/>
      <c r="F511" s="127"/>
    </row>
    <row r="512" spans="1:6" s="64" customFormat="1" ht="30.75" customHeight="1" x14ac:dyDescent="0.35">
      <c r="A512" s="122"/>
      <c r="B512" s="86" t="s">
        <v>662</v>
      </c>
      <c r="C512" s="124"/>
      <c r="D512" s="125"/>
      <c r="E512" s="126"/>
      <c r="F512" s="127"/>
    </row>
    <row r="513" spans="1:6" s="64" customFormat="1" ht="24.9" customHeight="1" x14ac:dyDescent="0.35">
      <c r="A513" s="122"/>
      <c r="B513" s="123"/>
      <c r="C513" s="124"/>
      <c r="D513" s="129"/>
      <c r="E513" s="126"/>
      <c r="F513" s="127"/>
    </row>
    <row r="514" spans="1:6" s="64" customFormat="1" ht="24.9" customHeight="1" x14ac:dyDescent="0.35">
      <c r="A514" s="130" t="s">
        <v>664</v>
      </c>
      <c r="B514" s="83" t="s">
        <v>355</v>
      </c>
      <c r="C514" s="124" t="s">
        <v>107</v>
      </c>
      <c r="D514" s="125">
        <v>3355</v>
      </c>
      <c r="E514" s="126"/>
      <c r="F514" s="127"/>
    </row>
    <row r="515" spans="1:6" s="64" customFormat="1" ht="24.9" customHeight="1" x14ac:dyDescent="0.35">
      <c r="A515" s="130" t="s">
        <v>665</v>
      </c>
      <c r="B515" s="83" t="s">
        <v>641</v>
      </c>
      <c r="C515" s="124" t="s">
        <v>107</v>
      </c>
      <c r="D515" s="125">
        <v>1815</v>
      </c>
      <c r="E515" s="126"/>
      <c r="F515" s="127"/>
    </row>
    <row r="516" spans="1:6" s="64" customFormat="1" ht="24.9" customHeight="1" x14ac:dyDescent="0.35">
      <c r="A516" s="130" t="s">
        <v>665</v>
      </c>
      <c r="B516" s="83" t="s">
        <v>356</v>
      </c>
      <c r="C516" s="124" t="s">
        <v>107</v>
      </c>
      <c r="D516" s="125">
        <v>385</v>
      </c>
      <c r="E516" s="126"/>
      <c r="F516" s="127"/>
    </row>
    <row r="517" spans="1:6" s="64" customFormat="1" ht="24.9" customHeight="1" x14ac:dyDescent="0.35">
      <c r="A517" s="130" t="s">
        <v>666</v>
      </c>
      <c r="B517" s="83" t="s">
        <v>357</v>
      </c>
      <c r="C517" s="124" t="s">
        <v>107</v>
      </c>
      <c r="D517" s="125">
        <v>1760</v>
      </c>
      <c r="E517" s="126"/>
      <c r="F517" s="127"/>
    </row>
    <row r="518" spans="1:6" s="64" customFormat="1" ht="24.9" customHeight="1" x14ac:dyDescent="0.35">
      <c r="A518" s="130" t="s">
        <v>667</v>
      </c>
      <c r="B518" s="83" t="s">
        <v>358</v>
      </c>
      <c r="C518" s="124" t="s">
        <v>107</v>
      </c>
      <c r="D518" s="125">
        <v>1100</v>
      </c>
      <c r="E518" s="126"/>
      <c r="F518" s="127"/>
    </row>
    <row r="519" spans="1:6" s="64" customFormat="1" ht="24.9" customHeight="1" x14ac:dyDescent="0.35">
      <c r="A519" s="130" t="s">
        <v>668</v>
      </c>
      <c r="B519" s="83" t="s">
        <v>359</v>
      </c>
      <c r="C519" s="124" t="s">
        <v>107</v>
      </c>
      <c r="D519" s="125">
        <v>165</v>
      </c>
      <c r="E519" s="126"/>
      <c r="F519" s="127"/>
    </row>
    <row r="520" spans="1:6" s="64" customFormat="1" ht="24.9" customHeight="1" x14ac:dyDescent="0.35">
      <c r="A520" s="130" t="s">
        <v>669</v>
      </c>
      <c r="B520" s="83" t="s">
        <v>360</v>
      </c>
      <c r="C520" s="124" t="s">
        <v>107</v>
      </c>
      <c r="D520" s="125">
        <v>2090</v>
      </c>
      <c r="E520" s="126"/>
      <c r="F520" s="127"/>
    </row>
    <row r="521" spans="1:6" s="64" customFormat="1" ht="24.9" customHeight="1" x14ac:dyDescent="0.35">
      <c r="A521" s="130" t="s">
        <v>670</v>
      </c>
      <c r="B521" s="83" t="s">
        <v>361</v>
      </c>
      <c r="C521" s="124" t="s">
        <v>107</v>
      </c>
      <c r="D521" s="125">
        <v>1100</v>
      </c>
      <c r="E521" s="126"/>
      <c r="F521" s="127"/>
    </row>
    <row r="522" spans="1:6" s="64" customFormat="1" ht="24.9" customHeight="1" x14ac:dyDescent="0.35">
      <c r="A522" s="130" t="s">
        <v>671</v>
      </c>
      <c r="B522" s="83" t="s">
        <v>362</v>
      </c>
      <c r="C522" s="124" t="s">
        <v>107</v>
      </c>
      <c r="D522" s="125">
        <v>3685</v>
      </c>
      <c r="E522" s="126"/>
      <c r="F522" s="127"/>
    </row>
    <row r="523" spans="1:6" s="64" customFormat="1" ht="24.9" customHeight="1" x14ac:dyDescent="0.35">
      <c r="A523" s="130" t="s">
        <v>672</v>
      </c>
      <c r="B523" s="83" t="s">
        <v>363</v>
      </c>
      <c r="C523" s="124" t="s">
        <v>107</v>
      </c>
      <c r="D523" s="125">
        <v>1980</v>
      </c>
      <c r="E523" s="126"/>
      <c r="F523" s="127"/>
    </row>
    <row r="524" spans="1:6" s="64" customFormat="1" ht="24.9" customHeight="1" x14ac:dyDescent="0.35">
      <c r="A524" s="130" t="s">
        <v>673</v>
      </c>
      <c r="B524" s="83" t="s">
        <v>364</v>
      </c>
      <c r="C524" s="124" t="s">
        <v>107</v>
      </c>
      <c r="D524" s="125">
        <v>2695</v>
      </c>
      <c r="E524" s="126"/>
      <c r="F524" s="127"/>
    </row>
    <row r="525" spans="1:6" s="64" customFormat="1" ht="24.9" customHeight="1" x14ac:dyDescent="0.35">
      <c r="A525" s="130" t="s">
        <v>674</v>
      </c>
      <c r="B525" s="83" t="s">
        <v>365</v>
      </c>
      <c r="C525" s="124" t="s">
        <v>107</v>
      </c>
      <c r="D525" s="125">
        <v>770</v>
      </c>
      <c r="E525" s="126"/>
      <c r="F525" s="127"/>
    </row>
    <row r="526" spans="1:6" s="64" customFormat="1" ht="24.9" customHeight="1" x14ac:dyDescent="0.35">
      <c r="A526" s="130" t="s">
        <v>675</v>
      </c>
      <c r="B526" s="83" t="s">
        <v>366</v>
      </c>
      <c r="C526" s="124" t="s">
        <v>107</v>
      </c>
      <c r="D526" s="125">
        <v>8745</v>
      </c>
      <c r="E526" s="126"/>
      <c r="F526" s="127"/>
    </row>
    <row r="527" spans="1:6" s="64" customFormat="1" ht="24.9" customHeight="1" x14ac:dyDescent="0.35">
      <c r="A527" s="122"/>
      <c r="B527" s="123"/>
      <c r="C527" s="124"/>
      <c r="D527" s="125"/>
      <c r="E527" s="126"/>
      <c r="F527" s="127"/>
    </row>
    <row r="528" spans="1:6" s="64" customFormat="1" ht="24.9" customHeight="1" x14ac:dyDescent="0.35">
      <c r="A528" s="122"/>
      <c r="B528" s="123"/>
      <c r="C528" s="124"/>
      <c r="D528" s="125"/>
      <c r="E528" s="126"/>
      <c r="F528" s="127"/>
    </row>
    <row r="529" spans="1:6" s="64" customFormat="1" ht="24.9" customHeight="1" x14ac:dyDescent="0.35">
      <c r="A529" s="122"/>
      <c r="B529" s="123"/>
      <c r="C529" s="124"/>
      <c r="D529" s="125"/>
      <c r="E529" s="126"/>
      <c r="F529" s="127"/>
    </row>
    <row r="530" spans="1:6" s="64" customFormat="1" ht="24.9" customHeight="1" x14ac:dyDescent="0.35">
      <c r="A530" s="122"/>
      <c r="B530" s="87"/>
      <c r="C530" s="81"/>
      <c r="D530" s="84"/>
      <c r="E530" s="126"/>
      <c r="F530" s="127"/>
    </row>
    <row r="531" spans="1:6" s="64" customFormat="1" ht="24.9" customHeight="1" x14ac:dyDescent="0.35">
      <c r="A531" s="122"/>
      <c r="B531" s="87"/>
      <c r="C531" s="81"/>
      <c r="D531" s="84"/>
      <c r="E531" s="126"/>
      <c r="F531" s="127"/>
    </row>
    <row r="532" spans="1:6" s="64" customFormat="1" ht="24.9" customHeight="1" x14ac:dyDescent="0.35">
      <c r="A532" s="122"/>
      <c r="B532" s="123"/>
      <c r="C532" s="124"/>
      <c r="D532" s="125"/>
      <c r="E532" s="126"/>
      <c r="F532" s="127"/>
    </row>
    <row r="533" spans="1:6" s="64" customFormat="1" ht="24.9" customHeight="1" x14ac:dyDescent="0.35">
      <c r="A533" s="122"/>
      <c r="B533" s="123"/>
      <c r="C533" s="124"/>
      <c r="D533" s="125"/>
      <c r="E533" s="126"/>
      <c r="F533" s="127"/>
    </row>
    <row r="534" spans="1:6" s="64" customFormat="1" ht="24.9" customHeight="1" x14ac:dyDescent="0.35">
      <c r="A534" s="122"/>
      <c r="B534" s="216"/>
      <c r="C534" s="217"/>
      <c r="D534" s="218"/>
      <c r="E534" s="219"/>
      <c r="F534" s="127"/>
    </row>
    <row r="535" spans="1:6" s="64" customFormat="1" ht="24.9" customHeight="1" x14ac:dyDescent="0.35">
      <c r="A535" s="122"/>
      <c r="B535" s="216"/>
      <c r="C535" s="217"/>
      <c r="D535" s="218"/>
      <c r="E535" s="219"/>
      <c r="F535" s="127"/>
    </row>
    <row r="536" spans="1:6" s="64" customFormat="1" ht="24.9" customHeight="1" x14ac:dyDescent="0.35">
      <c r="A536" s="122"/>
      <c r="B536" s="216"/>
      <c r="C536" s="217"/>
      <c r="D536" s="218"/>
      <c r="E536" s="219"/>
      <c r="F536" s="127"/>
    </row>
    <row r="537" spans="1:6" s="64" customFormat="1" ht="24.9" customHeight="1" x14ac:dyDescent="0.35">
      <c r="A537" s="122"/>
      <c r="B537" s="123"/>
      <c r="C537" s="124"/>
      <c r="D537" s="125"/>
      <c r="E537" s="126"/>
      <c r="F537" s="127"/>
    </row>
    <row r="538" spans="1:6" s="64" customFormat="1" ht="24.9" customHeight="1" x14ac:dyDescent="0.35">
      <c r="A538" s="122"/>
      <c r="B538" s="123"/>
      <c r="C538" s="124"/>
      <c r="D538" s="125"/>
      <c r="E538" s="126"/>
      <c r="F538" s="127"/>
    </row>
    <row r="539" spans="1:6" s="64" customFormat="1" ht="24.9" customHeight="1" x14ac:dyDescent="0.35">
      <c r="A539" s="122"/>
      <c r="B539" s="123"/>
      <c r="C539" s="124"/>
      <c r="D539" s="125"/>
      <c r="E539" s="126"/>
      <c r="F539" s="127"/>
    </row>
    <row r="540" spans="1:6" s="64" customFormat="1" ht="24.9" customHeight="1" x14ac:dyDescent="0.35">
      <c r="A540" s="122"/>
      <c r="B540" s="123"/>
      <c r="C540" s="124"/>
      <c r="D540" s="125"/>
      <c r="E540" s="126"/>
      <c r="F540" s="127"/>
    </row>
    <row r="541" spans="1:6" s="64" customFormat="1" ht="24.9" customHeight="1" x14ac:dyDescent="0.35">
      <c r="A541" s="122"/>
      <c r="B541" s="123"/>
      <c r="C541" s="124"/>
      <c r="D541" s="125"/>
      <c r="E541" s="126"/>
      <c r="F541" s="127"/>
    </row>
    <row r="542" spans="1:6" s="64" customFormat="1" ht="24.9" customHeight="1" x14ac:dyDescent="0.25">
      <c r="A542" s="241" t="s">
        <v>220</v>
      </c>
      <c r="B542" s="242"/>
      <c r="C542" s="242"/>
      <c r="D542" s="242"/>
      <c r="E542" s="242"/>
      <c r="F542" s="92"/>
    </row>
    <row r="543" spans="1:6" s="64" customFormat="1" ht="24.9" customHeight="1" x14ac:dyDescent="0.35">
      <c r="A543" s="122"/>
      <c r="B543" s="123"/>
      <c r="C543" s="124"/>
      <c r="D543" s="125"/>
      <c r="E543" s="126"/>
      <c r="F543" s="127"/>
    </row>
    <row r="544" spans="1:6" s="64" customFormat="1" ht="24.9" customHeight="1" x14ac:dyDescent="0.35">
      <c r="A544" s="122"/>
      <c r="B544" s="131" t="s">
        <v>676</v>
      </c>
      <c r="C544" s="124"/>
      <c r="D544" s="125"/>
      <c r="E544" s="126"/>
      <c r="F544" s="127"/>
    </row>
    <row r="545" spans="1:6" s="64" customFormat="1" ht="24.9" customHeight="1" x14ac:dyDescent="0.35">
      <c r="A545" s="122"/>
      <c r="B545" s="123"/>
      <c r="C545" s="124"/>
      <c r="D545" s="125"/>
      <c r="E545" s="126"/>
      <c r="F545" s="127"/>
    </row>
    <row r="546" spans="1:6" s="64" customFormat="1" ht="24.9" customHeight="1" x14ac:dyDescent="0.35">
      <c r="A546" s="122"/>
      <c r="B546" s="132" t="s">
        <v>677</v>
      </c>
      <c r="C546" s="124"/>
      <c r="D546" s="125"/>
      <c r="E546" s="126"/>
      <c r="F546" s="127"/>
    </row>
    <row r="547" spans="1:6" s="64" customFormat="1" ht="24.9" customHeight="1" x14ac:dyDescent="0.35">
      <c r="A547" s="122"/>
      <c r="B547" s="132" t="s">
        <v>678</v>
      </c>
      <c r="C547" s="124"/>
      <c r="D547" s="125"/>
      <c r="E547" s="126"/>
      <c r="F547" s="127"/>
    </row>
    <row r="548" spans="1:6" s="64" customFormat="1" ht="24.9" customHeight="1" x14ac:dyDescent="0.35">
      <c r="A548" s="122"/>
      <c r="B548" s="132" t="s">
        <v>679</v>
      </c>
      <c r="C548" s="124"/>
      <c r="D548" s="125"/>
      <c r="E548" s="126"/>
      <c r="F548" s="127"/>
    </row>
    <row r="549" spans="1:6" s="64" customFormat="1" ht="24.9" customHeight="1" x14ac:dyDescent="0.35">
      <c r="A549" s="122"/>
      <c r="B549" s="132" t="s">
        <v>680</v>
      </c>
      <c r="C549" s="124"/>
      <c r="D549" s="125"/>
      <c r="E549" s="126"/>
      <c r="F549" s="127"/>
    </row>
    <row r="550" spans="1:6" s="64" customFormat="1" ht="24.9" customHeight="1" x14ac:dyDescent="0.35">
      <c r="A550" s="122"/>
      <c r="B550" s="132" t="s">
        <v>681</v>
      </c>
      <c r="C550" s="124"/>
      <c r="D550" s="125"/>
      <c r="E550" s="126"/>
      <c r="F550" s="127"/>
    </row>
    <row r="551" spans="1:6" s="64" customFormat="1" ht="24.9" customHeight="1" x14ac:dyDescent="0.35">
      <c r="A551" s="122"/>
      <c r="B551" s="132" t="s">
        <v>682</v>
      </c>
      <c r="C551" s="124"/>
      <c r="D551" s="125"/>
      <c r="E551" s="126"/>
      <c r="F551" s="127"/>
    </row>
    <row r="552" spans="1:6" s="64" customFormat="1" ht="24.9" customHeight="1" x14ac:dyDescent="0.35">
      <c r="A552" s="122"/>
      <c r="B552" s="132" t="s">
        <v>683</v>
      </c>
      <c r="C552" s="124"/>
      <c r="D552" s="125"/>
      <c r="E552" s="126"/>
      <c r="F552" s="127"/>
    </row>
    <row r="553" spans="1:6" s="64" customFormat="1" ht="24.9" customHeight="1" x14ac:dyDescent="0.35">
      <c r="A553" s="122"/>
      <c r="B553" s="132" t="s">
        <v>684</v>
      </c>
      <c r="C553" s="124"/>
      <c r="D553" s="125"/>
      <c r="E553" s="126"/>
      <c r="F553" s="127"/>
    </row>
    <row r="554" spans="1:6" s="64" customFormat="1" ht="24.9" customHeight="1" x14ac:dyDescent="0.35">
      <c r="A554" s="122"/>
      <c r="B554" s="132" t="s">
        <v>685</v>
      </c>
      <c r="C554" s="124"/>
      <c r="D554" s="125"/>
      <c r="E554" s="126"/>
      <c r="F554" s="127"/>
    </row>
    <row r="555" spans="1:6" s="64" customFormat="1" ht="24.9" customHeight="1" x14ac:dyDescent="0.35">
      <c r="A555" s="122"/>
      <c r="B555" s="132" t="s">
        <v>686</v>
      </c>
      <c r="C555" s="124"/>
      <c r="D555" s="125"/>
      <c r="E555" s="126"/>
      <c r="F555" s="127"/>
    </row>
    <row r="556" spans="1:6" s="64" customFormat="1" ht="24.9" customHeight="1" x14ac:dyDescent="0.35">
      <c r="A556" s="122"/>
      <c r="B556" s="132" t="s">
        <v>687</v>
      </c>
      <c r="C556" s="124"/>
      <c r="D556" s="125"/>
      <c r="E556" s="126"/>
      <c r="F556" s="127"/>
    </row>
    <row r="557" spans="1:6" s="64" customFormat="1" ht="24.9" customHeight="1" x14ac:dyDescent="0.35">
      <c r="A557" s="122"/>
      <c r="B557" s="123"/>
      <c r="C557" s="124"/>
      <c r="D557" s="125"/>
      <c r="E557" s="126"/>
      <c r="F557" s="127"/>
    </row>
    <row r="558" spans="1:6" s="64" customFormat="1" ht="24.9" customHeight="1" x14ac:dyDescent="0.35">
      <c r="A558" s="122"/>
      <c r="B558" s="123"/>
      <c r="C558" s="124"/>
      <c r="D558" s="125"/>
      <c r="E558" s="126"/>
      <c r="F558" s="127"/>
    </row>
    <row r="559" spans="1:6" s="64" customFormat="1" ht="24.9" customHeight="1" x14ac:dyDescent="0.35">
      <c r="A559" s="122"/>
      <c r="B559" s="123"/>
      <c r="C559" s="124"/>
      <c r="D559" s="125"/>
      <c r="E559" s="126"/>
      <c r="F559" s="127"/>
    </row>
    <row r="560" spans="1:6" s="64" customFormat="1" ht="24.9" customHeight="1" x14ac:dyDescent="0.35">
      <c r="A560" s="122"/>
      <c r="B560" s="123"/>
      <c r="C560" s="124"/>
      <c r="D560" s="125"/>
      <c r="E560" s="126"/>
      <c r="F560" s="127"/>
    </row>
    <row r="561" spans="1:6" s="64" customFormat="1" ht="24.9" customHeight="1" x14ac:dyDescent="0.35">
      <c r="A561" s="122"/>
      <c r="B561" s="123"/>
      <c r="C561" s="124"/>
      <c r="D561" s="125"/>
      <c r="E561" s="126"/>
      <c r="F561" s="127"/>
    </row>
    <row r="562" spans="1:6" s="64" customFormat="1" ht="24.9" customHeight="1" x14ac:dyDescent="0.35">
      <c r="A562" s="122"/>
      <c r="B562" s="123"/>
      <c r="C562" s="124"/>
      <c r="D562" s="125"/>
      <c r="E562" s="126"/>
      <c r="F562" s="127"/>
    </row>
    <row r="563" spans="1:6" s="64" customFormat="1" ht="24.9" customHeight="1" x14ac:dyDescent="0.35">
      <c r="A563" s="122"/>
      <c r="B563" s="123"/>
      <c r="C563" s="124"/>
      <c r="D563" s="125"/>
      <c r="E563" s="126"/>
      <c r="F563" s="127"/>
    </row>
    <row r="564" spans="1:6" s="64" customFormat="1" ht="24.9" customHeight="1" x14ac:dyDescent="0.35">
      <c r="A564" s="122"/>
      <c r="B564" s="123"/>
      <c r="C564" s="124"/>
      <c r="D564" s="125"/>
      <c r="E564" s="126"/>
      <c r="F564" s="127"/>
    </row>
    <row r="565" spans="1:6" s="64" customFormat="1" ht="24.9" customHeight="1" x14ac:dyDescent="0.35">
      <c r="A565" s="122"/>
      <c r="B565" s="123"/>
      <c r="C565" s="124"/>
      <c r="D565" s="125"/>
      <c r="E565" s="126"/>
      <c r="F565" s="127"/>
    </row>
    <row r="566" spans="1:6" s="64" customFormat="1" ht="24.9" customHeight="1" x14ac:dyDescent="0.35">
      <c r="A566" s="122"/>
      <c r="B566" s="123"/>
      <c r="C566" s="124"/>
      <c r="D566" s="125"/>
      <c r="E566" s="126"/>
      <c r="F566" s="127"/>
    </row>
    <row r="567" spans="1:6" s="64" customFormat="1" ht="24.9" customHeight="1" x14ac:dyDescent="0.35">
      <c r="A567" s="122"/>
      <c r="B567" s="123"/>
      <c r="C567" s="124"/>
      <c r="D567" s="125"/>
      <c r="E567" s="126"/>
      <c r="F567" s="127"/>
    </row>
    <row r="568" spans="1:6" s="64" customFormat="1" ht="24.9" customHeight="1" x14ac:dyDescent="0.35">
      <c r="A568" s="122"/>
      <c r="B568" s="123"/>
      <c r="C568" s="124"/>
      <c r="D568" s="125"/>
      <c r="E568" s="126"/>
      <c r="F568" s="127"/>
    </row>
    <row r="569" spans="1:6" s="64" customFormat="1" ht="24.9" customHeight="1" x14ac:dyDescent="0.35">
      <c r="A569" s="122"/>
      <c r="B569" s="123"/>
      <c r="C569" s="124"/>
      <c r="D569" s="125"/>
      <c r="E569" s="126"/>
      <c r="F569" s="127"/>
    </row>
    <row r="570" spans="1:6" s="64" customFormat="1" ht="24.9" customHeight="1" x14ac:dyDescent="0.35">
      <c r="A570" s="122"/>
      <c r="B570" s="123"/>
      <c r="C570" s="124"/>
      <c r="D570" s="125"/>
      <c r="E570" s="126"/>
      <c r="F570" s="127"/>
    </row>
    <row r="571" spans="1:6" s="64" customFormat="1" ht="24.9" customHeight="1" x14ac:dyDescent="0.35">
      <c r="A571" s="122"/>
      <c r="B571" s="123"/>
      <c r="C571" s="124"/>
      <c r="D571" s="125"/>
      <c r="E571" s="126"/>
      <c r="F571" s="127"/>
    </row>
    <row r="572" spans="1:6" s="64" customFormat="1" ht="24.9" customHeight="1" x14ac:dyDescent="0.35">
      <c r="A572" s="122"/>
      <c r="B572" s="123"/>
      <c r="C572" s="124"/>
      <c r="D572" s="125"/>
      <c r="E572" s="126"/>
      <c r="F572" s="127"/>
    </row>
    <row r="573" spans="1:6" s="64" customFormat="1" ht="24.9" customHeight="1" x14ac:dyDescent="0.35">
      <c r="A573" s="122"/>
      <c r="B573" s="123"/>
      <c r="C573" s="124"/>
      <c r="D573" s="125"/>
      <c r="E573" s="126"/>
      <c r="F573" s="127"/>
    </row>
    <row r="574" spans="1:6" s="64" customFormat="1" ht="24.9" customHeight="1" x14ac:dyDescent="0.35">
      <c r="A574" s="122"/>
      <c r="B574" s="123"/>
      <c r="C574" s="124"/>
      <c r="D574" s="125"/>
      <c r="E574" s="126"/>
      <c r="F574" s="127"/>
    </row>
    <row r="575" spans="1:6" s="64" customFormat="1" ht="24.9" customHeight="1" x14ac:dyDescent="0.35">
      <c r="A575" s="122"/>
      <c r="B575" s="123"/>
      <c r="C575" s="124"/>
      <c r="D575" s="125"/>
      <c r="E575" s="126"/>
      <c r="F575" s="127"/>
    </row>
    <row r="576" spans="1:6" s="64" customFormat="1" ht="24.9" customHeight="1" x14ac:dyDescent="0.35">
      <c r="A576" s="122"/>
      <c r="B576" s="123"/>
      <c r="C576" s="124"/>
      <c r="D576" s="125"/>
      <c r="E576" s="126"/>
      <c r="F576" s="127"/>
    </row>
    <row r="577" spans="1:6" s="64" customFormat="1" ht="24.9" customHeight="1" x14ac:dyDescent="0.35">
      <c r="A577" s="122"/>
      <c r="B577" s="123"/>
      <c r="C577" s="124"/>
      <c r="D577" s="125"/>
      <c r="E577" s="126"/>
      <c r="F577" s="127"/>
    </row>
    <row r="578" spans="1:6" s="64" customFormat="1" ht="24.9" customHeight="1" x14ac:dyDescent="0.35">
      <c r="A578" s="122"/>
      <c r="B578" s="123"/>
      <c r="C578" s="124"/>
      <c r="D578" s="125"/>
      <c r="E578" s="126"/>
      <c r="F578" s="127"/>
    </row>
    <row r="579" spans="1:6" s="64" customFormat="1" ht="24.9" customHeight="1" x14ac:dyDescent="0.35">
      <c r="A579" s="122"/>
      <c r="B579" s="123"/>
      <c r="C579" s="124"/>
      <c r="D579" s="125"/>
      <c r="E579" s="126"/>
      <c r="F579" s="127"/>
    </row>
    <row r="580" spans="1:6" s="64" customFormat="1" ht="24.9" customHeight="1" x14ac:dyDescent="0.35">
      <c r="A580" s="122"/>
      <c r="B580" s="123"/>
      <c r="C580" s="124"/>
      <c r="D580" s="125"/>
      <c r="E580" s="126"/>
      <c r="F580" s="127"/>
    </row>
    <row r="581" spans="1:6" s="64" customFormat="1" ht="24.9" customHeight="1" x14ac:dyDescent="0.35">
      <c r="A581" s="122"/>
      <c r="B581" s="123"/>
      <c r="C581" s="124"/>
      <c r="D581" s="125"/>
      <c r="E581" s="126"/>
      <c r="F581" s="127"/>
    </row>
    <row r="582" spans="1:6" s="64" customFormat="1" ht="24.9" customHeight="1" x14ac:dyDescent="0.35">
      <c r="A582" s="122"/>
      <c r="B582" s="123"/>
      <c r="C582" s="124"/>
      <c r="D582" s="125"/>
      <c r="E582" s="126"/>
      <c r="F582" s="127"/>
    </row>
    <row r="583" spans="1:6" s="64" customFormat="1" ht="24.9" customHeight="1" x14ac:dyDescent="0.35">
      <c r="A583" s="122"/>
      <c r="B583" s="123"/>
      <c r="C583" s="124"/>
      <c r="D583" s="125"/>
      <c r="E583" s="126"/>
      <c r="F583" s="127"/>
    </row>
    <row r="584" spans="1:6" s="64" customFormat="1" ht="24.9" customHeight="1" x14ac:dyDescent="0.35">
      <c r="A584" s="122"/>
      <c r="B584" s="123"/>
      <c r="C584" s="124"/>
      <c r="D584" s="125"/>
      <c r="E584" s="126"/>
      <c r="F584" s="127"/>
    </row>
    <row r="585" spans="1:6" s="64" customFormat="1" ht="24.9" customHeight="1" x14ac:dyDescent="0.35">
      <c r="A585" s="122"/>
      <c r="B585" s="123"/>
      <c r="C585" s="124"/>
      <c r="D585" s="125"/>
      <c r="E585" s="126"/>
      <c r="F585" s="127"/>
    </row>
    <row r="586" spans="1:6" s="64" customFormat="1" ht="24.9" customHeight="1" x14ac:dyDescent="0.35">
      <c r="A586" s="122"/>
      <c r="B586" s="123"/>
      <c r="C586" s="124"/>
      <c r="D586" s="125"/>
      <c r="E586" s="126"/>
      <c r="F586" s="127"/>
    </row>
    <row r="587" spans="1:6" s="64" customFormat="1" ht="24.9" customHeight="1" thickBot="1" x14ac:dyDescent="0.3">
      <c r="A587" s="243" t="s">
        <v>688</v>
      </c>
      <c r="B587" s="244"/>
      <c r="C587" s="244"/>
      <c r="D587" s="244"/>
      <c r="E587" s="244"/>
      <c r="F587" s="133"/>
    </row>
  </sheetData>
  <mergeCells count="19">
    <mergeCell ref="A418:E418"/>
    <mergeCell ref="A4:F4"/>
    <mergeCell ref="A498:E498"/>
    <mergeCell ref="A542:E542"/>
    <mergeCell ref="A587:E587"/>
    <mergeCell ref="A310:E310"/>
    <mergeCell ref="A458:E458"/>
    <mergeCell ref="A340:E340"/>
    <mergeCell ref="A377:E377"/>
    <mergeCell ref="A1:F1"/>
    <mergeCell ref="A2:F2"/>
    <mergeCell ref="A3:F3"/>
    <mergeCell ref="A91:E91"/>
    <mergeCell ref="A266:E266"/>
    <mergeCell ref="A42:E42"/>
    <mergeCell ref="A135:E135"/>
    <mergeCell ref="A180:E180"/>
    <mergeCell ref="A223:E223"/>
    <mergeCell ref="A74:E74"/>
  </mergeCells>
  <phoneticPr fontId="25" type="noConversion"/>
  <printOptions horizontalCentered="1"/>
  <pageMargins left="0.78740157480314965" right="0.55118110236220474" top="0.78740157480314965" bottom="0.78740157480314965" header="0.51181102362204722" footer="0.51181102362204722"/>
  <pageSetup paperSize="9" scale="45" orientation="portrait" useFirstPageNumber="1" horizontalDpi="300" verticalDpi="300" r:id="rId1"/>
  <headerFooter>
    <oddFooter xml:space="preserve">&amp;L&amp;K6B0001&amp;A&amp;R&amp;K6B0001Page &amp;P of &amp;N
</oddFooter>
  </headerFooter>
  <rowBreaks count="12" manualBreakCount="12">
    <brk id="42" max="5" man="1"/>
    <brk id="74" max="5" man="1"/>
    <brk id="91" max="5" man="1"/>
    <brk id="135" max="5" man="1"/>
    <brk id="192" max="5" man="1"/>
    <brk id="223" max="5" man="1"/>
    <brk id="266" max="5" man="1"/>
    <brk id="319" max="5" man="1"/>
    <brk id="340" max="5" man="1"/>
    <brk id="440" max="5" man="1"/>
    <brk id="498" max="5" man="1"/>
    <brk id="54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D807DA5079DD4F8FC962D9402EEFD8" ma:contentTypeVersion="11" ma:contentTypeDescription="Create a new document." ma:contentTypeScope="" ma:versionID="57204275a98f7a253e8f630a2bd23823">
  <xsd:schema xmlns:xsd="http://www.w3.org/2001/XMLSchema" xmlns:xs="http://www.w3.org/2001/XMLSchema" xmlns:p="http://schemas.microsoft.com/office/2006/metadata/properties" xmlns:ns2="644a89e5-6bf3-45be-973d-31dedccce5a6" targetNamespace="http://schemas.microsoft.com/office/2006/metadata/properties" ma:root="true" ma:fieldsID="02fa2c5dab7c54bfe4acdd3a2f697a85" ns2:_="">
    <xsd:import namespace="644a89e5-6bf3-45be-973d-31dedccce5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a89e5-6bf3-45be-973d-31dedccce5a6"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Tags" ma:index="6" nillable="true" ma:displayName="MediaServiceAutoTags" ma:internalName="MediaServiceAutoTags" ma:readOnly="true">
      <xsd:simpleType>
        <xsd:restriction base="dms:Text"/>
      </xsd:simpleType>
    </xsd:element>
    <xsd:element name="MediaServiceOCR" ma:index="7" nillable="true" ma:displayName="MediaServiceOCR" ma:internalName="MediaServiceOCR" ma:readOnly="true">
      <xsd:simpleType>
        <xsd:restriction base="dms:Note">
          <xsd:maxLength value="255"/>
        </xsd:restriction>
      </xsd:simpleType>
    </xsd:element>
    <xsd:element name="MediaServiceDateTaken" ma:index="8" nillable="true" ma:displayName="MediaServiceDateTaken" ma:hidden="true" ma:internalName="MediaServiceDateTaken" ma:readOnly="true">
      <xsd:simpleType>
        <xsd:restriction base="dms:Text"/>
      </xsd:simpleType>
    </xsd:element>
    <xsd:element name="MediaServiceLocation" ma:index="10" nillable="true" ma:displayName="MediaServiceLocation" ma:internalName="MediaServiceLocatio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D809C9-5DA8-4A24-A818-0D148163F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4a89e5-6bf3-45be-973d-31dedccce5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ED077-3AF2-4CFA-9495-4068094E3694}">
  <ds:schemaRef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644a89e5-6bf3-45be-973d-31dedccce5a6"/>
    <ds:schemaRef ds:uri="http://schemas.microsoft.com/office/2006/metadata/properties"/>
  </ds:schemaRefs>
</ds:datastoreItem>
</file>

<file path=customXml/itemProps3.xml><?xml version="1.0" encoding="utf-8"?>
<ds:datastoreItem xmlns:ds="http://schemas.openxmlformats.org/officeDocument/2006/customXml" ds:itemID="{019EFCCC-FFB2-460B-9EE2-16E156B45B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767</TotalTime>
  <Application>Microsoft Excel</Application>
  <DocSecurity>0</DocSecurity>
  <ScaleCrop>false</ScaleCrop>
  <HeadingPairs>
    <vt:vector size="4" baseType="variant">
      <vt:variant>
        <vt:lpstr>Worksheets</vt:lpstr>
      </vt:variant>
      <vt:variant>
        <vt:i4>4</vt:i4>
      </vt:variant>
      <vt:variant>
        <vt:lpstr>Named Ranges</vt:lpstr>
      </vt:variant>
      <vt:variant>
        <vt:i4>76</vt:i4>
      </vt:variant>
    </vt:vector>
  </HeadingPairs>
  <TitlesOfParts>
    <vt:vector size="80" baseType="lpstr">
      <vt:lpstr>COVER</vt:lpstr>
      <vt:lpstr>Summary</vt:lpstr>
      <vt:lpstr>Bill-1 General Items</vt:lpstr>
      <vt:lpstr>Bill-2 Distribution Network</vt:lpstr>
      <vt:lpstr>Summary!Excel_BuiltIn_Print_Area</vt:lpstr>
      <vt:lpstr>'Bill-1 General Items'!Print_Area</vt:lpstr>
      <vt:lpstr>'Bill-2 Distribution Network'!Print_Area</vt:lpstr>
      <vt:lpstr>COVER!Print_Area</vt:lpstr>
      <vt:lpstr>Summary!Print_Area</vt:lpstr>
      <vt:lpstr>'Bill-1 General Items'!Print_Area_0</vt:lpstr>
      <vt:lpstr>'Bill-2 Distribution Network'!Print_Area_0</vt:lpstr>
      <vt:lpstr>COVER!Print_Area_0</vt:lpstr>
      <vt:lpstr>Summary!Print_Area_0</vt:lpstr>
      <vt:lpstr>'Bill-1 General Items'!Print_Area_0_0</vt:lpstr>
      <vt:lpstr>'Bill-2 Distribution Network'!Print_Area_0_0</vt:lpstr>
      <vt:lpstr>COVER!Print_Area_0_0</vt:lpstr>
      <vt:lpstr>Summary!Print_Area_0_0</vt:lpstr>
      <vt:lpstr>'Bill-1 General Items'!Print_Area_0_0_0</vt:lpstr>
      <vt:lpstr>'Bill-2 Distribution Network'!Print_Area_0_0_0</vt:lpstr>
      <vt:lpstr>COVER!Print_Area_0_0_0</vt:lpstr>
      <vt:lpstr>Summary!Print_Area_0_0_0</vt:lpstr>
      <vt:lpstr>'Bill-1 General Items'!Print_Area_0_0_0_0</vt:lpstr>
      <vt:lpstr>'Bill-2 Distribution Network'!Print_Area_0_0_0_0</vt:lpstr>
      <vt:lpstr>COVER!Print_Area_0_0_0_0</vt:lpstr>
      <vt:lpstr>Summary!Print_Area_0_0_0_0</vt:lpstr>
      <vt:lpstr>'Bill-1 General Items'!Print_Area_0_0_0_0_0</vt:lpstr>
      <vt:lpstr>'Bill-2 Distribution Network'!Print_Area_0_0_0_0_0</vt:lpstr>
      <vt:lpstr>COVER!Print_Area_0_0_0_0_0</vt:lpstr>
      <vt:lpstr>Summary!Print_Area_0_0_0_0_0</vt:lpstr>
      <vt:lpstr>'Bill-1 General Items'!Print_Area_0_0_0_0_0_0</vt:lpstr>
      <vt:lpstr>'Bill-2 Distribution Network'!Print_Area_0_0_0_0_0_0</vt:lpstr>
      <vt:lpstr>COVER!Print_Area_0_0_0_0_0_0</vt:lpstr>
      <vt:lpstr>Summary!Print_Area_0_0_0_0_0_0</vt:lpstr>
      <vt:lpstr>'Bill-1 General Items'!Print_Area_0_0_0_0_0_0_0</vt:lpstr>
      <vt:lpstr>'Bill-2 Distribution Network'!Print_Area_0_0_0_0_0_0_0</vt:lpstr>
      <vt:lpstr>COVER!Print_Area_0_0_0_0_0_0_0</vt:lpstr>
      <vt:lpstr>Summary!Print_Area_0_0_0_0_0_0_0</vt:lpstr>
      <vt:lpstr>'Bill-1 General Items'!Print_Area_0_0_0_0_0_0_0_0</vt:lpstr>
      <vt:lpstr>'Bill-2 Distribution Network'!Print_Area_0_0_0_0_0_0_0_0</vt:lpstr>
      <vt:lpstr>COVER!Print_Area_0_0_0_0_0_0_0_0</vt:lpstr>
      <vt:lpstr>Summary!Print_Area_0_0_0_0_0_0_0_0</vt:lpstr>
      <vt:lpstr>'Bill-1 General Items'!Print_Area_0_0_0_0_0_0_0_0_0</vt:lpstr>
      <vt:lpstr>'Bill-2 Distribution Network'!Print_Area_0_0_0_0_0_0_0_0_0</vt:lpstr>
      <vt:lpstr>COVER!Print_Area_0_0_0_0_0_0_0_0_0</vt:lpstr>
      <vt:lpstr>Summary!Print_Area_0_0_0_0_0_0_0_0_0</vt:lpstr>
      <vt:lpstr>'Bill-1 General Items'!Print_Area_0_0_0_0_0_0_0_0_0_0</vt:lpstr>
      <vt:lpstr>'Bill-2 Distribution Network'!Print_Area_0_0_0_0_0_0_0_0_0_0</vt:lpstr>
      <vt:lpstr>COVER!Print_Area_0_0_0_0_0_0_0_0_0_0</vt:lpstr>
      <vt:lpstr>Summary!Print_Area_0_0_0_0_0_0_0_0_0_0</vt:lpstr>
      <vt:lpstr>'Bill-1 General Items'!Print_Area_0_0_0_0_0_0_0_0_0_0_0</vt:lpstr>
      <vt:lpstr>'Bill-2 Distribution Network'!Print_Area_0_0_0_0_0_0_0_0_0_0_0</vt:lpstr>
      <vt:lpstr>COVER!Print_Area_0_0_0_0_0_0_0_0_0_0_0</vt:lpstr>
      <vt:lpstr>Summary!Print_Area_0_0_0_0_0_0_0_0_0_0_0</vt:lpstr>
      <vt:lpstr>'Bill-1 General Items'!Print_Titles</vt:lpstr>
      <vt:lpstr>'Bill-2 Distribution Network'!Print_Titles</vt:lpstr>
      <vt:lpstr>COVER!Print_Titles</vt:lpstr>
      <vt:lpstr>'Bill-2 Distribution Network'!Print_Titles_0</vt:lpstr>
      <vt:lpstr>COVER!Print_Titles_0</vt:lpstr>
      <vt:lpstr>'Bill-2 Distribution Network'!Print_Titles_0_0</vt:lpstr>
      <vt:lpstr>COVER!Print_Titles_0_0</vt:lpstr>
      <vt:lpstr>'Bill-2 Distribution Network'!Print_Titles_0_0_0</vt:lpstr>
      <vt:lpstr>COVER!Print_Titles_0_0_0</vt:lpstr>
      <vt:lpstr>'Bill-2 Distribution Network'!Print_Titles_0_0_0_0</vt:lpstr>
      <vt:lpstr>COVER!Print_Titles_0_0_0_0</vt:lpstr>
      <vt:lpstr>'Bill-2 Distribution Network'!Print_Titles_0_0_0_0_0</vt:lpstr>
      <vt:lpstr>COVER!Print_Titles_0_0_0_0_0</vt:lpstr>
      <vt:lpstr>'Bill-2 Distribution Network'!Print_Titles_0_0_0_0_0_0</vt:lpstr>
      <vt:lpstr>COVER!Print_Titles_0_0_0_0_0_0</vt:lpstr>
      <vt:lpstr>'Bill-2 Distribution Network'!Print_Titles_0_0_0_0_0_0_0</vt:lpstr>
      <vt:lpstr>COVER!Print_Titles_0_0_0_0_0_0_0</vt:lpstr>
      <vt:lpstr>'Bill-2 Distribution Network'!Print_Titles_0_0_0_0_0_0_0_0</vt:lpstr>
      <vt:lpstr>COVER!Print_Titles_0_0_0_0_0_0_0_0</vt:lpstr>
      <vt:lpstr>'Bill-2 Distribution Network'!Print_Titles_0_0_0_0_0_0_0_0_0</vt:lpstr>
      <vt:lpstr>COVER!Print_Titles_0_0_0_0_0_0_0_0_0</vt:lpstr>
      <vt:lpstr>'Bill-2 Distribution Network'!Print_Titles_0_0_0_0_0_0_0_0_0_0</vt:lpstr>
      <vt:lpstr>COVER!Print_Titles_0_0_0_0_0_0_0_0_0_0</vt:lpstr>
      <vt:lpstr>'Bill-2 Distribution Network'!Print_Titles_0_0_0_0_0_0_0_0_0_0_0</vt:lpstr>
      <vt:lpstr>COVER!Print_Titles_0_0_0_0_0_0_0_0_0_0_0</vt:lpstr>
      <vt:lpstr>COVER!Z_524946E0_95F0_11D3_ABDB_006097CD877F_.wvu.PrintArea</vt:lpstr>
      <vt:lpstr>COVER!Z_524946E0_95F0_11D3_ABDB_006097CD877F_.wvu.PrintTitles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Priscillla Ariho</dc:creator>
  <cp:lastModifiedBy>HP</cp:lastModifiedBy>
  <cp:revision>22</cp:revision>
  <cp:lastPrinted>2022-03-05T13:38:25Z</cp:lastPrinted>
  <dcterms:created xsi:type="dcterms:W3CDTF">2016-11-02T06:01:51Z</dcterms:created>
  <dcterms:modified xsi:type="dcterms:W3CDTF">2022-08-22T13:24:15Z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0x01010022D807DA5079DD4F8FC962D9402EEFD8</vt:lpwstr>
  </property>
</Properties>
</file>